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<sst xmlns="http://schemas.openxmlformats.org/spreadsheetml/2006/main" count="17477" uniqueCount="4146">
  <si>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</si>
  <si>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</si>
  <si>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</si>
  <si>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</si>
  <si>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</si>
  <si>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</si>
  <si>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</si>
  <si>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</si>
  <si>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</si>
  <si>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</si>
  <si>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</si>
  <si>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</si>
  <si>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</si>
  <si>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</si>
  <si>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</si>
  <si>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</si>
  <si>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</si>
  <si>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</si>
  <si>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</si>
  <si>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</si>
  <si>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</si>
  <si>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</si>
  <si>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</si>
  <si>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</si>
  <si>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</si>
  <si>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</si>
  <si>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</si>
  <si>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</si>
  <si>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</si>
  <si>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</si>
  <si>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</si>
  <si>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</si>
  <si>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</si>
  <si>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</si>
  <si>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</si>
  <si>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</si>
  <si>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</si>
  <si>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</si>
  <si>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</si>
  <si>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</si>
  <si>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</si>
  <si>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</si>
  <si>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</si>
  <si>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</si>
  <si>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</si>
  <si>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</si>
  <si>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</si>
  <si>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</si>
  <si>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</si>
  <si>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</si>
  <si>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</si>
  <si>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</si>
  <si>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</si>
  <si>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</si>
  <si>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</si>
  <si>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</si>
  <si>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</si>
  <si>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</si>
  <si>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</si>
  <si>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</si>
  <si>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</si>
  <si>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</si>
  <si>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</si>
  <si>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</si>
  <si>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</si>
  <si>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</si>
  <si>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</si>
  <si>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</si>
  <si>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</si>
  <si>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</si>
  <si>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</si>
  <si>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</si>
  <si>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</si>
  <si>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</si>
  <si>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</si>
  <si>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</si>
  <si>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</si>
  <si>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</si>
  <si>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</si>
  <si>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</si>
  <si>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</si>
  <si>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</si>
  <si>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</si>
  <si>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</si>
  <si>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</si>
  <si>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</si>
  <si>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</si>
  <si>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</si>
  <si>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</si>
  <si>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</si>
  <si>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</si>
  <si>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</si>
  <si>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</si>
  <si>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</si>
  <si>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</si>
  <si>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</si>
  <si>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</si>
  <si>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</si>
  <si>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</si>
  <si>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</si>
  <si>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</si>
  <si>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</si>
  <si>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</si>
  <si>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</si>
  <si>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</si>
  <si>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</si>
  <si>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</si>
  <si>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</si>
  <si>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</si>
  <si>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</si>
  <si>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</si>
  <si>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</si>
  <si>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</si>
  <si>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</si>
  <si>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</si>
  <si>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</si>
  <si>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</si>
  <si>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</si>
  <si>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</si>
  <si>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</si>
  <si>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</si>
  <si>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</si>
  <si>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</si>
  <si>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</si>
  <si>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</si>
  <si>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</si>
  <si>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</si>
  <si>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</si>
  <si>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</si>
  <si>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</si>
  <si>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</si>
  <si>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</si>
  <si>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</si>
  <si>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</si>
  <si>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</si>
  <si>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</si>
  <si>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</si>
  <si>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</si>
  <si>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</si>
  <si>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</si>
  <si>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</si>
  <si>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</si>
  <si>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</si>
  <si>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</si>
  <si>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</si>
  <si>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</si>
  <si>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</si>
  <si>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</si>
  <si>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</si>
  <si>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</si>
  <si>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</si>
  <si>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</si>
  <si>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</si>
  <si>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</si>
  <si>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</si>
  <si>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</si>
  <si>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</si>
  <si>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</si>
  <si>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</si>
  <si>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</si>
  <si>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</si>
  <si>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</si>
  <si>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</si>
  <si>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</si>
  <si>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</si>
  <si>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</si>
  <si>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</si>
  <si>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</si>
  <si>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</si>
  <si>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</si>
  <si>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</si>
  <si>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</si>
  <si>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</si>
  <si>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</si>
  <si>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</si>
  <si>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</si>
  <si>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</si>
  <si>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</si>
  <si>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</si>
  <si>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</si>
  <si>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</si>
  <si>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</si>
  <si>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</si>
  <si>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</si>
  <si>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</si>
  <si>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</si>
  <si>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</si>
  <si>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</si>
  <si>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</si>
  <si>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</si>
  <si>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</si>
  <si>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</si>
  <si>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</si>
  <si>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</si>
  <si>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</si>
  <si>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</si>
  <si>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</si>
  <si>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</si>
  <si>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</si>
  <si>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</si>
  <si>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</si>
  <si>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</si>
  <si>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</si>
  <si>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</si>
  <si>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</si>
  <si>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</si>
  <si>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</si>
  <si>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</si>
  <si>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</si>
  <si>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</si>
  <si>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</si>
  <si>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</si>
  <si>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michaelschiller</t>
  </si>
  <si>
    <t>ninasophia81</t>
  </si>
  <si>
    <t>kristy_king</t>
  </si>
  <si>
    <t>catikins9</t>
  </si>
  <si>
    <t>exoticgamora</t>
  </si>
  <si>
    <t>democracyloses</t>
  </si>
  <si>
    <t>tiffanymay45</t>
  </si>
  <si>
    <t>madelynerants</t>
  </si>
  <si>
    <t>lindy3702</t>
  </si>
  <si>
    <t>theswprincess</t>
  </si>
  <si>
    <t>eyeofthegoddess</t>
  </si>
  <si>
    <t>lady_star_gem</t>
  </si>
  <si>
    <t>hwhlj321</t>
  </si>
  <si>
    <t>helpagedindia</t>
  </si>
  <si>
    <t>boba_tea_catan</t>
  </si>
  <si>
    <t>chrisehyman</t>
  </si>
  <si>
    <t>danascottlo</t>
  </si>
  <si>
    <t>stormresist</t>
  </si>
  <si>
    <t>grammy_linen</t>
  </si>
  <si>
    <t>deborahditkows1</t>
  </si>
  <si>
    <t>mimix3</t>
  </si>
  <si>
    <t>doridell</t>
  </si>
  <si>
    <t>morethanmysle</t>
  </si>
  <si>
    <t>nwdem</t>
  </si>
  <si>
    <t>brandydavis22</t>
  </si>
  <si>
    <t>nanatoyou</t>
  </si>
  <si>
    <t>willofarc</t>
  </si>
  <si>
    <t>lauraroslin2017</t>
  </si>
  <si>
    <t>kikiadine</t>
  </si>
  <si>
    <t>rebellegrrl</t>
  </si>
  <si>
    <t>americanmclass</t>
  </si>
  <si>
    <t>jonesy2167</t>
  </si>
  <si>
    <t>flblueskies</t>
  </si>
  <si>
    <t>buffytvssummers</t>
  </si>
  <si>
    <t>bruinsfan197</t>
  </si>
  <si>
    <t>randibaker01</t>
  </si>
  <si>
    <t>myserenity69</t>
  </si>
  <si>
    <t>bre_50</t>
  </si>
  <si>
    <t>cathygv61</t>
  </si>
  <si>
    <t>whiskeyoblivion</t>
  </si>
  <si>
    <t>willbenton1</t>
  </si>
  <si>
    <t>janettesecond</t>
  </si>
  <si>
    <t>kindlee55</t>
  </si>
  <si>
    <t>cleanwatr</t>
  </si>
  <si>
    <t>lasapito</t>
  </si>
  <si>
    <t>josephfalzone3</t>
  </si>
  <si>
    <t>lifecoachliza</t>
  </si>
  <si>
    <t>wisequackranch</t>
  </si>
  <si>
    <t>jaderhinos</t>
  </si>
  <si>
    <t>politicalminion</t>
  </si>
  <si>
    <t>authorkimberley</t>
  </si>
  <si>
    <t>billieo2</t>
  </si>
  <si>
    <t>angelandrick</t>
  </si>
  <si>
    <t>loripausa</t>
  </si>
  <si>
    <t>mean_adam</t>
  </si>
  <si>
    <t>mtgirl4good</t>
  </si>
  <si>
    <t>ratifyeraorg</t>
  </si>
  <si>
    <t>pcasanave1</t>
  </si>
  <si>
    <t>choirsingergirl</t>
  </si>
  <si>
    <t>borgitte</t>
  </si>
  <si>
    <t>upfilled</t>
  </si>
  <si>
    <t>leahntorres</t>
  </si>
  <si>
    <t>greatlakessurfr</t>
  </si>
  <si>
    <t>jersey_craig</t>
  </si>
  <si>
    <t>sabineresists</t>
  </si>
  <si>
    <t>pameladubsky49</t>
  </si>
  <si>
    <t>jctheresistance</t>
  </si>
  <si>
    <t>reginaw50361</t>
  </si>
  <si>
    <t>stacys717</t>
  </si>
  <si>
    <t>tonyaaronii</t>
  </si>
  <si>
    <t>brendal46066861</t>
  </si>
  <si>
    <t>ddt_l1957</t>
  </si>
  <si>
    <t>vaculb</t>
  </si>
  <si>
    <t>thisismenow1977</t>
  </si>
  <si>
    <t>lisatoddsutton</t>
  </si>
  <si>
    <t>indivisibletol1</t>
  </si>
  <si>
    <t>1jedi_rey</t>
  </si>
  <si>
    <t>misia65</t>
  </si>
  <si>
    <t>toniconfid</t>
  </si>
  <si>
    <t>drdoodlie1994</t>
  </si>
  <si>
    <t>roze_wild</t>
  </si>
  <si>
    <t>kimc31169</t>
  </si>
  <si>
    <t>strchld269</t>
  </si>
  <si>
    <t>oogy</t>
  </si>
  <si>
    <t>mstomchiki</t>
  </si>
  <si>
    <t>jacksnowknows</t>
  </si>
  <si>
    <t>lindacook86025</t>
  </si>
  <si>
    <t>spydoggie</t>
  </si>
  <si>
    <t>qssupervisor</t>
  </si>
  <si>
    <t>bright8694</t>
  </si>
  <si>
    <t>paulinef136</t>
  </si>
  <si>
    <t>charlot63123215</t>
  </si>
  <si>
    <t>shera_resists</t>
  </si>
  <si>
    <t>alimor999</t>
  </si>
  <si>
    <t>patpeoples1</t>
  </si>
  <si>
    <t>knight201701</t>
  </si>
  <si>
    <t>r2d2resists</t>
  </si>
  <si>
    <t>trinityresists</t>
  </si>
  <si>
    <t>joyrevels28</t>
  </si>
  <si>
    <t>cfraase</t>
  </si>
  <si>
    <t>kw1979</t>
  </si>
  <si>
    <t>trumpwatchnews</t>
  </si>
  <si>
    <t>peaceonwards</t>
  </si>
  <si>
    <t>fireheather</t>
  </si>
  <si>
    <t>donellstiers</t>
  </si>
  <si>
    <t>matthewwolfff</t>
  </si>
  <si>
    <t>faithrayfield</t>
  </si>
  <si>
    <t>nester1957</t>
  </si>
  <si>
    <t>claireresists</t>
  </si>
  <si>
    <t>frockman231</t>
  </si>
  <si>
    <t>ronnisuev</t>
  </si>
  <si>
    <t>prettyangeljac2</t>
  </si>
  <si>
    <t>ngnm9575</t>
  </si>
  <si>
    <t>elastigirlvotes</t>
  </si>
  <si>
    <t>aplebeianlife</t>
  </si>
  <si>
    <t>imontoyaresists</t>
  </si>
  <si>
    <t>dmswc</t>
  </si>
  <si>
    <t>_befriend</t>
  </si>
  <si>
    <t>jomareewade</t>
  </si>
  <si>
    <t>golfndadblogger</t>
  </si>
  <si>
    <t>crabeerer</t>
  </si>
  <si>
    <t>andrewkemavor</t>
  </si>
  <si>
    <t>kaimoore</t>
  </si>
  <si>
    <t>woodywi03943660</t>
  </si>
  <si>
    <t>oldcoastie54</t>
  </si>
  <si>
    <t>debbiesideris</t>
  </si>
  <si>
    <t>stevelemper</t>
  </si>
  <si>
    <t>oscarbeaglesmom</t>
  </si>
  <si>
    <t>leahaller55</t>
  </si>
  <si>
    <t>sw2003_</t>
  </si>
  <si>
    <t>formersportsmom</t>
  </si>
  <si>
    <t>hbr_hunt</t>
  </si>
  <si>
    <t>ronpyke</t>
  </si>
  <si>
    <t>themermaidssong</t>
  </si>
  <si>
    <t>mstrknowitall</t>
  </si>
  <si>
    <t>kingdaredk</t>
  </si>
  <si>
    <t>summer7570</t>
  </si>
  <si>
    <t>samusan3</t>
  </si>
  <si>
    <t>randyhollis11</t>
  </si>
  <si>
    <t>fireworkbonnie</t>
  </si>
  <si>
    <t>veronicasam13</t>
  </si>
  <si>
    <t>abc15</t>
  </si>
  <si>
    <t>tbray</t>
  </si>
  <si>
    <t>patrici97185118</t>
  </si>
  <si>
    <t>b1e56df9ce6549f</t>
  </si>
  <si>
    <t>heywood98</t>
  </si>
  <si>
    <t>crmandrill</t>
  </si>
  <si>
    <t>julieeuber</t>
  </si>
  <si>
    <t>azajacks</t>
  </si>
  <si>
    <t>diannemando</t>
  </si>
  <si>
    <t>debbieburbank1</t>
  </si>
  <si>
    <t>net425nan</t>
  </si>
  <si>
    <t>noprezzie2012</t>
  </si>
  <si>
    <t>mcdysko</t>
  </si>
  <si>
    <t>susanscofield7</t>
  </si>
  <si>
    <t>walkerdl</t>
  </si>
  <si>
    <t>ashqui_ventures</t>
  </si>
  <si>
    <t>mhpoison1</t>
  </si>
  <si>
    <t>rockstarxmama</t>
  </si>
  <si>
    <t>amyloukingery</t>
  </si>
  <si>
    <t>mathisonconnie</t>
  </si>
  <si>
    <t>proggrrl</t>
  </si>
  <si>
    <t>kinneret</t>
  </si>
  <si>
    <t>truthisthine</t>
  </si>
  <si>
    <t>svega_star</t>
  </si>
  <si>
    <t>carlyinnj</t>
  </si>
  <si>
    <t>lbkasey</t>
  </si>
  <si>
    <t>amack8328</t>
  </si>
  <si>
    <t>azred65</t>
  </si>
  <si>
    <t>solusnan1</t>
  </si>
  <si>
    <t>anita1867gmail1</t>
  </si>
  <si>
    <t>novasupport</t>
  </si>
  <si>
    <t>hanjangho76</t>
  </si>
  <si>
    <t>christinecharbc</t>
  </si>
  <si>
    <t>kahlanamnell77</t>
  </si>
  <si>
    <t>contenteddriver</t>
  </si>
  <si>
    <t>orgainkorgain</t>
  </si>
  <si>
    <t>demteaparty2020</t>
  </si>
  <si>
    <t>bangelnuts</t>
  </si>
  <si>
    <t>yvettedube</t>
  </si>
  <si>
    <t>miamipapers</t>
  </si>
  <si>
    <t>guszilla</t>
  </si>
  <si>
    <t>jrtsumner2000</t>
  </si>
  <si>
    <t>kathybea1955</t>
  </si>
  <si>
    <t>rachelrecruitin</t>
  </si>
  <si>
    <t>ecamachousa</t>
  </si>
  <si>
    <t>arodriguezabc15</t>
  </si>
  <si>
    <t>5141quid</t>
  </si>
  <si>
    <t>emilycare</t>
  </si>
  <si>
    <t>connie_rodeconn</t>
  </si>
  <si>
    <t>safeh2o4schools</t>
  </si>
  <si>
    <t>momsflagstaff</t>
  </si>
  <si>
    <t>sharoncoryell3</t>
  </si>
  <si>
    <t>deepinthehills</t>
  </si>
  <si>
    <t>mariadmlopez</t>
  </si>
  <si>
    <t>dellacooper3</t>
  </si>
  <si>
    <t>tiffers70</t>
  </si>
  <si>
    <t>rubywisp</t>
  </si>
  <si>
    <t>joe_tarski</t>
  </si>
  <si>
    <t>scottdavidson54</t>
  </si>
  <si>
    <t>alcoleman8</t>
  </si>
  <si>
    <t>markfreedmanpol</t>
  </si>
  <si>
    <t>amandamontini1</t>
  </si>
  <si>
    <t>pamadam67507224</t>
  </si>
  <si>
    <t>jamieabc15</t>
  </si>
  <si>
    <t>sumtingjuan</t>
  </si>
  <si>
    <t>withoutatrace</t>
  </si>
  <si>
    <t>thomasgambrel2</t>
  </si>
  <si>
    <t>cjmartin23</t>
  </si>
  <si>
    <t>fromthebunkerjr</t>
  </si>
  <si>
    <t>kevikirch</t>
  </si>
  <si>
    <t>soul420sugar</t>
  </si>
  <si>
    <t>katewgallego</t>
  </si>
  <si>
    <t>captainslogaz</t>
  </si>
  <si>
    <t>hollyberryfleur</t>
  </si>
  <si>
    <t>aleprechaunist</t>
  </si>
  <si>
    <t>iangsmasher1111</t>
  </si>
  <si>
    <t>ppazaction</t>
  </si>
  <si>
    <t>pinky_or_brain</t>
  </si>
  <si>
    <t>marinawaters18</t>
  </si>
  <si>
    <t>almlie_rachel</t>
  </si>
  <si>
    <t>darknessn2light</t>
  </si>
  <si>
    <t>clara_resists</t>
  </si>
  <si>
    <t>sallam26391457</t>
  </si>
  <si>
    <t>brightlight46</t>
  </si>
  <si>
    <t>kmfcounseling</t>
  </si>
  <si>
    <t>kylie_cochrane</t>
  </si>
  <si>
    <t>mayeyala</t>
  </si>
  <si>
    <t>hartkariann</t>
  </si>
  <si>
    <t>laussieinny</t>
  </si>
  <si>
    <t>firebirdrises</t>
  </si>
  <si>
    <t>julia_doughty</t>
  </si>
  <si>
    <t>cmpnwtr</t>
  </si>
  <si>
    <t>marygraceellis</t>
  </si>
  <si>
    <t>arianacronkite</t>
  </si>
  <si>
    <t>mkferrante</t>
  </si>
  <si>
    <t>stephh_az</t>
  </si>
  <si>
    <t>_granny_t</t>
  </si>
  <si>
    <t>pearl1776</t>
  </si>
  <si>
    <t>1drosepetals</t>
  </si>
  <si>
    <t>medicijones</t>
  </si>
  <si>
    <t>johninphx</t>
  </si>
  <si>
    <t>philchill1</t>
  </si>
  <si>
    <t>marionstrstrk</t>
  </si>
  <si>
    <t>tea_party_chris</t>
  </si>
  <si>
    <t>bluewaveresist</t>
  </si>
  <si>
    <t>amyayers16</t>
  </si>
  <si>
    <t>actuallyroni</t>
  </si>
  <si>
    <t>pinkpixysprite</t>
  </si>
  <si>
    <t>tjseraphim</t>
  </si>
  <si>
    <t>asukpagala</t>
  </si>
  <si>
    <t>historytay</t>
  </si>
  <si>
    <t>fox10phoenix</t>
  </si>
  <si>
    <t>b52malmet</t>
  </si>
  <si>
    <t>w55unicorn</t>
  </si>
  <si>
    <t>intuitivekind2</t>
  </si>
  <si>
    <t>georgejobson</t>
  </si>
  <si>
    <t>strangecarrots</t>
  </si>
  <si>
    <t>hchelette</t>
  </si>
  <si>
    <t>mdtoorder</t>
  </si>
  <si>
    <t>jpbeltran_</t>
  </si>
  <si>
    <t>mvphotofox10</t>
  </si>
  <si>
    <t>athosmont</t>
  </si>
  <si>
    <t>estherschindler</t>
  </si>
  <si>
    <t>lilitor23950940</t>
  </si>
  <si>
    <t>bate_char</t>
  </si>
  <si>
    <t>akllama22</t>
  </si>
  <si>
    <t>waterfall2027</t>
  </si>
  <si>
    <t>jacksonkenn</t>
  </si>
  <si>
    <t>free2hike</t>
  </si>
  <si>
    <t>tempestdevyne</t>
  </si>
  <si>
    <t>chispaaz</t>
  </si>
  <si>
    <t>michelegabay</t>
  </si>
  <si>
    <t>louisfarrakhan</t>
  </si>
  <si>
    <t>lucymcbath</t>
  </si>
  <si>
    <t>shannonrwatts</t>
  </si>
  <si>
    <t>womensmarch</t>
  </si>
  <si>
    <t>rzstindustries</t>
  </si>
  <si>
    <t>bwestbrookaz8</t>
  </si>
  <si>
    <t>azsocialjustice</t>
  </si>
  <si>
    <t>rashidatlaib</t>
  </si>
  <si>
    <t>ilhanomar</t>
  </si>
  <si>
    <t>scottpresler</t>
  </si>
  <si>
    <t>dansnlola</t>
  </si>
  <si>
    <t>zoeadeleo</t>
  </si>
  <si>
    <t>tomorrowwevote</t>
  </si>
  <si>
    <t>Mentions</t>
  </si>
  <si>
    <t>Replies to</t>
  </si>
  <si>
    <t>RT @KateWGallego: Join us: https://t.co/lJeZv2vroL
We march 01.19.19, we win 03.12.19. 
#womenswave #womensmarchphx https://t.co/o4MzowLYvg</t>
  </si>
  <si>
    <t>RT @KateWGallego: Poster making party all day for the #womensmarchphx at KG HQ _xD83D__xDC47__xD83C__xDFFC_
Join us and march on 1/19: 
https://t.co/lJeZv2vroL http…</t>
  </si>
  <si>
    <t>RT @CaptainsLogAz: Hoping to see everybody at the #WomensMarch in Phx tomorrow
Also hoping to see a lot of signs demanding that Az finally…</t>
  </si>
  <si>
    <t>RT @CaptainsLogAz: Parking details for #WomensMarchPhx
https://t.co/dsmuBogCwe</t>
  </si>
  <si>
    <t>#WomensMarchPhx                 #WomensMarch     
                                     #ERA                                 #AZRatifyERA https://t.co/6HobPULAQb</t>
  </si>
  <si>
    <t>RT @CaptainsLogAz: #SaturdayMotivation 
Heading to the #WomensMarchPhx soon
It's going to be a great day! https://t.co/7UXY3POB95</t>
  </si>
  <si>
    <t>RT @CaptainsLogAz: Thousands upon thousands, wish I had the panoramic function
#WomensMarchPhx #WomensMarch2019 https://t.co/yVUUfsxWPs</t>
  </si>
  <si>
    <t>RT @JamieABC15: Crowd has gathered on AZ capitol lawn to listen to speakers at #womensmarchphx. #ABC15 https://t.co/VpAuWQaAya</t>
  </si>
  <si>
    <t>RT @JulieEuber: Another strong Women’s March in Phoenix, Arizona _xD83D__xDCAA_ #WomensMarch  #WomensMarch2019 #WomensMarchPhx https://t.co/9I4Tz3gfGR</t>
  </si>
  <si>
    <t>RT @noprezzie2012: Words from an organizer of the #womensmarchphx _xD83D__xDE06_ https://t.co/7Ia61Ynblz</t>
  </si>
  <si>
    <t>RT @CaptainsLogAz: Speakers signs "Deaf women are 3 times as likely to be sexually assaulted"
Crowd responds with their hands
#WomensMarc…</t>
  </si>
  <si>
    <t>Another strong Women’s March in Phoenix, Arizona _xD83D__xDCAA_ #WomensMarch  #WomensMarch2019 #WomensMarchPhx https://t.co/9I4Tz3gfGR</t>
  </si>
  <si>
    <t>RT @JPBeltran_: Katie Holtosoi and Chris Holtosoi said, “We’re here to support women’s right and indigenous women #cron305 #womensmarchphx…</t>
  </si>
  <si>
    <t>#WomensMarchPhx So what time will @LouisFarrakhan be there? Y’all hero_xD83E__xDD7A__xD83D__xDE33__xD83E__xDD7A__xD83D__xDE33_</t>
  </si>
  <si>
    <t>RT @Net425Nan: #WomensMarchPhx So what time will @LouisFarrakhan be there? Y’all hero_xD83E__xDD7A__xD83D__xDE33__xD83E__xDD7A__xD83D__xDE33_</t>
  </si>
  <si>
    <t>RT @CaptainsLogAz: That's right, the Captain always gets backstage passes _xD83D__xDE02_
#WomensMarchPhx 
#WomensMarch2019 https://t.co/7bdNVkgPnS</t>
  </si>
  <si>
    <t>RT @noprezzie2012: #WomensMarchPhx in one gif https://t.co/N2hFakqmBw</t>
  </si>
  <si>
    <t>RT @CaptainsLogAz: OMG GOP WTF _xD83D__xDD25__xD83D__xDE02_
#WomensMarchPhx 
#WomensMarch2019 https://t.co/DjDyrrsicq</t>
  </si>
  <si>
    <t>RT @kylie_cochrane: Attendees of the #womensmarchphx have decorated hundreds of colorful _xD83C__xDF08_ signs in support of their cause. #WomensMarch201…</t>
  </si>
  <si>
    <t>RT @CaptainsLogAz: #GunReformNow 
#WomensMarchPhx 
#WomensMarch2019 
@shannonrwatts @lucymcbath https://t.co/lsBqMxcHo0</t>
  </si>
  <si>
    <t>I'm at the #womensmarch2019 supporting strong women fighting for women's rights. I march because women's rights are human rights and we need a more equitable society! #WomensMarchPhx @womensmarch https://t.co/WR9ba1PeNK</t>
  </si>
  <si>
    <t>Outreach with some frands #ccofaz #WomenInCyber #CyberWomen #WomenInSTEM #azcybertalent #WomensMarch2019 #WomensMarchPHX https://t.co/TIEGc2u7lw</t>
  </si>
  <si>
    <t>RT @JPBeltran_: Morrato from @RZSTindustries is making posters to bring awareness for #MMIW (Missing/Murdered Indigenous Women) a crisis in…</t>
  </si>
  <si>
    <t>RT @KateWGallego: Find us ⬇️ #womensmarchphx https://t.co/Ou4yq6Bt8r</t>
  </si>
  <si>
    <t>RT @CaptainsLogAz: March has begun
Here comes that #GoodTrouble
#WomensMarchPhx 
#WomensMarch2019 https://t.co/VwrQm0R8ct</t>
  </si>
  <si>
    <t>RT @CaptainsLogAz: Spotted Az's very own grassroots legend @BWestbrookAZ8 
#WomensMarchPhx #WomensMarch2019 https://t.co/AaDMiohSrK</t>
  </si>
  <si>
    <t>The Marchers have begun walking. Signs are raised. #womensmarchphx https://t.co/HrcgqLz2Ay</t>
  </si>
  <si>
    <t>RT @AmandaMontini1: The Marchers have begun walking. Signs are raised. #womensmarchphx https://t.co/HrcgqLz2Ay</t>
  </si>
  <si>
    <t>Crowd has gathered on AZ capitol lawn to listen to speakers at #womensmarchphx. #ABC15 https://t.co/VpAuWQaAya</t>
  </si>
  <si>
    <t>RT @tempestdevyne: #WomensMarch2019 #WomensMarchPhoenix #WomensMarchPhx #WomensWave https://t.co/ID2K9y3nao</t>
  </si>
  <si>
    <t>RT @jrtsumner2000: I'm at the #womensmarch2019 supporting strong women fighting for women's rights. I march because women's rights are huma…</t>
  </si>
  <si>
    <t>RT @kylie_cochrane: #womensmarchphx is a family affair. Attendees brought family and friends in support of all the women in their life. #st…</t>
  </si>
  <si>
    <t>Join us: https://t.co/lJeZv2vroL
We march 01.19.19, we win 03.12.19. 
#womenswave #womensmarchphx https://t.co/o4MzowLYvg</t>
  </si>
  <si>
    <t>Poster making party all day for the #womensmarchphx at KG HQ _xD83D__xDC47__xD83C__xDFFC_
Join us and march on 1/19: 
https://t.co/lJeZv2vroL https://t.co/z2toEtm1vn</t>
  </si>
  <si>
    <t>Find us ⬇️ #womensmarchphx https://t.co/Ou4yq6Bt8r</t>
  </si>
  <si>
    <t>#WomensMarchPhx https://t.co/TrSzyFUid8</t>
  </si>
  <si>
    <t>#Hope #WomensMarchPhx https://t.co/PEApGDNLN7</t>
  </si>
  <si>
    <t>#WomensMarchPhx https://t.co/k4SkdcnHpz</t>
  </si>
  <si>
    <t>#WomensMarchPhx https://t.co/q4UVuvy40D</t>
  </si>
  <si>
    <t>RT @CaptainsLogAz: Out here in these streets, demanding equal rights for all
#ERANow 
#WomensMarchPhx 
#WomensMarch2019 https://t.co/mj31X…</t>
  </si>
  <si>
    <t>We won't back down. When we come together, we can be an unstoppable force. We must unequivocally reaffirm that there is no place for any kind of bigotry from anti-Semitism, homophobia, transphobia, xenophobia, or racism in our movement. #womensmarchphx 
https://t.co/15AVjXSpEl</t>
  </si>
  <si>
    <t>RT @ppazaction: We won't back down. When we come together, we can be an unstoppable force. We must unequivocally reaffirm that there is no…</t>
  </si>
  <si>
    <t>“Hate is personal always, and my mission in life is to do my best to stop it in its tracks.” Miriam Weisman speaks out at the opening of the #womensmarchphx. @azsocialjustice #strongertogether #305ASU</t>
  </si>
  <si>
    <t>Attendees of the #womensmarchphx have decorated hundreds of colorful _xD83C__xDF08_ signs in support of their cause. #WomensMarch2019 @azsocialjustice #strongertogether #305ASU https://t.co/WE1S7oqciH</t>
  </si>
  <si>
    <t>The crowd continues to grow as the #womensmarchphx attendees anticipate the start of the march.@azsocialjustice #strongertogether #305ASU https://t.co/wsiwGVIpRs</t>
  </si>
  <si>
    <t>Crowd gathers to listen to speakers before march begins. #WomensMarchPHX https://t.co/fRFm8cp5U0</t>
  </si>
  <si>
    <t>#WomensMarchPHX March has begun! _xD83D__xDE4C__xD83C__xDFFC_ https://t.co/EQtAIK15Xd</t>
  </si>
  <si>
    <t>Making the turn back towards the capital and the end of the March is no where in sight. Huge turn out for today’s march. #womensmarchphx https://t.co/5KRJ1PZ0aN</t>
  </si>
  <si>
    <t>RT @ASUkpagala: “Hey hey ho ho Donald Trump has got to go” is the chant people are saying in the streets of Phoenix during the #womensmarch…</t>
  </si>
  <si>
    <t>RT @JPBeltran_: Julio Zuniga, senior organizer at @ChispaAZ and members at #womensmarchphx https://t.co/9MqjLrxPLX</t>
  </si>
  <si>
    <t>RT @JPBeltran_: Indigenous women leading the #womensmarchphx #cron305 #MMIW https://t.co/zJ7qJfLpvD</t>
  </si>
  <si>
    <t>Words from an organizer of the #womensmarchphx _xD83D__xDE06_ https://t.co/7Ia61Ynblz</t>
  </si>
  <si>
    <t>#WomensMarchPhx in one gif https://t.co/N2hFakqmBw</t>
  </si>
  <si>
    <t>@ScottPresler @IlhanOmar @RashidaTlaib So #LindaSarsour doesn’t take issue with the Muslim Brotherhood whose #MuslimBrotherhoodMemorandum describes their planned takeover of NorthAmerica &amp;amp; everyone’s conversion to Islam
#TheMoreYouKnow
#WakeUpAmerica
#womensmarchphx 
#womensmarchphoenix 
#WomensMarchLA 
#Phxmosque https://t.co/MUoc2eambE</t>
  </si>
  <si>
    <t>“Hey hey ho ho Donald Trump has got to go” is the chant people are saying in the streets of Phoenix during the #womensmarchphx _xD83D__xDC4D__xD83C__xDFFD__xD83D__xDE42_ https://t.co/nULOct5XUb</t>
  </si>
  <si>
    <t>RT @MVphotoFox10: 2019 Women’s March from the Phoenix State Capitol underway #Fox10phoenix #womensmarchphx https://t.co/gNP7VenoiY</t>
  </si>
  <si>
    <t>. @dansnlola and Himmita at #womensmarchphx showing support for indigenous women, women rights and lgbtq rights #mmiw https://t.co/7EVUsktVdJ</t>
  </si>
  <si>
    <t>. @zoeadeleo marching at #womensmarchphx _xD83D__xDC69__xD83C__xDFFB__xD83D__xDC69__xD83C__xDFFC__xD83D__xDC69__xD83C__xDFFD__xD83D__xDC69__xD83C__xDFFF__xD83D__xDC69_ #cron305 https://t.co/pT0eH8fixe</t>
  </si>
  <si>
    <t>2019 Women’s March from the Phoenix State Capitol underway #Fox10phoenix #womensmarchphx https://t.co/gNP7VenoiY</t>
  </si>
  <si>
    <t>It's sad to think that I reasonably can think this phrase: "This is my favorite outfit to wear at protest marches."
And to think that back in the 70s I imagined we were done with needing to march.
  #WomensMarchPhx</t>
  </si>
  <si>
    <t>#WomensMarchPhx https://t.co/1Y15KG8qij</t>
  </si>
  <si>
    <t>#WomensMarchPhx https://t.co/IGKPgNK091</t>
  </si>
  <si>
    <t>#WomensMarchPhx is smaller but still intense https://t.co/xnZPdX8snm</t>
  </si>
  <si>
    <t>RT @tempestdevyne: #WomensMarch2019 #WomensMarchPhoenix #WomensMarchPhx #WomensWave https://t.co/DAwZADhkYO</t>
  </si>
  <si>
    <t>Why I March. At the Phoenix Women's March on this beautiful day. #WomensMarch2019 #womensmarchphx https://t.co/OUKwROzyvI</t>
  </si>
  <si>
    <t>RT @free2hike: Why I March. At the Phoenix Women's March on this beautiful day. #WomensMarch2019 #womensmarchphx https://t.co/OUKwROzyvI</t>
  </si>
  <si>
    <t>Julio Zuniga, senior organizer at @ChispaAZ saying why ChispaAZ is at #womensmarchphx #cron305 https://t.co/1YuPPgxiF2</t>
  </si>
  <si>
    <t>Julio Zuniga, senior organizer at @ChispaAZ and members at #womensmarchphx https://t.co/9MqjLrxPLX</t>
  </si>
  <si>
    <t>RT @JPBeltran_: Julio Zuniga, senior organizer at @ChispaAZ saying why ChispaAZ is at #womensmarchphx #cron305 https://t.co/1YuPPgxiF2</t>
  </si>
  <si>
    <t>“This is my first march so I’m super excited to be here to spread love, some positivity and maybe get us some rights.”Olivia Beene comments as she gets ready for the her first #womensmarchphx. #WomensMarch2019 #forwardtogether #305ASU https://t.co/VZ97ddLpTv</t>
  </si>
  <si>
    <t>#SubversiveSuffragettes call for #PowerToThePolls today at the #womensmarchphx as they advocate for women’s’ voting rights. #305ASU https://t.co/MeE9RYu2kY</t>
  </si>
  <si>
    <t>#womensmarchphx is a family affair. Attendees brought family and friends in support of all the women in their life. #strongertogether #WomensMarch2019 #305ASU https://t.co/f7zlDP1Mso</t>
  </si>
  <si>
    <t>“Love for all” is a message supporters are promoting at the #womensmarchphx this year. #strongertogether #WomensMarch2019 #305ASU https://t.co/KDfasbBJtN</t>
  </si>
  <si>
    <t>RT @kylie_cochrane: “This is my first march so I’m super excited to be here to spread love, some positivity and maybe get us some rights.”O…</t>
  </si>
  <si>
    <t>Thank you to @TomorrowWeVote for this vital work #EveryVoteMatters #WomensMarch2019 #WomensMarchPhoenix #womensmarchphx https://t.co/Hq6eSOKmlV</t>
  </si>
  <si>
    <t>Spotted Az's very own grassroots legend @BWestbrookAZ8 
#WomensMarchPhx #WomensMarch2019 https://t.co/AaDMiohSrK</t>
  </si>
  <si>
    <t>#GunReformNow 
#WomensMarchPhx 
#WomensMarch2019 
@shannonrwatts @lucymcbath https://t.co/lsBqMxcHo0</t>
  </si>
  <si>
    <t>Morrato from @RZSTindustries is making posters to bring awareness for #MMIW (Missing/Murdered Indigenous Women) a crisis in the nation #WomensMarch2019 #womensmarchphx #cron305 _xD83E__xDD18__xD83C__xDFFE_ https://t.co/b7uch18jcZ</t>
  </si>
  <si>
    <t>Good morning, I’ll be live-tweeting the #womensmarchphx. Please stay tuned in for updates. #Cron305</t>
  </si>
  <si>
    <t>Fushicho Daiko Dojo performing at #womensmarchphx #cron305 https://t.co/6WghSKHVO2</t>
  </si>
  <si>
    <t>Kristen Harris and Mary Penn at #womensmarchphx #cron305 https://t.co/zGubCVmVOe</t>
  </si>
  <si>
    <t>Katie Holtosoi and Chris Holtosoi said, “We’re here to support women’s right and indigenous women #cron305 #womensmarchphx #womenswave https://t.co/pNSNuD54Cc</t>
  </si>
  <si>
    <t>Katie Holtosoi speaking on the injustices of indigenous women. #womensmarchphx #honorindigenouswomen #mmiw #cron305 https://t.co/gzM712on63</t>
  </si>
  <si>
    <t>Indigenous women leading the #womensmarchphx #cron305 #MMIW https://t.co/zJ7qJfLpvD</t>
  </si>
  <si>
    <t>Protesters chanting, “No more stolen sisters.” #womensmarchphx #MMIW https://t.co/Ur7RF36Udt</t>
  </si>
  <si>
    <t>#womensmarchphx #honorindigenouswomen #mmiw #cron305 https://t.co/6T9Od85jWd</t>
  </si>
  <si>
    <t>Indigenous women leading the #womensmarchphx #womenswave #womensmarch19 #cron305 #MMIW https://t.co/hOq4ZlC94B</t>
  </si>
  <si>
    <t>RT @JPBeltran_: Kristen Harris and Mary Penn at #womensmarchphx #cron305 https://t.co/zGubCVmVOe</t>
  </si>
  <si>
    <t>RT @JPBeltran_: Katie Holtosoi speaking on the injustices of indigenous women. #womensmarchphx #honorindigenouswomen #mmiw #cron305 https:/…</t>
  </si>
  <si>
    <t>@CaptainsLogAz hi, I don’t know if it’s meant but you’re tagging your tweets #WomemsMarchPhx not #WomensMarchPhx and if you didn’t mean this I didn’t want people not to see your fab signal boosting</t>
  </si>
  <si>
    <t>#WomensMarch2019 #WomensMarchPhoenix #WomensMarchPhx #WomensWave https://t.co/MptaR4VEod</t>
  </si>
  <si>
    <t>#WomensMarch2019 #WomensMarchPhoenix #WomensMarchPhx https://t.co/aolre5H9n9</t>
  </si>
  <si>
    <t>#WomensMarch2019 #WomensMarchPhoenix #WomensMarchPhx #WomensWave https://t.co/9EOzRnDkZj</t>
  </si>
  <si>
    <t>#WomensMarch2019 #WomensMarchPhoenix #WomensMarchPhx #WomensWave https://t.co/ID2K9y3nao</t>
  </si>
  <si>
    <t>#WomensMarch2019 #WomensMarchPhoenix #WomensMarchPhx #WomensWave https://t.co/Bwew9Oddga</t>
  </si>
  <si>
    <t>#WomensMarch2019 #WomensMarchPhoenix #WomensMarchPhx #WomensWave https://t.co/DAwZADhkYO</t>
  </si>
  <si>
    <t>#WomensMarch2019 #WomensMarchPhoenix #WomensMarchPhx #WomensWave https://t.co/TVO3zoQ0S9</t>
  </si>
  <si>
    <t>Hoping to see everybody at the #WomensMarch in Phx tomorrow
Also hoping to see a lot of signs demanding that Az finally ratifies the ERA
I'll be using the #WomensMarchPhx hashtag
10-2pm
State Capitol
Bring your pink pussy hats, Nikes, &amp;amp; a peaceful attitude _xD83D__xDC99_ https://t.co/6A9Yq7KBww</t>
  </si>
  <si>
    <t>Parking details for #WomensMarchPhx
https://t.co/dsmuBogCwe</t>
  </si>
  <si>
    <t>#SaturdayMotivation 
Heading to the #WomensMarchPhx soon
It's going to be a great day! https://t.co/7UXY3POB95</t>
  </si>
  <si>
    <t>Thousands upon thousands, wish I had the panoramic function
#WomensMarchPhx #WomensMarch2019 https://t.co/yVUUfsxWPs</t>
  </si>
  <si>
    <t>Speakers signs "Deaf women are 3 times as likely to be sexually assaulted"
Crowd responds with their hands
#WomensMarchPhx #WomensMarch2019 https://t.co/6Qga9r4qHN</t>
  </si>
  <si>
    <t>That's right, the Captain always gets backstage passes _xD83D__xDE02_
#WomensMarchPhx 
#WomensMarch2019 https://t.co/7bdNVkgPnS</t>
  </si>
  <si>
    <t>OMG GOP WTF _xD83D__xDD25__xD83D__xDE02_
#WomensMarchPhx 
#WomensMarch2019 https://t.co/DjDyrrsicq</t>
  </si>
  <si>
    <t>March has begun
Here comes that #GoodTrouble
#WomensMarchPhx 
#WomensMarch2019 https://t.co/VwrQm0R8ct</t>
  </si>
  <si>
    <t>Out here in these streets, demanding equal rights for all
#ERANow 
#WomensMarchPhx 
#WomensMarch2019 https://t.co/mj31XJWjEp</t>
  </si>
  <si>
    <t>https://secure.ngpvan.com/WZAn_qSao0uBr1ULLSNlyw2</t>
  </si>
  <si>
    <t>https://twitter.com/azsocialjustice/status/1083046476454912000</t>
  </si>
  <si>
    <t>https://twitter.com/CaptainsLogAz/status/1086441379398447104</t>
  </si>
  <si>
    <t>https://twitter.com/kylie_cochrane/status/1086686085139189760</t>
  </si>
  <si>
    <t>https://www.thelily.com/the-womens-march-is-almost-here-these-are-the-hard-questions-i-must-ask-of-the-movement/</t>
  </si>
  <si>
    <t>https://twitter.com/CaptainsLogAz/status/1086673816758013952</t>
  </si>
  <si>
    <t>https://twitter.com/EndiaxRain/status/1086679640045846529</t>
  </si>
  <si>
    <t>https://twitter.com/CaptainsLogAz/status/1086670193055551488</t>
  </si>
  <si>
    <t>https://twitter.com/JPBeltran_/status/1086665303302451200</t>
  </si>
  <si>
    <t>https://twitter.com/JulieEuber/status/1086674215032414209</t>
  </si>
  <si>
    <t>https://twitter.com/EndiaxRain/status/1086686500769517568</t>
  </si>
  <si>
    <t>https://twitter.com/wissmel/status/1086693451612082176</t>
  </si>
  <si>
    <t>ngpvan.com</t>
  </si>
  <si>
    <t>twitter.com</t>
  </si>
  <si>
    <t>thelily.com</t>
  </si>
  <si>
    <t>womenswave womensmarchphx</t>
  </si>
  <si>
    <t>womensmarchphx</t>
  </si>
  <si>
    <t>womensmarchphx womensmarch era azratifyera</t>
  </si>
  <si>
    <t>saturdaymotivation womensmarchphx</t>
  </si>
  <si>
    <t>womensmarchphx womensmarch2019</t>
  </si>
  <si>
    <t>womensmarchphx abc15</t>
  </si>
  <si>
    <t>womensmarch womensmarch2019 womensmarchphx</t>
  </si>
  <si>
    <t>cron305 womensmarchphx</t>
  </si>
  <si>
    <t>gunreformnow womensmarchphx womensmarch2019</t>
  </si>
  <si>
    <t>womensmarch2019 womensmarchphx</t>
  </si>
  <si>
    <t>ccofaz womenincyber cyberwomen womeninstem azcybertalent womensmarch2019 womensmarchphx</t>
  </si>
  <si>
    <t>mmiw</t>
  </si>
  <si>
    <t>goodtrouble womensmarchphx womensmarch2019</t>
  </si>
  <si>
    <t>womensmarch2019 womensmarchphoenix womensmarchphx womenswave</t>
  </si>
  <si>
    <t>womensmarch2019</t>
  </si>
  <si>
    <t>hope womensmarchphx</t>
  </si>
  <si>
    <t>eranow womensmarchphx womensmarch2019</t>
  </si>
  <si>
    <t>womensmarchphx strongertogether 305asu</t>
  </si>
  <si>
    <t>womensmarchphx womensmarch2019 strongertogether 305asu</t>
  </si>
  <si>
    <t>womensmarchphx cron305 mmiw</t>
  </si>
  <si>
    <t>lindasarsour muslimbrotherhoodmemorandum themoreyouknow wakeupamerica womensmarchphx womensmarchphoenix womensmarchla phxmosque</t>
  </si>
  <si>
    <t>fox10phoenix womensmarchphx</t>
  </si>
  <si>
    <t>womensmarchphx mmiw</t>
  </si>
  <si>
    <t>womensmarchphx cron305</t>
  </si>
  <si>
    <t>womensmarchphx womensmarch2019 forwardtogether 305asu</t>
  </si>
  <si>
    <t>subversivesuffragettes powertothepolls womensmarchphx 305asu</t>
  </si>
  <si>
    <t>womensmarchphx strongertogether womensmarch2019 305asu</t>
  </si>
  <si>
    <t>everyvotematters womensmarch2019 womensmarchphoenix womensmarchphx</t>
  </si>
  <si>
    <t>mmiw womensmarch2019 womensmarchphx cron305</t>
  </si>
  <si>
    <t>cron305 womensmarchphx womenswave</t>
  </si>
  <si>
    <t>womensmarchphx honorindigenouswomen mmiw cron305</t>
  </si>
  <si>
    <t>womensmarchphx womenswave womensmarch19 cron305 mmiw</t>
  </si>
  <si>
    <t>womemsmarchphx womensmarchphx</t>
  </si>
  <si>
    <t>womensmarch2019 womensmarchphoenix womensmarchphx</t>
  </si>
  <si>
    <t>womensmarch womensmarchphx</t>
  </si>
  <si>
    <t>https://pbs.twimg.com/media/Dw5qO1fU8AAkKNB.jpg</t>
  </si>
  <si>
    <t>https://pbs.twimg.com/media/DxSl0kLUYAAbOzo.jpg</t>
  </si>
  <si>
    <t>https://pbs.twimg.com/media/DxSi4QkW0AAtmkn.jpg</t>
  </si>
  <si>
    <t>https://pbs.twimg.com/media/DxSkXxQWsAQbDr9.jpg</t>
  </si>
  <si>
    <t>https://pbs.twimg.com/media/DxSkEpDV4AAL3Bb.jpg</t>
  </si>
  <si>
    <t>https://pbs.twimg.com/media/DxSpyzEUwAApwB4.jpg</t>
  </si>
  <si>
    <t>https://pbs.twimg.com/tweet_video_thumb/DxSpX5ZXcAAs4bq.jpg</t>
  </si>
  <si>
    <t>https://pbs.twimg.com/media/DxSrkeqU8AE-NyP.jpg</t>
  </si>
  <si>
    <t>https://pbs.twimg.com/media/DxSsn--UYAAhoDs.jpg</t>
  </si>
  <si>
    <t>https://pbs.twimg.com/media/DxSufO_V4AAo2ml.jpg</t>
  </si>
  <si>
    <t>https://pbs.twimg.com/media/DxSukAjUYAAnPnT.jpg</t>
  </si>
  <si>
    <t>https://pbs.twimg.com/media/DxSvMJ1UUAALVjy.jpg</t>
  </si>
  <si>
    <t>https://pbs.twimg.com/media/DxSvRSNUwAAvYdv.jpg</t>
  </si>
  <si>
    <t>https://pbs.twimg.com/media/DxSqi3jUYAAYZT9.jpg</t>
  </si>
  <si>
    <t>https://pbs.twimg.com/ext_tw_video_thumb/1086686333345492993/pu/img/cLt4eP_eNn7EcqZj.jpg</t>
  </si>
  <si>
    <t>https://pbs.twimg.com/media/DxOGeehUUAE7HGU.jpg</t>
  </si>
  <si>
    <t>https://pbs.twimg.com/media/DxSxlyVUYAQ3XHi.jpg</t>
  </si>
  <si>
    <t>https://pbs.twimg.com/media/DxSxt6hVAAMBN33.jpg</t>
  </si>
  <si>
    <t>https://pbs.twimg.com/media/DxSx1QMU0AAQHwj.jpg</t>
  </si>
  <si>
    <t>https://pbs.twimg.com/media/DxSx3qaVYAAkasE.jpg</t>
  </si>
  <si>
    <t>https://pbs.twimg.com/media/DxSmja4VYAAhc6t.jpg</t>
  </si>
  <si>
    <t>https://pbs.twimg.com/media/DxSrgZlUcAAVcmu.jpg</t>
  </si>
  <si>
    <t>https://pbs.twimg.com/media/DxSptf4UYAAlJVv.jpg</t>
  </si>
  <si>
    <t>https://pbs.twimg.com/media/DxSw4QqUwAAr6aF.jpg</t>
  </si>
  <si>
    <t>https://pbs.twimg.com/ext_tw_video_thumb/1086691821462347777/pu/img/mWM4dw0_KAqxP1wW.jpg</t>
  </si>
  <si>
    <t>https://pbs.twimg.com/media/DxScVEjUwAANK07.jpg</t>
  </si>
  <si>
    <t>https://pbs.twimg.com/media/DxS0vYQVsAAebaC.jpg</t>
  </si>
  <si>
    <t>https://pbs.twimg.com/media/DxS1ez_UYAAdyp1.jpg</t>
  </si>
  <si>
    <t>https://pbs.twimg.com/ext_tw_video_thumb/1086692002031296512/pu/img/6n_SkC8ImoPOYhfH.jpg</t>
  </si>
  <si>
    <t>https://pbs.twimg.com/ext_tw_video_thumb/1086691384998940673/pu/img/6jbo2Fd5chUPmZ7u.jpg</t>
  </si>
  <si>
    <t>https://pbs.twimg.com/media/DxSkB_-UwAEXsO8.jpg</t>
  </si>
  <si>
    <t>https://pbs.twimg.com/media/DxSzZudVYAE2bxf.jpg</t>
  </si>
  <si>
    <t>https://pbs.twimg.com/media/DxSockBV4AAa12P.jpg</t>
  </si>
  <si>
    <t>https://pbs.twimg.com/media/DxSui8iUcAEeb0e.jpg</t>
  </si>
  <si>
    <t>https://pbs.twimg.com/media/DxS243FVsAUU3HQ.jpg</t>
  </si>
  <si>
    <t>https://pbs.twimg.com/media/DxSiKJfXgAAyb0W.jpg</t>
  </si>
  <si>
    <t>https://pbs.twimg.com/ext_tw_video_thumb/1086664916902137857/pu/img/ZCcj7AEdnM3FYd9C.jpg</t>
  </si>
  <si>
    <t>https://pbs.twimg.com/media/DxSbCeTUYAAV3v5.jpg</t>
  </si>
  <si>
    <t>https://pbs.twimg.com/media/DxSphxKUYAAFz7I.jpg</t>
  </si>
  <si>
    <t>https://pbs.twimg.com/ext_tw_video_thumb/1086687927516590080/pu/img/49Lbz6LP9cDxVOuA.jpg</t>
  </si>
  <si>
    <t>https://pbs.twimg.com/ext_tw_video_thumb/1086690451455803393/pu/img/joep_KxXPOSyrZAn.jpg</t>
  </si>
  <si>
    <t>https://pbs.twimg.com/media/DxSs2_HUcAAvpgC.jpg</t>
  </si>
  <si>
    <t>https://pbs.twimg.com/ext_tw_video_thumb/1086657229531443200/pu/img/JM5cmDqrx60rfaky.jpg</t>
  </si>
  <si>
    <t>https://pbs.twimg.com/media/DxSVoK9VAAEIW_O.jpg</t>
  </si>
  <si>
    <t>https://pbs.twimg.com/media/DxSmoIXVYAAVVwf.jpg</t>
  </si>
  <si>
    <t>https://pbs.twimg.com/ext_tw_video_thumb/1086677814659579904/pu/img/ZsPfmVcjOZrmamsX.jpg</t>
  </si>
  <si>
    <t>https://pbs.twimg.com/ext_tw_video_thumb/1086692511253331968/pu/img/eDAp73fVJoZmM2Hs.jpg</t>
  </si>
  <si>
    <t>https://pbs.twimg.com/media/DxS1lD-VAAABfDU.jpg</t>
  </si>
  <si>
    <t>https://pbs.twimg.com/ext_tw_video_thumb/1086694428998127623/pu/img/T-vcGicBy31IEizf.jpg</t>
  </si>
  <si>
    <t>https://pbs.twimg.com/media/DxPQrBaU8AA0VVF.jpg</t>
  </si>
  <si>
    <t>https://pbs.twimg.com/media/DxSoLvRV4AEZ_kS.jpg</t>
  </si>
  <si>
    <t>https://pbs.twimg.com/media/DxSx2h0U0AEZIyU.jpg</t>
  </si>
  <si>
    <t>http://pbs.twimg.com/profile_images/1081297669899849735/xH6JkHXQ_normal.jpg</t>
  </si>
  <si>
    <t>http://pbs.twimg.com/profile_images/952231553521745920/Ds8FKStE_normal.jpg</t>
  </si>
  <si>
    <t>http://pbs.twimg.com/profile_images/606275655404154880/RQjAserY_normal.jpg</t>
  </si>
  <si>
    <t>http://pbs.twimg.com/profile_images/1078739928924766208/HIt4TEpQ_normal.jpg</t>
  </si>
  <si>
    <t>http://pbs.twimg.com/profile_images/633104732521807873/Qw2aEQCP_normal.jpg</t>
  </si>
  <si>
    <t>http://pbs.twimg.com/profile_images/684931689223553024/q4qkT_ZX_normal.jpg</t>
  </si>
  <si>
    <t>http://pbs.twimg.com/profile_images/1082125209157668865/m_VTo92Q_normal.jpg</t>
  </si>
  <si>
    <t>http://pbs.twimg.com/profile_images/1070761772200513536/tXgb4xsQ_normal.jpg</t>
  </si>
  <si>
    <t>http://pbs.twimg.com/profile_images/1079459614817767424/f19JzUq0_normal.jpg</t>
  </si>
  <si>
    <t>http://pbs.twimg.com/profile_images/1045849630704103425/HUuIvv1-_normal.jpg</t>
  </si>
  <si>
    <t>http://pbs.twimg.com/profile_images/1085754124061167618/Wll6K9z9_normal.jpg</t>
  </si>
  <si>
    <t>http://pbs.twimg.com/profile_images/879899709879574531/-hCXgPg4_normal.jpg</t>
  </si>
  <si>
    <t>http://pbs.twimg.com/profile_images/1062249720486096897/WcLqsKh3_normal.jpg</t>
  </si>
  <si>
    <t>http://pbs.twimg.com/profile_images/1080544299933040640/evp_uncL_normal.jpg</t>
  </si>
  <si>
    <t>http://pbs.twimg.com/profile_images/1083939640992780288/NSNmtYwr_normal.jpg</t>
  </si>
  <si>
    <t>http://pbs.twimg.com/profile_images/1082513677805268992/_y6m3XMG_normal.jpg</t>
  </si>
  <si>
    <t>http://pbs.twimg.com/profile_images/1085194460546252800/_0PutZ0Y_normal.jpg</t>
  </si>
  <si>
    <t>http://pbs.twimg.com/profile_images/1071439526369878016/8hRfbb58_normal.jpg</t>
  </si>
  <si>
    <t>http://pbs.twimg.com/profile_images/1073237782334791682/qyo4J8EM_normal.jpg</t>
  </si>
  <si>
    <t>http://pbs.twimg.com/profile_images/1048588538906701824/IB-TzUFg_normal.jpg</t>
  </si>
  <si>
    <t>http://pbs.twimg.com/profile_images/971592833399320577/Xm5RhcPU_normal.jpg</t>
  </si>
  <si>
    <t>http://pbs.twimg.com/profile_images/1035904358809038848/lyv42r4A_normal.jpg</t>
  </si>
  <si>
    <t>http://pbs.twimg.com/profile_images/968356195684814848/iNfv9lCH_normal.jpg</t>
  </si>
  <si>
    <t>http://pbs.twimg.com/profile_images/1041390883378262016/TyTC9_F7_normal.jpg</t>
  </si>
  <si>
    <t>http://pbs.twimg.com/profile_images/464971898057527296/1to2rff2_normal.jpeg</t>
  </si>
  <si>
    <t>http://pbs.twimg.com/profile_images/1015265413473689601/yugg6JEc_normal.jpg</t>
  </si>
  <si>
    <t>http://pbs.twimg.com/profile_images/1080837436996026368/tE_1iusp_normal.jpg</t>
  </si>
  <si>
    <t>http://pbs.twimg.com/profile_images/1082613342601134080/O1AoNBFP_normal.jpg</t>
  </si>
  <si>
    <t>http://pbs.twimg.com/profile_images/1061061321066795014/ursH4rpA_normal.jpg</t>
  </si>
  <si>
    <t>http://pbs.twimg.com/profile_images/1083576803652980737/0wz2sFSw_normal.jpg</t>
  </si>
  <si>
    <t>http://pbs.twimg.com/profile_images/1071856102243889157/Muap6PIu_normal.jpg</t>
  </si>
  <si>
    <t>http://pbs.twimg.com/profile_images/1038563055792283648/Gub-enAQ_normal.jpg</t>
  </si>
  <si>
    <t>http://pbs.twimg.com/profile_images/1077857394959548417/54UuAtEe_normal.jpg</t>
  </si>
  <si>
    <t>http://pbs.twimg.com/profile_images/870024565425979392/XjKH3hl4_normal.jpg</t>
  </si>
  <si>
    <t>http://pbs.twimg.com/profile_images/992630572576059392/cDIDSkgY_normal.jpg</t>
  </si>
  <si>
    <t>http://pbs.twimg.com/profile_images/1084238927601586176/ex6k2-Cs_normal.jpg</t>
  </si>
  <si>
    <t>http://pbs.twimg.com/profile_images/1067003718086942720/W2cdd0ji_normal.jpg</t>
  </si>
  <si>
    <t>http://pbs.twimg.com/profile_images/1035593703350394880/H8cNyrgw_normal.jpg</t>
  </si>
  <si>
    <t>http://pbs.twimg.com/profile_images/819957132959293441/cr7lZ-TY_normal.jpg</t>
  </si>
  <si>
    <t>http://pbs.twimg.com/profile_images/1073397713570537472/2Js2nmNn_normal.jpg</t>
  </si>
  <si>
    <t>http://pbs.twimg.com/profile_images/1082010143158607872/eosDaUkt_normal.jpg</t>
  </si>
  <si>
    <t>http://pbs.twimg.com/profile_images/965817561735729152/1nKO96LL_normal.jpg</t>
  </si>
  <si>
    <t>http://pbs.twimg.com/profile_images/62812807/cleanwatr_normal.JPG</t>
  </si>
  <si>
    <t>http://pbs.twimg.com/profile_images/962874595383504896/CLZmrW16_normal.jpg</t>
  </si>
  <si>
    <t>http://pbs.twimg.com/profile_images/1043257209885548544/N9HGuIkj_normal.jpg</t>
  </si>
  <si>
    <t>http://pbs.twimg.com/profile_images/1060373441214242816/eu6OiLgm_normal.jpg</t>
  </si>
  <si>
    <t>http://pbs.twimg.com/profile_images/1070363014858125312/sn_Mzq_8_normal.jpg</t>
  </si>
  <si>
    <t>http://pbs.twimg.com/profile_images/1058153833463861248/COmbrqNU_normal.jpg</t>
  </si>
  <si>
    <t>http://pbs.twimg.com/profile_images/626467537790742528/F0I6JSev_normal.png</t>
  </si>
  <si>
    <t>http://pbs.twimg.com/profile_images/1069256459702042624/2PJSvlrV_normal.jpg</t>
  </si>
  <si>
    <t>http://pbs.twimg.com/profile_images/874267164114636801/qNRcGVlv_normal.jpg</t>
  </si>
  <si>
    <t>http://pbs.twimg.com/profile_images/1081972739504828417/G12kx2Cj_normal.jpg</t>
  </si>
  <si>
    <t>http://pbs.twimg.com/profile_images/1062167717283852289/43ljd_1u_normal.jpg</t>
  </si>
  <si>
    <t>http://pbs.twimg.com/profile_images/1078419430319816704/ML57xgZe_normal.jpg</t>
  </si>
  <si>
    <t>http://pbs.twimg.com/profile_images/1061520086530351104/IikL8MKl_normal.jpg</t>
  </si>
  <si>
    <t>http://pbs.twimg.com/profile_images/1082739862644568065/3sOlI8ze_normal.jpg</t>
  </si>
  <si>
    <t>http://pbs.twimg.com/profile_images/651720170910539776/mUEJuZQ-_normal.jpg</t>
  </si>
  <si>
    <t>http://pbs.twimg.com/profile_images/1074377454930812928/75-_F3nP_normal.jpg</t>
  </si>
  <si>
    <t>http://pbs.twimg.com/profile_images/829820554827821056/zEzaWyV7_normal.jpg</t>
  </si>
  <si>
    <t>http://pbs.twimg.com/profile_images/1085747977455513601/PcpO_yIQ_normal.jpg</t>
  </si>
  <si>
    <t>http://pbs.twimg.com/profile_images/1019736292030943232/dz8oBoo6_normal.jpg</t>
  </si>
  <si>
    <t>http://pbs.twimg.com/profile_images/883326267205890049/keRJypbV_normal.jpg</t>
  </si>
  <si>
    <t>http://pbs.twimg.com/profile_images/1086238114912251904/dH9spqZY_normal.jpg</t>
  </si>
  <si>
    <t>http://pbs.twimg.com/profile_images/1085113433052200960/rfVNyAPF_normal.jpg</t>
  </si>
  <si>
    <t>http://pbs.twimg.com/profile_images/730591421040746496/C26W8thl_normal.jpg</t>
  </si>
  <si>
    <t>http://pbs.twimg.com/profile_images/1079095590473019393/32_VzXGh_normal.jpg</t>
  </si>
  <si>
    <t>http://pbs.twimg.com/profile_images/952013409410867200/znAPX0RT_normal.jpg</t>
  </si>
  <si>
    <t>http://pbs.twimg.com/profile_images/996559718385532928/1tpXtST7_normal.jpg</t>
  </si>
  <si>
    <t>http://pbs.twimg.com/profile_images/750107727083425793/MMbRNkYZ_normal.jpg</t>
  </si>
  <si>
    <t>http://pbs.twimg.com/profile_images/1075831245697888256/WCHGGqa8_normal.jpg</t>
  </si>
  <si>
    <t>http://pbs.twimg.com/profile_images/1053830552611184641/-uQI8nV8_normal.jpg</t>
  </si>
  <si>
    <t>http://pbs.twimg.com/profile_images/917430746645696512/gAhmCF7T_normal.jpg</t>
  </si>
  <si>
    <t>http://pbs.twimg.com/profile_images/1012850517033115648/WXO1Kw4z_normal.jpg</t>
  </si>
  <si>
    <t>http://pbs.twimg.com/profile_images/1050620369629896706/CzON-Txo_normal.jpg</t>
  </si>
  <si>
    <t>http://pbs.twimg.com/profile_images/824777017916788738/sTs9q7HI_normal.jpg</t>
  </si>
  <si>
    <t>http://pbs.twimg.com/profile_images/1080047331813146624/aVCQYE2z_normal.jpg</t>
  </si>
  <si>
    <t>http://pbs.twimg.com/profile_images/1007101463489798144/DWdg4Rto_normal.jpg</t>
  </si>
  <si>
    <t>http://pbs.twimg.com/profile_images/555857612411920384/GItmrupZ_normal.jpeg</t>
  </si>
  <si>
    <t>http://pbs.twimg.com/profile_images/965932683988783109/3vrfXFV6_normal.jpg</t>
  </si>
  <si>
    <t>http://pbs.twimg.com/profile_images/706385312155447296/OhAN4-Cc_normal.jpg</t>
  </si>
  <si>
    <t>http://pbs.twimg.com/profile_images/1083673305922428929/95KBt1cn_normal.jpg</t>
  </si>
  <si>
    <t>http://pbs.twimg.com/profile_images/589856959253192704/mjRmywUM_normal.jpg</t>
  </si>
  <si>
    <t>http://pbs.twimg.com/profile_images/87562516/PDR_0413_normal.JPG</t>
  </si>
  <si>
    <t>http://pbs.twimg.com/profile_images/834274165171507200/uC89zUL1_normal.jpg</t>
  </si>
  <si>
    <t>http://pbs.twimg.com/profile_images/1080581743927644160/cIKE4j8-_normal.jpg</t>
  </si>
  <si>
    <t>http://pbs.twimg.com/profile_images/1060382513825116160/NnNWmZNc_normal.jpg</t>
  </si>
  <si>
    <t>http://pbs.twimg.com/profile_images/867647145251414017/DtrjqQ7b_normal.jpg</t>
  </si>
  <si>
    <t>http://pbs.twimg.com/profile_images/1040000334658187264/S_YAKN1R_normal.jpg</t>
  </si>
  <si>
    <t>http://pbs.twimg.com/profile_images/1079431767524868098/4tIvW8kJ_normal.jpg</t>
  </si>
  <si>
    <t>http://pbs.twimg.com/profile_images/1079840907002814464/iOHhXzhB_normal.jpg</t>
  </si>
  <si>
    <t>http://pbs.twimg.com/profile_images/965966649915457536/JOzk4hFC_normal.jpg</t>
  </si>
  <si>
    <t>http://pbs.twimg.com/profile_images/1061452403092807680/Ytjx7y5F_normal.jpg</t>
  </si>
  <si>
    <t>http://pbs.twimg.com/profile_images/941533834431967232/mIMCboLC_normal.jpg</t>
  </si>
  <si>
    <t>http://pbs.twimg.com/profile_images/797963017715589120/2OB0Zqab_normal.jpg</t>
  </si>
  <si>
    <t>http://pbs.twimg.com/profile_images/848500460554260480/_bVxB6RJ_normal.jpg</t>
  </si>
  <si>
    <t>http://pbs.twimg.com/profile_images/1081434979467292672/L45C--9N_normal.jpg</t>
  </si>
  <si>
    <t>http://pbs.twimg.com/profile_images/1083460454637170688/mzNpWERU_normal.jpg</t>
  </si>
  <si>
    <t>http://pbs.twimg.com/profile_images/965911896607031296/q2-TG1SB_normal.jpg</t>
  </si>
  <si>
    <t>http://pbs.twimg.com/profile_images/824098273858162688/REGTUi85_normal.jpg</t>
  </si>
  <si>
    <t>http://pbs.twimg.com/profile_images/944342669978824704/d8iszSfu_normal.jpg</t>
  </si>
  <si>
    <t>http://pbs.twimg.com/profile_images/798317469899243521/0xdsUkq5_normal.jpg</t>
  </si>
  <si>
    <t>http://pbs.twimg.com/profile_images/995422902785802240/pQvwinhh_normal.jpg</t>
  </si>
  <si>
    <t>http://pbs.twimg.com/profile_images/3364650143/9b016657cf58e5934bc0235048b610fd_normal.jpeg</t>
  </si>
  <si>
    <t>http://pbs.twimg.com/profile_images/845319426509484033/tHmIeC3s_normal.jpg</t>
  </si>
  <si>
    <t>http://pbs.twimg.com/profile_images/1080369642227396611/14t7Un2t_normal.jpg</t>
  </si>
  <si>
    <t>http://pbs.twimg.com/profile_images/982751071238934528/Otfcye5I_normal.jpg</t>
  </si>
  <si>
    <t>http://pbs.twimg.com/profile_images/1019048397603422208/m5zRdU2n_normal.jpg</t>
  </si>
  <si>
    <t>http://pbs.twimg.com/profile_images/960638902628335617/SSuWZW21_normal.jpg</t>
  </si>
  <si>
    <t>http://pbs.twimg.com/profile_images/472720109748752384/TpdCs1TX_normal.jpeg</t>
  </si>
  <si>
    <t>http://pbs.twimg.com/profile_images/1008021112721006592/k9N_Vywz_normal.jpg</t>
  </si>
  <si>
    <t>http://pbs.twimg.com/profile_images/1066807060417978369/4jg2DBrZ_normal.jpg</t>
  </si>
  <si>
    <t>http://pbs.twimg.com/profile_images/969689635227078657/faH39vqj_normal.jpg</t>
  </si>
  <si>
    <t>http://pbs.twimg.com/profile_images/1080083890889474048/yhIoH4qD_normal.jpg</t>
  </si>
  <si>
    <t>http://pbs.twimg.com/profile_images/849409635203383298/Ky1hW5sG_normal.jpg</t>
  </si>
  <si>
    <t>http://pbs.twimg.com/profile_images/1080801147122798598/qSfNasjY_normal.jpg</t>
  </si>
  <si>
    <t>http://pbs.twimg.com/profile_images/611389023517446144/dkAPiFa6_normal.jpg</t>
  </si>
  <si>
    <t>http://pbs.twimg.com/profile_images/1033468383122141185/doRmaJCW_normal.jpg</t>
  </si>
  <si>
    <t>http://pbs.twimg.com/profile_images/1046765678513016833/mRXmYUwA_normal.jpg</t>
  </si>
  <si>
    <t>http://pbs.twimg.com/profile_images/1653102269/torreypinespix_normal.jpg</t>
  </si>
  <si>
    <t>http://pbs.twimg.com/profile_images/977220123974144002/b-SPHyxJ_normal.jpg</t>
  </si>
  <si>
    <t>http://pbs.twimg.com/profile_images/1025464309797801985/2TV6ab_V_normal.jpg</t>
  </si>
  <si>
    <t>http://pbs.twimg.com/profile_images/855544610600476673/SLxTPxge_normal.jpg</t>
  </si>
  <si>
    <t>http://abs.twimg.com/sticky/default_profile_images/default_profile_normal.png</t>
  </si>
  <si>
    <t>http://pbs.twimg.com/profile_images/749276136438321152/F1Xo3exf_normal.jpg</t>
  </si>
  <si>
    <t>http://pbs.twimg.com/profile_images/1083784776962568192/kyWNEBLB_normal.jpg</t>
  </si>
  <si>
    <t>http://pbs.twimg.com/profile_images/1077603229561700352/72GNWL6W_normal.jpg</t>
  </si>
  <si>
    <t>http://pbs.twimg.com/profile_images/1068927212613595136/fyX2z_xF_normal.jpg</t>
  </si>
  <si>
    <t>http://pbs.twimg.com/profile_images/378800000202101752/4855b04d7f361554ab36784f4b7b506d_normal.jpeg</t>
  </si>
  <si>
    <t>http://pbs.twimg.com/profile_images/1055040841994174464/ny5fiu8S_normal.jpg</t>
  </si>
  <si>
    <t>http://pbs.twimg.com/profile_images/1034945868099514368/kpy2jSPu_normal.jpg</t>
  </si>
  <si>
    <t>http://pbs.twimg.com/profile_images/504780832855572481/w5zF9QcU_normal.jpeg</t>
  </si>
  <si>
    <t>http://pbs.twimg.com/profile_images/908895579882717184/tzaQSpjp_normal.jpg</t>
  </si>
  <si>
    <t>http://pbs.twimg.com/profile_images/1056545373232291840/gggI-r4i_normal.jpg</t>
  </si>
  <si>
    <t>http://pbs.twimg.com/profile_images/3033283396/3bd267e91c220816bbe8638aea6016bc_normal.jpeg</t>
  </si>
  <si>
    <t>http://pbs.twimg.com/profile_images/1080430157268176896/PJj7samY_normal.jpg</t>
  </si>
  <si>
    <t>http://pbs.twimg.com/profile_images/509283738/BlueGoddess02web_normal.jpg</t>
  </si>
  <si>
    <t>http://pbs.twimg.com/profile_images/829343344316739584/PS-QCsKn_normal.jpg</t>
  </si>
  <si>
    <t>http://pbs.twimg.com/profile_images/839912607360307200/zkS3cmL0_normal.jpg</t>
  </si>
  <si>
    <t>http://pbs.twimg.com/profile_images/1066834181131522048/jdrqKq1h_normal.jpg</t>
  </si>
  <si>
    <t>http://pbs.twimg.com/profile_images/1086331564047257600/4SycowEn_normal.jpg</t>
  </si>
  <si>
    <t>http://pbs.twimg.com/profile_images/1084918638480478208/66VBm9di_normal.jpg</t>
  </si>
  <si>
    <t>http://pbs.twimg.com/profile_images/1074665573915582465/tAj7Zplg_normal.jpg</t>
  </si>
  <si>
    <t>http://pbs.twimg.com/profile_images/878699794750857220/qqK6t02x_normal.jpg</t>
  </si>
  <si>
    <t>http://pbs.twimg.com/profile_images/918606804954775552/BCDOblIV_normal.jpg</t>
  </si>
  <si>
    <t>http://pbs.twimg.com/profile_images/1060032800248811520/W_7N6Ojb_normal.jpg</t>
  </si>
  <si>
    <t>http://pbs.twimg.com/profile_images/825463768385740800/3aLPmiIa_normal.jpg</t>
  </si>
  <si>
    <t>http://pbs.twimg.com/profile_images/952985061539815424/cfOmJT6d_normal.jpg</t>
  </si>
  <si>
    <t>http://pbs.twimg.com/profile_images/313341874/f10twitter_normal.jpg</t>
  </si>
  <si>
    <t>http://pbs.twimg.com/profile_images/1075594630043906048/ihnbmZPQ_normal.jpg</t>
  </si>
  <si>
    <t>http://pbs.twimg.com/profile_images/905170906191863808/SmzFQJGY_normal.jpg</t>
  </si>
  <si>
    <t>http://pbs.twimg.com/profile_images/1081701106927980544/p3FFIRRg_normal.jpg</t>
  </si>
  <si>
    <t>http://pbs.twimg.com/profile_images/988501161639661569/DTGIPvEk_normal.jpg</t>
  </si>
  <si>
    <t>http://pbs.twimg.com/profile_images/846845324756893696/vBBoHJnN_normal.jpg</t>
  </si>
  <si>
    <t>http://pbs.twimg.com/profile_images/992862572213747712/_wkkKJkT_normal.jpg</t>
  </si>
  <si>
    <t>http://pbs.twimg.com/profile_images/890655466992394240/cI6mCvOB_normal.jpg</t>
  </si>
  <si>
    <t>http://pbs.twimg.com/profile_images/1062935470726766597/mS26CubF_normal.jpg</t>
  </si>
  <si>
    <t>http://pbs.twimg.com/profile_images/1046718227416461322/BOARgsUe_normal.jpg</t>
  </si>
  <si>
    <t>http://pbs.twimg.com/profile_images/962775572987363328/6hoAAjLR_normal.jpg</t>
  </si>
  <si>
    <t>http://pbs.twimg.com/profile_images/847973632009584640/39BdmuX8_normal.jpg</t>
  </si>
  <si>
    <t>http://pbs.twimg.com/profile_images/984201949795926017/PlsQPeDq_normal.jpg</t>
  </si>
  <si>
    <t>http://pbs.twimg.com/profile_images/1020429779135156225/FbtVDOcB_normal.jpg</t>
  </si>
  <si>
    <t>http://pbs.twimg.com/profile_images/1079122667721043968/m40X8h20_normal.jpg</t>
  </si>
  <si>
    <t>http://pbs.twimg.com/profile_images/1058741591383277569/tDwAmguf_normal.png</t>
  </si>
  <si>
    <t>http://pbs.twimg.com/profile_images/1082337734960631808/3cGDTBU4_normal.jpg</t>
  </si>
  <si>
    <t>http://pbs.twimg.com/profile_images/1058779102352535552/igUTDE_5_normal.jpg</t>
  </si>
  <si>
    <t>http://pbs.twimg.com/profile_images/378800000166738984/d6c4f40431b1d54c10ddcc2f3f7ee06f_normal.jpeg</t>
  </si>
  <si>
    <t>http://pbs.twimg.com/profile_images/1083444457544896512/ei4dIf7I_normal.jpg</t>
  </si>
  <si>
    <t>http://pbs.twimg.com/profile_images/824176369215086592/XXBTOZ_u_normal.jpg</t>
  </si>
  <si>
    <t>http://pbs.twimg.com/profile_images/751888251640639488/AUlu9Bit_normal.jpg</t>
  </si>
  <si>
    <t>http://pbs.twimg.com/profile_images/1082672853051305984/t-5e6BxB_normal.jpg</t>
  </si>
  <si>
    <t>http://pbs.twimg.com/profile_images/1044548330976493573/MIAqksIX_normal.jpg</t>
  </si>
  <si>
    <t>http://pbs.twimg.com/profile_images/1086385068120010752/qZh5DcXA_normal.jpg</t>
  </si>
  <si>
    <t>http://pbs.twimg.com/profile_images/1058734887539216385/2hatF7eN_normal.jpg</t>
  </si>
  <si>
    <t>http://pbs.twimg.com/profile_images/925820973172932608/B7qa5vTM_normal.jpg</t>
  </si>
  <si>
    <t>http://pbs.twimg.com/profile_images/1061484857661014017/gQ0CBll0_normal.jpg</t>
  </si>
  <si>
    <t>http://pbs.twimg.com/profile_images/907865089654403072/Wswbd3sN_normal.jpg</t>
  </si>
  <si>
    <t>http://pbs.twimg.com/profile_images/1085239606998634498/yrn2N0pF_normal.jpg</t>
  </si>
  <si>
    <t>http://pbs.twimg.com/profile_images/3482645196/3f3ccabbb63981d97e25a21653b72e8a_normal.jpeg</t>
  </si>
  <si>
    <t>http://pbs.twimg.com/profile_images/1077949161050386433/nyCtC7kw_normal.jpg</t>
  </si>
  <si>
    <t>http://pbs.twimg.com/profile_images/1010438601518211073/hRFL6n-I_normal.jpg</t>
  </si>
  <si>
    <t>http://pbs.twimg.com/profile_images/859873287077318660/bz5IyGoS_normal.jpg</t>
  </si>
  <si>
    <t>http://pbs.twimg.com/profile_images/1078505378688786433/_dcU4tt3_normal.jpg</t>
  </si>
  <si>
    <t>http://pbs.twimg.com/profile_images/1082697875136700417/XJ1OfPau_normal.jpg</t>
  </si>
  <si>
    <t>http://pbs.twimg.com/profile_images/3310745548/be373735c2e9fe4baf358f50a2a37bcb_normal.jpeg</t>
  </si>
  <si>
    <t>http://pbs.twimg.com/profile_images/1012067592024948736/eLdP4Q4a_normal.jpg</t>
  </si>
  <si>
    <t>http://pbs.twimg.com/profile_images/1044569263510556672/UKHN-JaF_normal.jpg</t>
  </si>
  <si>
    <t>http://pbs.twimg.com/profile_images/433244346020675584/WOAIA17I_normal.jpeg</t>
  </si>
  <si>
    <t>http://pbs.twimg.com/profile_images/823261036958519296/PYpMjZf-_normal.jpg</t>
  </si>
  <si>
    <t>http://pbs.twimg.com/profile_images/411282326/EstherGlowing_normal.jpg</t>
  </si>
  <si>
    <t>http://pbs.twimg.com/profile_images/895433156471382016/IjJPh4gw_normal.jpg</t>
  </si>
  <si>
    <t>http://pbs.twimg.com/profile_images/1077283977700945920/4FP93sVT_normal.jpg</t>
  </si>
  <si>
    <t>http://pbs.twimg.com/profile_images/823527160141008896/KJk7z4GX_normal.jpg</t>
  </si>
  <si>
    <t>http://pbs.twimg.com/profile_images/525801777942523905/8Axll_As_normal.jpeg</t>
  </si>
  <si>
    <t>http://pbs.twimg.com/profile_images/863950398876418049/pi6aaMER_normal.jpg</t>
  </si>
  <si>
    <t>http://pbs.twimg.com/profile_images/1067206705493078016/Xr8qfUDi_normal.jpg</t>
  </si>
  <si>
    <t>http://pbs.twimg.com/profile_images/1085447082557632513/1LdzZPop_normal.jpg</t>
  </si>
  <si>
    <t>http://pbs.twimg.com/profile_images/779832130603929600/rrgqxvII_normal.jpg</t>
  </si>
  <si>
    <t>https://twitter.com/#!/michaelschiller/status/1084923638598356992</t>
  </si>
  <si>
    <t>https://twitter.com/#!/ninasophia81/status/1086359986144509952</t>
  </si>
  <si>
    <t>https://twitter.com/#!/kristy_king/status/1086441439918153728</t>
  </si>
  <si>
    <t>https://twitter.com/#!/catikins9/status/1086441969855881216</t>
  </si>
  <si>
    <t>https://twitter.com/#!/exoticgamora/status/1086442230167031809</t>
  </si>
  <si>
    <t>https://twitter.com/#!/democracyloses/status/1086442464196493312</t>
  </si>
  <si>
    <t>https://twitter.com/#!/tiffanymay45/status/1086442471276593153</t>
  </si>
  <si>
    <t>https://twitter.com/#!/madelynerants/status/1086442661702180864</t>
  </si>
  <si>
    <t>https://twitter.com/#!/lindy3702/status/1086442669860020224</t>
  </si>
  <si>
    <t>https://twitter.com/#!/theswprincess/status/1086442716144254976</t>
  </si>
  <si>
    <t>https://twitter.com/#!/eyeofthegoddess/status/1086442895249473536</t>
  </si>
  <si>
    <t>https://twitter.com/#!/lady_star_gem/status/1086443614358560768</t>
  </si>
  <si>
    <t>https://twitter.com/#!/hwhlj321/status/1086444019369025536</t>
  </si>
  <si>
    <t>https://twitter.com/#!/helpagedindia/status/1086444054341021696</t>
  </si>
  <si>
    <t>https://twitter.com/#!/boba_tea_catan/status/1086444064512208896</t>
  </si>
  <si>
    <t>https://twitter.com/#!/chrisehyman/status/1086444104861601792</t>
  </si>
  <si>
    <t>https://twitter.com/#!/danascottlo/status/1086444381727449089</t>
  </si>
  <si>
    <t>https://twitter.com/#!/stormresist/status/1086444620492480512</t>
  </si>
  <si>
    <t>https://twitter.com/#!/grammy_linen/status/1086444884695887873</t>
  </si>
  <si>
    <t>https://twitter.com/#!/deborahditkows1/status/1086445130033385472</t>
  </si>
  <si>
    <t>https://twitter.com/#!/mimix3/status/1086445349495951360</t>
  </si>
  <si>
    <t>https://twitter.com/#!/doridell/status/1086445381976608768</t>
  </si>
  <si>
    <t>https://twitter.com/#!/morethanmysle/status/1086445560675160064</t>
  </si>
  <si>
    <t>https://twitter.com/#!/nwdem/status/1086445677331197952</t>
  </si>
  <si>
    <t>https://twitter.com/#!/brandydavis22/status/1086445706435616768</t>
  </si>
  <si>
    <t>https://twitter.com/#!/nanatoyou/status/1086445772650889216</t>
  </si>
  <si>
    <t>https://twitter.com/#!/willofarc/status/1086446093716676609</t>
  </si>
  <si>
    <t>https://twitter.com/#!/lauraroslin2017/status/1086446404917252096</t>
  </si>
  <si>
    <t>https://twitter.com/#!/kikiadine/status/1086446601835548673</t>
  </si>
  <si>
    <t>https://twitter.com/#!/rebellegrrl/status/1086446607124578304</t>
  </si>
  <si>
    <t>https://twitter.com/#!/americanmclass/status/1086446810900717568</t>
  </si>
  <si>
    <t>https://twitter.com/#!/jonesy2167/status/1086446858703171584</t>
  </si>
  <si>
    <t>https://twitter.com/#!/flblueskies/status/1086446876960976896</t>
  </si>
  <si>
    <t>https://twitter.com/#!/buffytvssummers/status/1086447025116364800</t>
  </si>
  <si>
    <t>https://twitter.com/#!/bruinsfan197/status/1086447134914666497</t>
  </si>
  <si>
    <t>https://twitter.com/#!/randibaker01/status/1086447320055640064</t>
  </si>
  <si>
    <t>https://twitter.com/#!/randibaker01/status/1086447338606993409</t>
  </si>
  <si>
    <t>https://twitter.com/#!/myserenity69/status/1086447388296921088</t>
  </si>
  <si>
    <t>https://twitter.com/#!/bre_50/status/1086447443049308160</t>
  </si>
  <si>
    <t>https://twitter.com/#!/bre_50/status/1086447476545081345</t>
  </si>
  <si>
    <t>https://twitter.com/#!/cathygv61/status/1086447663128535041</t>
  </si>
  <si>
    <t>https://twitter.com/#!/whiskeyoblivion/status/1086447825666408448</t>
  </si>
  <si>
    <t>https://twitter.com/#!/willbenton1/status/1086448407315648512</t>
  </si>
  <si>
    <t>https://twitter.com/#!/willbenton1/status/1086448421727358976</t>
  </si>
  <si>
    <t>https://twitter.com/#!/janettesecond/status/1086448543970312192</t>
  </si>
  <si>
    <t>https://twitter.com/#!/janettesecond/status/1086448556322537472</t>
  </si>
  <si>
    <t>https://twitter.com/#!/kindlee55/status/1086448586580213760</t>
  </si>
  <si>
    <t>https://twitter.com/#!/kindlee55/status/1086448597439262720</t>
  </si>
  <si>
    <t>https://twitter.com/#!/cleanwatr/status/1086448748970926080</t>
  </si>
  <si>
    <t>https://twitter.com/#!/lasapito/status/1086448914356592640</t>
  </si>
  <si>
    <t>https://twitter.com/#!/josephfalzone3/status/1086449373347745792</t>
  </si>
  <si>
    <t>https://twitter.com/#!/lifecoachliza/status/1086449459079262208</t>
  </si>
  <si>
    <t>https://twitter.com/#!/wisequackranch/status/1086449743109054464</t>
  </si>
  <si>
    <t>https://twitter.com/#!/jaderhinos/status/1086449950710411264</t>
  </si>
  <si>
    <t>https://twitter.com/#!/politicalminion/status/1086450866838622209</t>
  </si>
  <si>
    <t>https://twitter.com/#!/politicalminion/status/1086451119188979713</t>
  </si>
  <si>
    <t>https://twitter.com/#!/authorkimberley/status/1086451120254390272</t>
  </si>
  <si>
    <t>https://twitter.com/#!/billieo2/status/1086451517073358849</t>
  </si>
  <si>
    <t>https://twitter.com/#!/angelandrick/status/1086452208303071232</t>
  </si>
  <si>
    <t>https://twitter.com/#!/loripausa/status/1086452478453956608</t>
  </si>
  <si>
    <t>https://twitter.com/#!/mean_adam/status/1086453573389635584</t>
  </si>
  <si>
    <t>https://twitter.com/#!/mean_adam/status/1086453587801182208</t>
  </si>
  <si>
    <t>https://twitter.com/#!/mtgirl4good/status/1086453771951996930</t>
  </si>
  <si>
    <t>https://twitter.com/#!/ratifyeraorg/status/1086454411264749568</t>
  </si>
  <si>
    <t>https://twitter.com/#!/pcasanave1/status/1086454554185617409</t>
  </si>
  <si>
    <t>https://twitter.com/#!/choirsingergirl/status/1086455770538037248</t>
  </si>
  <si>
    <t>https://twitter.com/#!/borgitte/status/1086456675719135232</t>
  </si>
  <si>
    <t>https://twitter.com/#!/upfilled/status/1086457473291177985</t>
  </si>
  <si>
    <t>https://twitter.com/#!/leahntorres/status/1086458875551703040</t>
  </si>
  <si>
    <t>https://twitter.com/#!/greatlakessurfr/status/1086459897049313280</t>
  </si>
  <si>
    <t>https://twitter.com/#!/jersey_craig/status/1086461234092929024</t>
  </si>
  <si>
    <t>https://twitter.com/#!/sabineresists/status/1086461355912159232</t>
  </si>
  <si>
    <t>https://twitter.com/#!/pameladubsky49/status/1086461509595652096</t>
  </si>
  <si>
    <t>https://twitter.com/#!/jctheresistance/status/1086461837124689920</t>
  </si>
  <si>
    <t>https://twitter.com/#!/reginaw50361/status/1086462104788500482</t>
  </si>
  <si>
    <t>https://twitter.com/#!/stacys717/status/1086462998355628032</t>
  </si>
  <si>
    <t>https://twitter.com/#!/tonyaaronii/status/1086463557900746753</t>
  </si>
  <si>
    <t>https://twitter.com/#!/brendal46066861/status/1086464540659929088</t>
  </si>
  <si>
    <t>https://twitter.com/#!/ddt_l1957/status/1086464660868603904</t>
  </si>
  <si>
    <t>https://twitter.com/#!/vaculb/status/1086465001555148800</t>
  </si>
  <si>
    <t>https://twitter.com/#!/thisismenow1977/status/1086465174909800448</t>
  </si>
  <si>
    <t>https://twitter.com/#!/lisatoddsutton/status/1086466006795599874</t>
  </si>
  <si>
    <t>https://twitter.com/#!/indivisibletol1/status/1086467375359246337</t>
  </si>
  <si>
    <t>https://twitter.com/#!/1jedi_rey/status/1086469780469497857</t>
  </si>
  <si>
    <t>https://twitter.com/#!/misia65/status/1086470237359239169</t>
  </si>
  <si>
    <t>https://twitter.com/#!/toniconfid/status/1086470305416208384</t>
  </si>
  <si>
    <t>https://twitter.com/#!/drdoodlie1994/status/1086470368372682752</t>
  </si>
  <si>
    <t>https://twitter.com/#!/roze_wild/status/1086470974818734082</t>
  </si>
  <si>
    <t>https://twitter.com/#!/kimc31169/status/1086471356345008128</t>
  </si>
  <si>
    <t>https://twitter.com/#!/strchld269/status/1086474292391403520</t>
  </si>
  <si>
    <t>https://twitter.com/#!/oogy/status/1086474702107754498</t>
  </si>
  <si>
    <t>https://twitter.com/#!/mstomchiki/status/1086478636583014400</t>
  </si>
  <si>
    <t>https://twitter.com/#!/jacksnowknows/status/1086480654508781568</t>
  </si>
  <si>
    <t>https://twitter.com/#!/lindacook86025/status/1086480815775596544</t>
  </si>
  <si>
    <t>https://twitter.com/#!/spydoggie/status/1086484902172811264</t>
  </si>
  <si>
    <t>https://twitter.com/#!/qssupervisor/status/1086485443057610753</t>
  </si>
  <si>
    <t>https://twitter.com/#!/bright8694/status/1086486153434411008</t>
  </si>
  <si>
    <t>https://twitter.com/#!/paulinef136/status/1086487606089658368</t>
  </si>
  <si>
    <t>https://twitter.com/#!/charlot63123215/status/1086488136811606016</t>
  </si>
  <si>
    <t>https://twitter.com/#!/shera_resists/status/1086490614311469057</t>
  </si>
  <si>
    <t>https://twitter.com/#!/alimor999/status/1086491189371494400</t>
  </si>
  <si>
    <t>https://twitter.com/#!/patpeoples1/status/1086495280835555328</t>
  </si>
  <si>
    <t>https://twitter.com/#!/knight201701/status/1086496548077424641</t>
  </si>
  <si>
    <t>https://twitter.com/#!/knight201701/status/1086496622530519046</t>
  </si>
  <si>
    <t>https://twitter.com/#!/r2d2resists/status/1086500135280926720</t>
  </si>
  <si>
    <t>https://twitter.com/#!/trinityresists/status/1086502547961991169</t>
  </si>
  <si>
    <t>https://twitter.com/#!/joyrevels28/status/1086503155939098624</t>
  </si>
  <si>
    <t>https://twitter.com/#!/cfraase/status/1086503945529380865</t>
  </si>
  <si>
    <t>https://twitter.com/#!/kw1979/status/1086504630371069953</t>
  </si>
  <si>
    <t>https://twitter.com/#!/trumpwatchnews/status/1086505309911351297</t>
  </si>
  <si>
    <t>https://twitter.com/#!/peaceonwards/status/1086506853935255552</t>
  </si>
  <si>
    <t>https://twitter.com/#!/fireheather/status/1086511737925455873</t>
  </si>
  <si>
    <t>https://twitter.com/#!/donellstiers/status/1086520809064034305</t>
  </si>
  <si>
    <t>https://twitter.com/#!/matthewwolfff/status/1086544163401814017</t>
  </si>
  <si>
    <t>https://twitter.com/#!/faithrayfield/status/1086544409800278018</t>
  </si>
  <si>
    <t>https://twitter.com/#!/nester1957/status/1086551710837821440</t>
  </si>
  <si>
    <t>https://twitter.com/#!/claireresists/status/1086570351809593345</t>
  </si>
  <si>
    <t>https://twitter.com/#!/frockman231/status/1086581185088770050</t>
  </si>
  <si>
    <t>https://twitter.com/#!/ronnisuev/status/1086600480367595521</t>
  </si>
  <si>
    <t>https://twitter.com/#!/prettyangeljac2/status/1086604550893637632</t>
  </si>
  <si>
    <t>https://twitter.com/#!/prettyangeljac2/status/1086604615326539777</t>
  </si>
  <si>
    <t>https://twitter.com/#!/ngnm9575/status/1086607282006343681</t>
  </si>
  <si>
    <t>https://twitter.com/#!/elastigirlvotes/status/1086607623548481537</t>
  </si>
  <si>
    <t>https://twitter.com/#!/aplebeianlife/status/1086608038864306177</t>
  </si>
  <si>
    <t>https://twitter.com/#!/imontoyaresists/status/1086626630829854720</t>
  </si>
  <si>
    <t>https://twitter.com/#!/dmswc/status/1086630240749637632</t>
  </si>
  <si>
    <t>https://twitter.com/#!/_befriend/status/1086632485625176065</t>
  </si>
  <si>
    <t>https://twitter.com/#!/jomareewade/status/1086635611891646464</t>
  </si>
  <si>
    <t>https://twitter.com/#!/golfndadblogger/status/1086639073698242561</t>
  </si>
  <si>
    <t>https://twitter.com/#!/crabeerer/status/1086639305047662592</t>
  </si>
  <si>
    <t>https://twitter.com/#!/andrewkemavor/status/1086639454226448385</t>
  </si>
  <si>
    <t>https://twitter.com/#!/kaimoore/status/1086640727872995330</t>
  </si>
  <si>
    <t>https://twitter.com/#!/woodywi03943660/status/1086641511087919104</t>
  </si>
  <si>
    <t>https://twitter.com/#!/oldcoastie54/status/1086642509961252864</t>
  </si>
  <si>
    <t>https://twitter.com/#!/debbiesideris/status/1086644439119024129</t>
  </si>
  <si>
    <t>https://twitter.com/#!/stevelemper/status/1086646133529686017</t>
  </si>
  <si>
    <t>https://twitter.com/#!/oscarbeaglesmom/status/1086646928094294016</t>
  </si>
  <si>
    <t>https://twitter.com/#!/leahaller55/status/1086647006066606080</t>
  </si>
  <si>
    <t>https://twitter.com/#!/sw2003_/status/1086649546824912897</t>
  </si>
  <si>
    <t>https://twitter.com/#!/formersportsmom/status/1086650704255565824</t>
  </si>
  <si>
    <t>https://twitter.com/#!/hbr_hunt/status/1086650883390156800</t>
  </si>
  <si>
    <t>https://twitter.com/#!/ronpyke/status/1086650963329515521</t>
  </si>
  <si>
    <t>https://twitter.com/#!/themermaidssong/status/1086651833529978880</t>
  </si>
  <si>
    <t>https://twitter.com/#!/mstrknowitall/status/1086656953588350976</t>
  </si>
  <si>
    <t>https://twitter.com/#!/kingdaredk/status/1086660802881310720</t>
  </si>
  <si>
    <t>https://twitter.com/#!/summer7570/status/1086661609550958592</t>
  </si>
  <si>
    <t>https://twitter.com/#!/samusan3/status/1086669243402186753</t>
  </si>
  <si>
    <t>https://twitter.com/#!/randyhollis11/status/1086672235153125376</t>
  </si>
  <si>
    <t>https://twitter.com/#!/fireworkbonnie/status/1086676179870994433</t>
  </si>
  <si>
    <t>https://twitter.com/#!/veronicasam13/status/1086676477398126593</t>
  </si>
  <si>
    <t>https://twitter.com/#!/abc15/status/1086677078102048773</t>
  </si>
  <si>
    <t>https://twitter.com/#!/tbray/status/1086677255965687808</t>
  </si>
  <si>
    <t>https://twitter.com/#!/patrici97185118/status/1086677663849287680</t>
  </si>
  <si>
    <t>https://twitter.com/#!/b1e56df9ce6549f/status/1086678225118478337</t>
  </si>
  <si>
    <t>https://twitter.com/#!/heywood98/status/1086678271297646592</t>
  </si>
  <si>
    <t>https://twitter.com/#!/crmandrill/status/1086627352069562368</t>
  </si>
  <si>
    <t>https://twitter.com/#!/crmandrill/status/1086678537749159937</t>
  </si>
  <si>
    <t>https://twitter.com/#!/julieeuber/status/1086674215032414209</t>
  </si>
  <si>
    <t>https://twitter.com/#!/azajacks/status/1086678995951734784</t>
  </si>
  <si>
    <t>https://twitter.com/#!/azajacks/status/1086678637573619713</t>
  </si>
  <si>
    <t>https://twitter.com/#!/azajacks/status/1086678831652528128</t>
  </si>
  <si>
    <t>https://twitter.com/#!/diannemando/status/1086679017409953794</t>
  </si>
  <si>
    <t>https://twitter.com/#!/debbieburbank1/status/1086679450152914945</t>
  </si>
  <si>
    <t>https://twitter.com/#!/net425nan/status/1086473388384706561</t>
  </si>
  <si>
    <t>https://twitter.com/#!/noprezzie2012/status/1086679384621121537</t>
  </si>
  <si>
    <t>https://twitter.com/#!/mcdysko/status/1086679744651890688</t>
  </si>
  <si>
    <t>https://twitter.com/#!/susanscofield7/status/1086679850390192128</t>
  </si>
  <si>
    <t>https://twitter.com/#!/walkerdl/status/1086680508317216768</t>
  </si>
  <si>
    <t>https://twitter.com/#!/ashqui_ventures/status/1086681152847400960</t>
  </si>
  <si>
    <t>https://twitter.com/#!/mhpoison1/status/1086681328446103552</t>
  </si>
  <si>
    <t>https://twitter.com/#!/rockstarxmama/status/1086681510348914688</t>
  </si>
  <si>
    <t>https://twitter.com/#!/amyloukingery/status/1086681617782001664</t>
  </si>
  <si>
    <t>https://twitter.com/#!/mathisonconnie/status/1086681779841482752</t>
  </si>
  <si>
    <t>https://twitter.com/#!/proggrrl/status/1086682204653215744</t>
  </si>
  <si>
    <t>https://twitter.com/#!/kinneret/status/1086682301008887808</t>
  </si>
  <si>
    <t>https://twitter.com/#!/truthisthine/status/1086679421162057728</t>
  </si>
  <si>
    <t>https://twitter.com/#!/truthisthine/status/1086682401076592645</t>
  </si>
  <si>
    <t>https://twitter.com/#!/svega_star/status/1086682482890559488</t>
  </si>
  <si>
    <t>https://twitter.com/#!/carlyinnj/status/1086477160200720384</t>
  </si>
  <si>
    <t>https://twitter.com/#!/carlyinnj/status/1086477367986528257</t>
  </si>
  <si>
    <t>https://twitter.com/#!/carlyinnj/status/1086682567296864257</t>
  </si>
  <si>
    <t>https://twitter.com/#!/lbkasey/status/1086682651396837377</t>
  </si>
  <si>
    <t>https://twitter.com/#!/amack8328/status/1086682679104413696</t>
  </si>
  <si>
    <t>https://twitter.com/#!/azred65/status/1086682684183609344</t>
  </si>
  <si>
    <t>https://twitter.com/#!/solusnan1/status/1086679672807542784</t>
  </si>
  <si>
    <t>https://twitter.com/#!/solusnan1/status/1086683203090280449</t>
  </si>
  <si>
    <t>https://twitter.com/#!/anita1867gmail1/status/1086683268702003205</t>
  </si>
  <si>
    <t>https://twitter.com/#!/novasupport/status/1086683411220172802</t>
  </si>
  <si>
    <t>https://twitter.com/#!/hanjangho76/status/1086683426684465152</t>
  </si>
  <si>
    <t>https://twitter.com/#!/christinecharbc/status/1086683462508130305</t>
  </si>
  <si>
    <t>https://twitter.com/#!/kahlanamnell77/status/1086683465918033920</t>
  </si>
  <si>
    <t>https://twitter.com/#!/contenteddriver/status/1086683349794676737</t>
  </si>
  <si>
    <t>https://twitter.com/#!/contenteddriver/status/1086683401627885568</t>
  </si>
  <si>
    <t>https://twitter.com/#!/contenteddriver/status/1086683588240859136</t>
  </si>
  <si>
    <t>https://twitter.com/#!/orgainkorgain/status/1086683703164784648</t>
  </si>
  <si>
    <t>https://twitter.com/#!/demteaparty2020/status/1086683723305766913</t>
  </si>
  <si>
    <t>https://twitter.com/#!/bangelnuts/status/1086683996581388288</t>
  </si>
  <si>
    <t>https://twitter.com/#!/yvettedube/status/1086681368258465792</t>
  </si>
  <si>
    <t>https://twitter.com/#!/yvettedube/status/1086681730344308736</t>
  </si>
  <si>
    <t>https://twitter.com/#!/yvettedube/status/1086684132313227265</t>
  </si>
  <si>
    <t>https://twitter.com/#!/miamipapers/status/1086684225150029824</t>
  </si>
  <si>
    <t>https://twitter.com/#!/guszilla/status/1086684631196286976</t>
  </si>
  <si>
    <t>https://twitter.com/#!/jrtsumner2000/status/1086685298505920512</t>
  </si>
  <si>
    <t>https://twitter.com/#!/kathybea1955/status/1086685299189694464</t>
  </si>
  <si>
    <t>https://twitter.com/#!/rachelrecruitin/status/1086685361273630720</t>
  </si>
  <si>
    <t>https://twitter.com/#!/ecamachousa/status/1086685406903513088</t>
  </si>
  <si>
    <t>https://twitter.com/#!/arodriguezabc15/status/1086685421499609088</t>
  </si>
  <si>
    <t>https://twitter.com/#!/5141quid/status/1086685494690369537</t>
  </si>
  <si>
    <t>https://twitter.com/#!/emilycare/status/1086685902787751936</t>
  </si>
  <si>
    <t>https://twitter.com/#!/connie_rodeconn/status/1086685959155007488</t>
  </si>
  <si>
    <t>https://twitter.com/#!/connie_rodeconn/status/1086686142622253057</t>
  </si>
  <si>
    <t>https://twitter.com/#!/safeh2o4schools/status/1086686202852368384</t>
  </si>
  <si>
    <t>https://twitter.com/#!/momsflagstaff/status/1086686255998369792</t>
  </si>
  <si>
    <t>https://twitter.com/#!/momsflagstaff/status/1086686424752054272</t>
  </si>
  <si>
    <t>https://twitter.com/#!/sharoncoryell3/status/1086487412170141696</t>
  </si>
  <si>
    <t>https://twitter.com/#!/sharoncoryell3/status/1086686482385883136</t>
  </si>
  <si>
    <t>https://twitter.com/#!/deepinthehills/status/1086686529949495298</t>
  </si>
  <si>
    <t>https://twitter.com/#!/mariadmlopez/status/1084922639771025408</t>
  </si>
  <si>
    <t>https://twitter.com/#!/mariadmlopez/status/1086686674677972992</t>
  </si>
  <si>
    <t>https://twitter.com/#!/dellacooper3/status/1086687001322053632</t>
  </si>
  <si>
    <t>https://twitter.com/#!/tiffers70/status/1086687024042586112</t>
  </si>
  <si>
    <t>https://twitter.com/#!/rubywisp/status/1086687296538066945</t>
  </si>
  <si>
    <t>https://twitter.com/#!/joe_tarski/status/1086549641687031808</t>
  </si>
  <si>
    <t>https://twitter.com/#!/joe_tarski/status/1086687350036418560</t>
  </si>
  <si>
    <t>https://twitter.com/#!/scottdavidson54/status/1086687378494783488</t>
  </si>
  <si>
    <t>https://twitter.com/#!/alcoleman8/status/1086687475857350656</t>
  </si>
  <si>
    <t>https://twitter.com/#!/markfreedmanpol/status/1086687536171356160</t>
  </si>
  <si>
    <t>https://twitter.com/#!/amandamontini1/status/1086686418582220801</t>
  </si>
  <si>
    <t>https://twitter.com/#!/pamadam67507224/status/1086687647479676928</t>
  </si>
  <si>
    <t>https://twitter.com/#!/jamieabc15/status/1086672538464223232</t>
  </si>
  <si>
    <t>https://twitter.com/#!/pamadam67507224/status/1086687728471687168</t>
  </si>
  <si>
    <t>https://twitter.com/#!/sumtingjuan/status/1086687826253660162</t>
  </si>
  <si>
    <t>https://twitter.com/#!/withoutatrace/status/1086687941424902149</t>
  </si>
  <si>
    <t>https://twitter.com/#!/thomasgambrel2/status/1086688031195557888</t>
  </si>
  <si>
    <t>https://twitter.com/#!/cjmartin23/status/1086686477851881472</t>
  </si>
  <si>
    <t>https://twitter.com/#!/cjmartin23/status/1086686881180315648</t>
  </si>
  <si>
    <t>https://twitter.com/#!/cjmartin23/status/1086688113311703040</t>
  </si>
  <si>
    <t>https://twitter.com/#!/fromthebunkerjr/status/1086688638669209600</t>
  </si>
  <si>
    <t>https://twitter.com/#!/kevikirch/status/1086688716884606976</t>
  </si>
  <si>
    <t>https://twitter.com/#!/soul420sugar/status/1086688830357270528</t>
  </si>
  <si>
    <t>https://twitter.com/#!/katewgallego/status/1084921370465562624</t>
  </si>
  <si>
    <t>https://twitter.com/#!/katewgallego/status/1086359809157345280</t>
  </si>
  <si>
    <t>https://twitter.com/#!/katewgallego/status/1086686071847415808</t>
  </si>
  <si>
    <t>https://twitter.com/#!/captainslogaz/status/1086483663473143808</t>
  </si>
  <si>
    <t>https://twitter.com/#!/hollyberryfleur/status/1086689026206298112</t>
  </si>
  <si>
    <t>https://twitter.com/#!/aleprechaunist/status/1086688699780292608</t>
  </si>
  <si>
    <t>https://twitter.com/#!/aleprechaunist/status/1086688830860623872</t>
  </si>
  <si>
    <t>https://twitter.com/#!/aleprechaunist/status/1086688970786783232</t>
  </si>
  <si>
    <t>https://twitter.com/#!/aleprechaunist/status/1086689048201093121</t>
  </si>
  <si>
    <t>https://twitter.com/#!/iangsmasher1111/status/1086689212672413699</t>
  </si>
  <si>
    <t>https://twitter.com/#!/ppazaction/status/1084975973618073600</t>
  </si>
  <si>
    <t>https://twitter.com/#!/pinky_or_brain/status/1084977142734057472</t>
  </si>
  <si>
    <t>https://twitter.com/#!/pinky_or_brain/status/1086689310173085696</t>
  </si>
  <si>
    <t>https://twitter.com/#!/marinawaters18/status/1086689351914803200</t>
  </si>
  <si>
    <t>https://twitter.com/#!/almlie_rachel/status/1086689454490873856</t>
  </si>
  <si>
    <t>https://twitter.com/#!/darknessn2light/status/1086689597738942464</t>
  </si>
  <si>
    <t>https://twitter.com/#!/clara_resists/status/1086442980787945473</t>
  </si>
  <si>
    <t>https://twitter.com/#!/clara_resists/status/1086689887280029696</t>
  </si>
  <si>
    <t>https://twitter.com/#!/sallam26391457/status/1086689888462761984</t>
  </si>
  <si>
    <t>https://twitter.com/#!/brightlight46/status/1086458771059212288</t>
  </si>
  <si>
    <t>https://twitter.com/#!/brightlight46/status/1086690284258373632</t>
  </si>
  <si>
    <t>https://twitter.com/#!/kmfcounseling/status/1086688379025031168</t>
  </si>
  <si>
    <t>https://twitter.com/#!/kmfcounseling/status/1086688425351081984</t>
  </si>
  <si>
    <t>https://twitter.com/#!/kmfcounseling/status/1086690396925702144</t>
  </si>
  <si>
    <t>https://twitter.com/#!/kylie_cochrane/status/1086674884795625472</t>
  </si>
  <si>
    <t>https://twitter.com/#!/kylie_cochrane/status/1086676546578919424</t>
  </si>
  <si>
    <t>https://twitter.com/#!/kylie_cochrane/status/1086681992333127680</t>
  </si>
  <si>
    <t>https://twitter.com/#!/mayeyala/status/1086690891862028289</t>
  </si>
  <si>
    <t>https://twitter.com/#!/hartkariann/status/1086691008006578183</t>
  </si>
  <si>
    <t>https://twitter.com/#!/laussieinny/status/1086691358168043520</t>
  </si>
  <si>
    <t>https://twitter.com/#!/firebirdrises/status/1086691388865929216</t>
  </si>
  <si>
    <t>https://twitter.com/#!/julia_doughty/status/1086691513957056513</t>
  </si>
  <si>
    <t>https://twitter.com/#!/cmpnwtr/status/1086691608022593536</t>
  </si>
  <si>
    <t>https://twitter.com/#!/marygraceellis/status/1086691708379774977</t>
  </si>
  <si>
    <t>https://twitter.com/#!/arianacronkite/status/1086680016736288768</t>
  </si>
  <si>
    <t>https://twitter.com/#!/arianacronkite/status/1086687897887989760</t>
  </si>
  <si>
    <t>https://twitter.com/#!/arianacronkite/status/1086691893017141248</t>
  </si>
  <si>
    <t>https://twitter.com/#!/mkferrante/status/1086692061322055684</t>
  </si>
  <si>
    <t>https://twitter.com/#!/stephh_az/status/1086465603462823936</t>
  </si>
  <si>
    <t>https://twitter.com/#!/stephh_az/status/1086692070331305985</t>
  </si>
  <si>
    <t>https://twitter.com/#!/_granny_t/status/1086692106763087877</t>
  </si>
  <si>
    <t>https://twitter.com/#!/pearl1776/status/1086692271234396160</t>
  </si>
  <si>
    <t>https://twitter.com/#!/1drosepetals/status/1086692352499109888</t>
  </si>
  <si>
    <t>https://twitter.com/#!/medicijones/status/1086674163970895872</t>
  </si>
  <si>
    <t>https://twitter.com/#!/medicijones/status/1086676987081502720</t>
  </si>
  <si>
    <t>https://twitter.com/#!/medicijones/status/1086684583272185856</t>
  </si>
  <si>
    <t>https://twitter.com/#!/medicijones/status/1086692401027022849</t>
  </si>
  <si>
    <t>https://twitter.com/#!/noprezzie2012/status/1086673814824448001</t>
  </si>
  <si>
    <t>https://twitter.com/#!/noprezzie2012/status/1086679649323642882</t>
  </si>
  <si>
    <t>https://twitter.com/#!/johninphx/status/1086692488767627264</t>
  </si>
  <si>
    <t>https://twitter.com/#!/philchill1/status/1086692603079393282</t>
  </si>
  <si>
    <t>https://twitter.com/#!/marionstrstrk/status/1086692773133045760</t>
  </si>
  <si>
    <t>https://twitter.com/#!/tea_party_chris/status/1086692965982957568</t>
  </si>
  <si>
    <t>https://twitter.com/#!/bluewaveresist/status/1086693014788063235</t>
  </si>
  <si>
    <t>https://twitter.com/#!/amyayers16/status/1086693315381288960</t>
  </si>
  <si>
    <t>https://twitter.com/#!/actuallyroni/status/1086692965316218880</t>
  </si>
  <si>
    <t>https://twitter.com/#!/actuallyroni/status/1086693397774168064</t>
  </si>
  <si>
    <t>https://twitter.com/#!/pinkpixysprite/status/1086693471866388480</t>
  </si>
  <si>
    <t>https://twitter.com/#!/tjseraphim/status/1086693505928437761</t>
  </si>
  <si>
    <t>https://twitter.com/#!/asukpagala/status/1086692095836925953</t>
  </si>
  <si>
    <t>https://twitter.com/#!/historytay/status/1086693610743951361</t>
  </si>
  <si>
    <t>https://twitter.com/#!/fox10phoenix/status/1086693725957308416</t>
  </si>
  <si>
    <t>https://twitter.com/#!/b52malmet/status/1086444663383490565</t>
  </si>
  <si>
    <t>https://twitter.com/#!/b52malmet/status/1086693789253750784</t>
  </si>
  <si>
    <t>https://twitter.com/#!/w55unicorn/status/1086693883529084929</t>
  </si>
  <si>
    <t>https://twitter.com/#!/intuitivekind2/status/1086694160235679746</t>
  </si>
  <si>
    <t>https://twitter.com/#!/georgejobson/status/1086694208000409600</t>
  </si>
  <si>
    <t>https://twitter.com/#!/strangecarrots/status/1086694277449687042</t>
  </si>
  <si>
    <t>https://twitter.com/#!/hchelette/status/1086694383557246976</t>
  </si>
  <si>
    <t>https://twitter.com/#!/mdtoorder/status/1086694390842585089</t>
  </si>
  <si>
    <t>https://twitter.com/#!/jpbeltran_/status/1086673772453584897</t>
  </si>
  <si>
    <t>https://twitter.com/#!/jpbeltran_/status/1086690672805998592</t>
  </si>
  <si>
    <t>https://twitter.com/#!/mvphotofox10/status/1086691527034777600</t>
  </si>
  <si>
    <t>https://twitter.com/#!/athosmont/status/1086694502000021504</t>
  </si>
  <si>
    <t>https://twitter.com/#!/estherschindler/status/1086637065075376129</t>
  </si>
  <si>
    <t>https://twitter.com/#!/estherschindler/status/1086678638467006464</t>
  </si>
  <si>
    <t>https://twitter.com/#!/estherschindler/status/1086685353447026693</t>
  </si>
  <si>
    <t>https://twitter.com/#!/estherschindler/status/1086694514352222208</t>
  </si>
  <si>
    <t>https://twitter.com/#!/lilitor23950940/status/1086694525702033408</t>
  </si>
  <si>
    <t>https://twitter.com/#!/bate_char/status/1086694574452436993</t>
  </si>
  <si>
    <t>https://twitter.com/#!/akllama22/status/1086694576931438595</t>
  </si>
  <si>
    <t>https://twitter.com/#!/waterfall2027/status/1086694735430017027</t>
  </si>
  <si>
    <t>https://twitter.com/#!/jacksonkenn/status/1086694754769879040</t>
  </si>
  <si>
    <t>https://twitter.com/#!/free2hike/status/1086671719882838017</t>
  </si>
  <si>
    <t>https://twitter.com/#!/tempestdevyne/status/1086672455131750400</t>
  </si>
  <si>
    <t>https://twitter.com/#!/chispaaz/status/1086667338290671617</t>
  </si>
  <si>
    <t>https://twitter.com/#!/jpbeltran_/status/1086664965199560704</t>
  </si>
  <si>
    <t>https://twitter.com/#!/jpbeltran_/status/1086665303302451200</t>
  </si>
  <si>
    <t>https://twitter.com/#!/tempestdevyne/status/1086673288913272833</t>
  </si>
  <si>
    <t>https://twitter.com/#!/kylie_cochrane/status/1086663883933155328</t>
  </si>
  <si>
    <t>https://twitter.com/#!/kylie_cochrane/status/1086679814868586496</t>
  </si>
  <si>
    <t>https://twitter.com/#!/kylie_cochrane/status/1086687957195513856</t>
  </si>
  <si>
    <t>https://twitter.com/#!/kylie_cochrane/status/1086690488109821952</t>
  </si>
  <si>
    <t>https://twitter.com/#!/tempestdevyne/status/1086673346618507266</t>
  </si>
  <si>
    <t>https://twitter.com/#!/tempestdevyne/status/1086685942239289344</t>
  </si>
  <si>
    <t>https://twitter.com/#!/captainslogaz/status/1086680938795462656</t>
  </si>
  <si>
    <t>https://twitter.com/#!/tempestdevyne/status/1086690815068450816</t>
  </si>
  <si>
    <t>https://twitter.com/#!/captainslogaz/status/1086683223654977536</t>
  </si>
  <si>
    <t>https://twitter.com/#!/tempestdevyne/status/1086691093377298432</t>
  </si>
  <si>
    <t>https://twitter.com/#!/jpbeltran_/status/1086683479302131714</t>
  </si>
  <si>
    <t>https://twitter.com/#!/tempestdevyne/status/1086691175430410242</t>
  </si>
  <si>
    <t>https://twitter.com/#!/jpbeltran_/status/1086653110854926336</t>
  </si>
  <si>
    <t>https://twitter.com/#!/jpbeltran_/status/1086657266932039680</t>
  </si>
  <si>
    <t>https://twitter.com/#!/jpbeltran_/status/1086657936531718144</t>
  </si>
  <si>
    <t>https://twitter.com/#!/jpbeltran_/status/1086676628502003712</t>
  </si>
  <si>
    <t>https://twitter.com/#!/jpbeltran_/status/1086677875921608704</t>
  </si>
  <si>
    <t>https://twitter.com/#!/jpbeltran_/status/1086692151142936577</t>
  </si>
  <si>
    <t>https://twitter.com/#!/jpbeltran_/status/1086692602554941440</t>
  </si>
  <si>
    <t>https://twitter.com/#!/jpbeltran_/status/1086693072589574144</t>
  </si>
  <si>
    <t>https://twitter.com/#!/jpbeltran_/status/1086694475911446528</t>
  </si>
  <si>
    <t>https://twitter.com/#!/tempestdevyne/status/1086673510179590149</t>
  </si>
  <si>
    <t>https://twitter.com/#!/tempestdevyne/status/1086678048387166208</t>
  </si>
  <si>
    <t>https://twitter.com/#!/tempestdevyne/status/1086678792527966208</t>
  </si>
  <si>
    <t>https://twitter.com/#!/tempestdevyne/status/1086672173165506560</t>
  </si>
  <si>
    <t>https://twitter.com/#!/tempestdevyne/status/1086672772015611910</t>
  </si>
  <si>
    <t>https://twitter.com/#!/tempestdevyne/status/1086673147082887168</t>
  </si>
  <si>
    <t>https://twitter.com/#!/tempestdevyne/status/1086677838290313216</t>
  </si>
  <si>
    <t>https://twitter.com/#!/tempestdevyne/status/1086678150342295553</t>
  </si>
  <si>
    <t>https://twitter.com/#!/tempestdevyne/status/1086678693081100290</t>
  </si>
  <si>
    <t>https://twitter.com/#!/tempestdevyne/status/1086687576109441024</t>
  </si>
  <si>
    <t>https://twitter.com/#!/tempestdevyne/status/1086687953085071360</t>
  </si>
  <si>
    <t>https://twitter.com/#!/tempestdevyne/status/1086690243678334976</t>
  </si>
  <si>
    <t>https://twitter.com/#!/tempestdevyne/status/1086691009289834496</t>
  </si>
  <si>
    <t>https://twitter.com/#!/tempestdevyne/status/1086691227271974917</t>
  </si>
  <si>
    <t>https://twitter.com/#!/tempestdevyne/status/1086691306074562562</t>
  </si>
  <si>
    <t>https://twitter.com/#!/tempestdevyne/status/1086694846574645248</t>
  </si>
  <si>
    <t>https://twitter.com/#!/captainslogaz/status/1086441379398447104</t>
  </si>
  <si>
    <t>https://twitter.com/#!/captainslogaz/status/1086447226602217472</t>
  </si>
  <si>
    <t>https://twitter.com/#!/captainslogaz/status/1086639243890491394</t>
  </si>
  <si>
    <t>https://twitter.com/#!/captainslogaz/status/1086675746494373888</t>
  </si>
  <si>
    <t>https://twitter.com/#!/captainslogaz/status/1086678340390465536</t>
  </si>
  <si>
    <t>https://twitter.com/#!/captainslogaz/status/1086680112542638082</t>
  </si>
  <si>
    <t>https://twitter.com/#!/captainslogaz/status/1086682065649655808</t>
  </si>
  <si>
    <t>https://twitter.com/#!/captainslogaz/status/1086686132417454080</t>
  </si>
  <si>
    <t>https://twitter.com/#!/captainslogaz/status/1086688973072695296</t>
  </si>
  <si>
    <t>https://twitter.com/#!/michelegabay/status/1086694925998075905</t>
  </si>
  <si>
    <t>1084923638598356992</t>
  </si>
  <si>
    <t>1086359986144509952</t>
  </si>
  <si>
    <t>1086441439918153728</t>
  </si>
  <si>
    <t>1086441969855881216</t>
  </si>
  <si>
    <t>1086442230167031809</t>
  </si>
  <si>
    <t>1086442464196493312</t>
  </si>
  <si>
    <t>1086442471276593153</t>
  </si>
  <si>
    <t>1086442661702180864</t>
  </si>
  <si>
    <t>1086442669860020224</t>
  </si>
  <si>
    <t>1086442716144254976</t>
  </si>
  <si>
    <t>1086442895249473536</t>
  </si>
  <si>
    <t>1086443614358560768</t>
  </si>
  <si>
    <t>1086444019369025536</t>
  </si>
  <si>
    <t>1086444054341021696</t>
  </si>
  <si>
    <t>1086444064512208896</t>
  </si>
  <si>
    <t>1086444104861601792</t>
  </si>
  <si>
    <t>1086444381727449089</t>
  </si>
  <si>
    <t>1086444620492480512</t>
  </si>
  <si>
    <t>1086444884695887873</t>
  </si>
  <si>
    <t>1086445130033385472</t>
  </si>
  <si>
    <t>1086445349495951360</t>
  </si>
  <si>
    <t>1086445381976608768</t>
  </si>
  <si>
    <t>1086445560675160064</t>
  </si>
  <si>
    <t>1086445677331197952</t>
  </si>
  <si>
    <t>1086445706435616768</t>
  </si>
  <si>
    <t>1086445772650889216</t>
  </si>
  <si>
    <t>1086446093716676609</t>
  </si>
  <si>
    <t>1086446404917252096</t>
  </si>
  <si>
    <t>1086446601835548673</t>
  </si>
  <si>
    <t>1086446607124578304</t>
  </si>
  <si>
    <t>1086446810900717568</t>
  </si>
  <si>
    <t>1086446858703171584</t>
  </si>
  <si>
    <t>1086446876960976896</t>
  </si>
  <si>
    <t>1086447025116364800</t>
  </si>
  <si>
    <t>1086447134914666497</t>
  </si>
  <si>
    <t>1086447320055640064</t>
  </si>
  <si>
    <t>1086447338606993409</t>
  </si>
  <si>
    <t>1086447388296921088</t>
  </si>
  <si>
    <t>1086447443049308160</t>
  </si>
  <si>
    <t>1086447476545081345</t>
  </si>
  <si>
    <t>1086447663128535041</t>
  </si>
  <si>
    <t>1086447825666408448</t>
  </si>
  <si>
    <t>1086448407315648512</t>
  </si>
  <si>
    <t>1086448421727358976</t>
  </si>
  <si>
    <t>1086448543970312192</t>
  </si>
  <si>
    <t>1086448556322537472</t>
  </si>
  <si>
    <t>1086448586580213760</t>
  </si>
  <si>
    <t>1086448597439262720</t>
  </si>
  <si>
    <t>1086448748970926080</t>
  </si>
  <si>
    <t>1086448914356592640</t>
  </si>
  <si>
    <t>1086449373347745792</t>
  </si>
  <si>
    <t>1086449459079262208</t>
  </si>
  <si>
    <t>1086449743109054464</t>
  </si>
  <si>
    <t>1086449950710411264</t>
  </si>
  <si>
    <t>1086450866838622209</t>
  </si>
  <si>
    <t>1086451119188979713</t>
  </si>
  <si>
    <t>1086451120254390272</t>
  </si>
  <si>
    <t>1086451517073358849</t>
  </si>
  <si>
    <t>1086452208303071232</t>
  </si>
  <si>
    <t>1086452478453956608</t>
  </si>
  <si>
    <t>1086453573389635584</t>
  </si>
  <si>
    <t>1086453587801182208</t>
  </si>
  <si>
    <t>1086453771951996930</t>
  </si>
  <si>
    <t>1086454411264749568</t>
  </si>
  <si>
    <t>1086454554185617409</t>
  </si>
  <si>
    <t>1086455770538037248</t>
  </si>
  <si>
    <t>1086456675719135232</t>
  </si>
  <si>
    <t>1086457473291177985</t>
  </si>
  <si>
    <t>1086458875551703040</t>
  </si>
  <si>
    <t>1086459897049313280</t>
  </si>
  <si>
    <t>1086461234092929024</t>
  </si>
  <si>
    <t>1086461355912159232</t>
  </si>
  <si>
    <t>1086461509595652096</t>
  </si>
  <si>
    <t>1086461837124689920</t>
  </si>
  <si>
    <t>1086462104788500482</t>
  </si>
  <si>
    <t>1086462998355628032</t>
  </si>
  <si>
    <t>1086463557900746753</t>
  </si>
  <si>
    <t>1086464540659929088</t>
  </si>
  <si>
    <t>1086464660868603904</t>
  </si>
  <si>
    <t>1086465001555148800</t>
  </si>
  <si>
    <t>1086465174909800448</t>
  </si>
  <si>
    <t>1086466006795599874</t>
  </si>
  <si>
    <t>1086467375359246337</t>
  </si>
  <si>
    <t>1086469780469497857</t>
  </si>
  <si>
    <t>1086470237359239169</t>
  </si>
  <si>
    <t>1086470305416208384</t>
  </si>
  <si>
    <t>1086470368372682752</t>
  </si>
  <si>
    <t>1086470974818734082</t>
  </si>
  <si>
    <t>1086471356345008128</t>
  </si>
  <si>
    <t>1086474292391403520</t>
  </si>
  <si>
    <t>1086474702107754498</t>
  </si>
  <si>
    <t>1086478636583014400</t>
  </si>
  <si>
    <t>1086480654508781568</t>
  </si>
  <si>
    <t>1086480815775596544</t>
  </si>
  <si>
    <t>1086484902172811264</t>
  </si>
  <si>
    <t>1086485443057610753</t>
  </si>
  <si>
    <t>1086486153434411008</t>
  </si>
  <si>
    <t>1086487606089658368</t>
  </si>
  <si>
    <t>1086488136811606016</t>
  </si>
  <si>
    <t>1086490614311469057</t>
  </si>
  <si>
    <t>1086491189371494400</t>
  </si>
  <si>
    <t>1086495280835555328</t>
  </si>
  <si>
    <t>1086496548077424641</t>
  </si>
  <si>
    <t>1086496622530519046</t>
  </si>
  <si>
    <t>1086500135280926720</t>
  </si>
  <si>
    <t>1086502547961991169</t>
  </si>
  <si>
    <t>1086503155939098624</t>
  </si>
  <si>
    <t>1086503945529380865</t>
  </si>
  <si>
    <t>1086504630371069953</t>
  </si>
  <si>
    <t>1086505309911351297</t>
  </si>
  <si>
    <t>1086506853935255552</t>
  </si>
  <si>
    <t>1086511737925455873</t>
  </si>
  <si>
    <t>1086520809064034305</t>
  </si>
  <si>
    <t>1086544163401814017</t>
  </si>
  <si>
    <t>1086544409800278018</t>
  </si>
  <si>
    <t>1086551710837821440</t>
  </si>
  <si>
    <t>1086570351809593345</t>
  </si>
  <si>
    <t>1086581185088770050</t>
  </si>
  <si>
    <t>1086600480367595521</t>
  </si>
  <si>
    <t>1086604550893637632</t>
  </si>
  <si>
    <t>1086604615326539777</t>
  </si>
  <si>
    <t>1086607282006343681</t>
  </si>
  <si>
    <t>1086607623548481537</t>
  </si>
  <si>
    <t>1086608038864306177</t>
  </si>
  <si>
    <t>1086626630829854720</t>
  </si>
  <si>
    <t>1086630240749637632</t>
  </si>
  <si>
    <t>1086632485625176065</t>
  </si>
  <si>
    <t>1086635611891646464</t>
  </si>
  <si>
    <t>1086639073698242561</t>
  </si>
  <si>
    <t>1086639305047662592</t>
  </si>
  <si>
    <t>1086639454226448385</t>
  </si>
  <si>
    <t>1086640727872995330</t>
  </si>
  <si>
    <t>1086641511087919104</t>
  </si>
  <si>
    <t>1086642509961252864</t>
  </si>
  <si>
    <t>1086644439119024129</t>
  </si>
  <si>
    <t>1086646133529686017</t>
  </si>
  <si>
    <t>1086646928094294016</t>
  </si>
  <si>
    <t>1086647006066606080</t>
  </si>
  <si>
    <t>1086649546824912897</t>
  </si>
  <si>
    <t>1086650704255565824</t>
  </si>
  <si>
    <t>1086650883390156800</t>
  </si>
  <si>
    <t>1086650963329515521</t>
  </si>
  <si>
    <t>1086651833529978880</t>
  </si>
  <si>
    <t>1086656953588350976</t>
  </si>
  <si>
    <t>1086660802881310720</t>
  </si>
  <si>
    <t>1086661609550958592</t>
  </si>
  <si>
    <t>1086669243402186753</t>
  </si>
  <si>
    <t>1086672235153125376</t>
  </si>
  <si>
    <t>1086676179870994433</t>
  </si>
  <si>
    <t>1086676477398126593</t>
  </si>
  <si>
    <t>1086677078102048773</t>
  </si>
  <si>
    <t>1086677255965687808</t>
  </si>
  <si>
    <t>1086677663849287680</t>
  </si>
  <si>
    <t>1086678225118478337</t>
  </si>
  <si>
    <t>1086678271297646592</t>
  </si>
  <si>
    <t>1086627352069562368</t>
  </si>
  <si>
    <t>1086678537749159937</t>
  </si>
  <si>
    <t>1086674215032414209</t>
  </si>
  <si>
    <t>1086678995951734784</t>
  </si>
  <si>
    <t>1086678637573619713</t>
  </si>
  <si>
    <t>1086678831652528128</t>
  </si>
  <si>
    <t>1086679017409953794</t>
  </si>
  <si>
    <t>1086679450152914945</t>
  </si>
  <si>
    <t>1086473388384706561</t>
  </si>
  <si>
    <t>1086679384621121537</t>
  </si>
  <si>
    <t>1086679744651890688</t>
  </si>
  <si>
    <t>1086679850390192128</t>
  </si>
  <si>
    <t>1086680508317216768</t>
  </si>
  <si>
    <t>1086681152847400960</t>
  </si>
  <si>
    <t>1086681328446103552</t>
  </si>
  <si>
    <t>1086681510348914688</t>
  </si>
  <si>
    <t>1086681617782001664</t>
  </si>
  <si>
    <t>1086681779841482752</t>
  </si>
  <si>
    <t>1086682204653215744</t>
  </si>
  <si>
    <t>1086682301008887808</t>
  </si>
  <si>
    <t>1086679421162057728</t>
  </si>
  <si>
    <t>1086682401076592645</t>
  </si>
  <si>
    <t>1086682482890559488</t>
  </si>
  <si>
    <t>1086477160200720384</t>
  </si>
  <si>
    <t>1086477367986528257</t>
  </si>
  <si>
    <t>1086682567296864257</t>
  </si>
  <si>
    <t>1086682651396837377</t>
  </si>
  <si>
    <t>1086682679104413696</t>
  </si>
  <si>
    <t>1086682684183609344</t>
  </si>
  <si>
    <t>1086679672807542784</t>
  </si>
  <si>
    <t>1086683203090280449</t>
  </si>
  <si>
    <t>1086683268702003205</t>
  </si>
  <si>
    <t>1086683411220172802</t>
  </si>
  <si>
    <t>1086683426684465152</t>
  </si>
  <si>
    <t>1086683462508130305</t>
  </si>
  <si>
    <t>1086683465918033920</t>
  </si>
  <si>
    <t>1086683349794676737</t>
  </si>
  <si>
    <t>1086683401627885568</t>
  </si>
  <si>
    <t>1086683588240859136</t>
  </si>
  <si>
    <t>1086683703164784648</t>
  </si>
  <si>
    <t>1086683723305766913</t>
  </si>
  <si>
    <t>1086683996581388288</t>
  </si>
  <si>
    <t>1086681368258465792</t>
  </si>
  <si>
    <t>1086681730344308736</t>
  </si>
  <si>
    <t>1086684132313227265</t>
  </si>
  <si>
    <t>1086684225150029824</t>
  </si>
  <si>
    <t>1086684631196286976</t>
  </si>
  <si>
    <t>1086685298505920512</t>
  </si>
  <si>
    <t>1086685299189694464</t>
  </si>
  <si>
    <t>1086685361273630720</t>
  </si>
  <si>
    <t>1086685406903513088</t>
  </si>
  <si>
    <t>1086685421499609088</t>
  </si>
  <si>
    <t>1086685494690369537</t>
  </si>
  <si>
    <t>1086685902787751936</t>
  </si>
  <si>
    <t>1086685959155007488</t>
  </si>
  <si>
    <t>1086686142622253057</t>
  </si>
  <si>
    <t>1086686202852368384</t>
  </si>
  <si>
    <t>1086686255998369792</t>
  </si>
  <si>
    <t>1086686424752054272</t>
  </si>
  <si>
    <t>1086487412170141696</t>
  </si>
  <si>
    <t>1086686482385883136</t>
  </si>
  <si>
    <t>1086686529949495298</t>
  </si>
  <si>
    <t>1084922639771025408</t>
  </si>
  <si>
    <t>1086686674677972992</t>
  </si>
  <si>
    <t>1086687001322053632</t>
  </si>
  <si>
    <t>1086687024042586112</t>
  </si>
  <si>
    <t>1086687296538066945</t>
  </si>
  <si>
    <t>1086549641687031808</t>
  </si>
  <si>
    <t>1086687350036418560</t>
  </si>
  <si>
    <t>1086687378494783488</t>
  </si>
  <si>
    <t>1086687475857350656</t>
  </si>
  <si>
    <t>1086687536171356160</t>
  </si>
  <si>
    <t>1086686418582220801</t>
  </si>
  <si>
    <t>1086687647479676928</t>
  </si>
  <si>
    <t>1086672538464223232</t>
  </si>
  <si>
    <t>1086687728471687168</t>
  </si>
  <si>
    <t>1086687826253660162</t>
  </si>
  <si>
    <t>1086687941424902149</t>
  </si>
  <si>
    <t>1086688031195557888</t>
  </si>
  <si>
    <t>1086686477851881472</t>
  </si>
  <si>
    <t>1086686881180315648</t>
  </si>
  <si>
    <t>1086688113311703040</t>
  </si>
  <si>
    <t>1086688638669209600</t>
  </si>
  <si>
    <t>1086688716884606976</t>
  </si>
  <si>
    <t>1086688830357270528</t>
  </si>
  <si>
    <t>1084921370465562624</t>
  </si>
  <si>
    <t>1086359809157345280</t>
  </si>
  <si>
    <t>1086686071847415808</t>
  </si>
  <si>
    <t>1086483663473143808</t>
  </si>
  <si>
    <t>1086689026206298112</t>
  </si>
  <si>
    <t>1086688699780292608</t>
  </si>
  <si>
    <t>1086688830860623872</t>
  </si>
  <si>
    <t>1086688970786783232</t>
  </si>
  <si>
    <t>1086689048201093121</t>
  </si>
  <si>
    <t>1086689212672413699</t>
  </si>
  <si>
    <t>1084975973618073600</t>
  </si>
  <si>
    <t>1084977142734057472</t>
  </si>
  <si>
    <t>1086689310173085696</t>
  </si>
  <si>
    <t>1086689351914803200</t>
  </si>
  <si>
    <t>1086689454490873856</t>
  </si>
  <si>
    <t>1086689597738942464</t>
  </si>
  <si>
    <t>1086442980787945473</t>
  </si>
  <si>
    <t>1086689887280029696</t>
  </si>
  <si>
    <t>1086689888462761984</t>
  </si>
  <si>
    <t>1086458771059212288</t>
  </si>
  <si>
    <t>1086690284258373632</t>
  </si>
  <si>
    <t>1086688379025031168</t>
  </si>
  <si>
    <t>1086688425351081984</t>
  </si>
  <si>
    <t>1086690396925702144</t>
  </si>
  <si>
    <t>1086674884795625472</t>
  </si>
  <si>
    <t>1086676546578919424</t>
  </si>
  <si>
    <t>1086681992333127680</t>
  </si>
  <si>
    <t>1086690891862028289</t>
  </si>
  <si>
    <t>1086691008006578183</t>
  </si>
  <si>
    <t>1086691358168043520</t>
  </si>
  <si>
    <t>1086691388865929216</t>
  </si>
  <si>
    <t>1086691513957056513</t>
  </si>
  <si>
    <t>1086691608022593536</t>
  </si>
  <si>
    <t>1086691708379774977</t>
  </si>
  <si>
    <t>1086680016736288768</t>
  </si>
  <si>
    <t>1086687897887989760</t>
  </si>
  <si>
    <t>1086691893017141248</t>
  </si>
  <si>
    <t>1086692061322055684</t>
  </si>
  <si>
    <t>1086465603462823936</t>
  </si>
  <si>
    <t>1086692070331305985</t>
  </si>
  <si>
    <t>1086692106763087877</t>
  </si>
  <si>
    <t>1086692271234396160</t>
  </si>
  <si>
    <t>1086692352499109888</t>
  </si>
  <si>
    <t>1086674163970895872</t>
  </si>
  <si>
    <t>1086676987081502720</t>
  </si>
  <si>
    <t>1086684583272185856</t>
  </si>
  <si>
    <t>1086692401027022849</t>
  </si>
  <si>
    <t>1086673814824448001</t>
  </si>
  <si>
    <t>1086679649323642882</t>
  </si>
  <si>
    <t>1086692488767627264</t>
  </si>
  <si>
    <t>1086692603079393282</t>
  </si>
  <si>
    <t>1086692773133045760</t>
  </si>
  <si>
    <t>1086692965982957568</t>
  </si>
  <si>
    <t>1086693014788063235</t>
  </si>
  <si>
    <t>1086693315381288960</t>
  </si>
  <si>
    <t>1086692965316218880</t>
  </si>
  <si>
    <t>1086693397774168064</t>
  </si>
  <si>
    <t>1086693471866388480</t>
  </si>
  <si>
    <t>1086693505928437761</t>
  </si>
  <si>
    <t>1086692095836925953</t>
  </si>
  <si>
    <t>1086693610743951361</t>
  </si>
  <si>
    <t>1086693725957308416</t>
  </si>
  <si>
    <t>1086444663383490565</t>
  </si>
  <si>
    <t>1086693789253750784</t>
  </si>
  <si>
    <t>1086693883529084929</t>
  </si>
  <si>
    <t>1086694160235679746</t>
  </si>
  <si>
    <t>1086694208000409600</t>
  </si>
  <si>
    <t>1086694277449687042</t>
  </si>
  <si>
    <t>1086694383557246976</t>
  </si>
  <si>
    <t>1086694390842585089</t>
  </si>
  <si>
    <t>1086673772453584897</t>
  </si>
  <si>
    <t>1086690672805998592</t>
  </si>
  <si>
    <t>1086691527034777600</t>
  </si>
  <si>
    <t>1086694502000021504</t>
  </si>
  <si>
    <t>1086637065075376129</t>
  </si>
  <si>
    <t>1086678638467006464</t>
  </si>
  <si>
    <t>1086685353447026693</t>
  </si>
  <si>
    <t>1086694514352222208</t>
  </si>
  <si>
    <t>1086694525702033408</t>
  </si>
  <si>
    <t>1086694574452436993</t>
  </si>
  <si>
    <t>1086694576931438595</t>
  </si>
  <si>
    <t>1086694735430017027</t>
  </si>
  <si>
    <t>1086694754769879040</t>
  </si>
  <si>
    <t>1086671719882838017</t>
  </si>
  <si>
    <t>1086672455131750400</t>
  </si>
  <si>
    <t>1086667338290671617</t>
  </si>
  <si>
    <t>1086664965199560704</t>
  </si>
  <si>
    <t>1086665303302451200</t>
  </si>
  <si>
    <t>1086673288913272833</t>
  </si>
  <si>
    <t>1086663883933155328</t>
  </si>
  <si>
    <t>1086679814868586496</t>
  </si>
  <si>
    <t>1086687957195513856</t>
  </si>
  <si>
    <t>1086690488109821952</t>
  </si>
  <si>
    <t>1086673346618507266</t>
  </si>
  <si>
    <t>1086685942239289344</t>
  </si>
  <si>
    <t>1086680938795462656</t>
  </si>
  <si>
    <t>1086690815068450816</t>
  </si>
  <si>
    <t>1086683223654977536</t>
  </si>
  <si>
    <t>1086691093377298432</t>
  </si>
  <si>
    <t>1086683479302131714</t>
  </si>
  <si>
    <t>1086691175430410242</t>
  </si>
  <si>
    <t>1086653110854926336</t>
  </si>
  <si>
    <t>1086657266932039680</t>
  </si>
  <si>
    <t>1086657936531718144</t>
  </si>
  <si>
    <t>1086676628502003712</t>
  </si>
  <si>
    <t>1086677875921608704</t>
  </si>
  <si>
    <t>1086692151142936577</t>
  </si>
  <si>
    <t>1086692602554941440</t>
  </si>
  <si>
    <t>1086693072589574144</t>
  </si>
  <si>
    <t>1086694475911446528</t>
  </si>
  <si>
    <t>1086673510179590149</t>
  </si>
  <si>
    <t>1086678048387166208</t>
  </si>
  <si>
    <t>1086678792527966208</t>
  </si>
  <si>
    <t>1086672173165506560</t>
  </si>
  <si>
    <t>1086672772015611910</t>
  </si>
  <si>
    <t>1086673147082887168</t>
  </si>
  <si>
    <t>1086677838290313216</t>
  </si>
  <si>
    <t>1086678150342295553</t>
  </si>
  <si>
    <t>1086678693081100290</t>
  </si>
  <si>
    <t>1086687576109441024</t>
  </si>
  <si>
    <t>1086687953085071360</t>
  </si>
  <si>
    <t>1086690243678334976</t>
  </si>
  <si>
    <t>1086691009289834496</t>
  </si>
  <si>
    <t>1086691227271974917</t>
  </si>
  <si>
    <t>1086691306074562562</t>
  </si>
  <si>
    <t>1086694846574645248</t>
  </si>
  <si>
    <t>1086441379398447104</t>
  </si>
  <si>
    <t>1086447226602217472</t>
  </si>
  <si>
    <t>1086639243890491394</t>
  </si>
  <si>
    <t>1086675746494373888</t>
  </si>
  <si>
    <t>1086678340390465536</t>
  </si>
  <si>
    <t>1086680112542638082</t>
  </si>
  <si>
    <t>1086682065649655808</t>
  </si>
  <si>
    <t>1086686132417454080</t>
  </si>
  <si>
    <t>1086688973072695296</t>
  </si>
  <si>
    <t>1086694925998075905</t>
  </si>
  <si>
    <t>1086681457181900800</t>
  </si>
  <si>
    <t>1086691699701641216</t>
  </si>
  <si>
    <t/>
  </si>
  <si>
    <t>1082389736130412544</t>
  </si>
  <si>
    <t>334389274</t>
  </si>
  <si>
    <t>4828013916</t>
  </si>
  <si>
    <t>en</t>
  </si>
  <si>
    <t>und</t>
  </si>
  <si>
    <t>lt</t>
  </si>
  <si>
    <t>1083046476454912000</t>
  </si>
  <si>
    <t>1086686085139189760</t>
  </si>
  <si>
    <t>1086673816758013952</t>
  </si>
  <si>
    <t>1086679640045846529</t>
  </si>
  <si>
    <t>1086670193055551488</t>
  </si>
  <si>
    <t>1086686500769517568</t>
  </si>
  <si>
    <t>1086693451612082176</t>
  </si>
  <si>
    <t>Twitter Web Client</t>
  </si>
  <si>
    <t>Twitter for iPhone</t>
  </si>
  <si>
    <t>TweetDeck</t>
  </si>
  <si>
    <t>Twitter for Android</t>
  </si>
  <si>
    <t>Twitter for iPad</t>
  </si>
  <si>
    <t>Twitter Web App</t>
  </si>
  <si>
    <t>Miamisecretpapers BOT</t>
  </si>
  <si>
    <t>Hootsuite Inc.</t>
  </si>
  <si>
    <t>Tweetlogix</t>
  </si>
  <si>
    <t>-112.09628741263862,33.4480804338754 
-112.09628741263862,33.4480804338754 
-112.09628741263862,33.4480804338754 
-112.09628741263862,33.4480804338754</t>
  </si>
  <si>
    <t>-112.3239143,33.29026 
-111.9254391,33.29026 
-111.9254391,33.8154652 
-112.3239143,33.8154652</t>
  </si>
  <si>
    <t>United States</t>
  </si>
  <si>
    <t>US</t>
  </si>
  <si>
    <t>Arizona State Capitol</t>
  </si>
  <si>
    <t>Phoenix, AZ</t>
  </si>
  <si>
    <t>07d9ec917cc81000</t>
  </si>
  <si>
    <t>5c62ffb0f0f3479d</t>
  </si>
  <si>
    <t>Phoenix</t>
  </si>
  <si>
    <t>poi</t>
  </si>
  <si>
    <t>city</t>
  </si>
  <si>
    <t>https://api.twitter.com/1.1/geo/id/07d9ec917cc81000.json</t>
  </si>
  <si>
    <t>https://api.twitter.com/1.1/geo/id/5c62ffb0f0f3479d.json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</si>
  <si>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</si>
  <si>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</si>
  <si>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</si>
  <si>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</si>
  <si>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</si>
  <si>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</si>
  <si>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</si>
  <si>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</si>
  <si>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</si>
  <si>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</si>
  <si>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</si>
  <si>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</si>
  <si>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</si>
  <si>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</si>
  <si>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</si>
  <si>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</si>
  <si>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</si>
  <si>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</si>
  <si>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</si>
  <si>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</si>
  <si>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</si>
  <si>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Mike Schiller _xD83C__xDF35_</t>
  </si>
  <si>
    <t>Kate Gallego</t>
  </si>
  <si>
    <t>Nini _xD83E__xDDDC__xD83C__xDFFF_‍♀️_xD83E__xDDDC__xD83C__xDFFF_‍♀️</t>
  </si>
  <si>
    <t>Kristy in AZ</t>
  </si>
  <si>
    <t>Shawn in Az _xD83C__xDF35_</t>
  </si>
  <si>
    <t>Cat F</t>
  </si>
  <si>
    <t>Gamora_xD83D__xDD25__xD83D__xDC96_ #VoteOutHate _xD83C__xDDFA__xD83C__xDDF8_</t>
  </si>
  <si>
    <t>Plutocracy Now!</t>
  </si>
  <si>
    <t>Tiffany</t>
  </si>
  <si>
    <t>✭Madelyne Resists  ∑  _xD83C__xDDFA__xD83C__xDDF8__xD83C__xDF08__xD83C__xDF0A__xD83D__xDC3E_</t>
  </si>
  <si>
    <t>lyn smith</t>
  </si>
  <si>
    <t>Leia _xD83C__xDDFA__xD83C__xDDF8_</t>
  </si>
  <si>
    <t>Debbie Russell #PresidentPelosi</t>
  </si>
  <si>
    <t>Ɠεɱɱα Ɛℓεαᘉσ૨_xD83D__xDC8E_™</t>
  </si>
  <si>
    <t>_xD83C__xDF39_CD Cat_xD83D__xDE31_☎️202 224 3121 OR 2541_xD83D__xDC9C__xD83C__xDF0A__xD83C__xDF0A_</t>
  </si>
  <si>
    <t>HelpAgeIndiaFoundation.org Trust _xD83D__xDE4F_ _xD83D__xDCAF_#1 _xD83C__xDF10_ngo _xD83D__xDD25_⚡</t>
  </si>
  <si>
    <t>Boba Tea "Cat"-an</t>
  </si>
  <si>
    <t>Chris #DemsInTheHouse Hyman _xD83C__xDF08__xD83C__xDDFA__xD83C__xDDF8__xD83D__xDDFD_</t>
  </si>
  <si>
    <t>Scully _xD83C__xDDFA__xD83C__xDDF8_☠️⚖️ #KeepTheRepublic_xD83C__xDDFA__xD83C__xDDF8_</t>
  </si>
  <si>
    <t>Storm _xD83D__xDD4A_</t>
  </si>
  <si>
    <t>Grammy Linen</t>
  </si>
  <si>
    <t>Deborah Ditkowsky</t>
  </si>
  <si>
    <t>Sarah21</t>
  </si>
  <si>
    <t>DoriDell</t>
  </si>
  <si>
    <t>Peter Morley</t>
  </si>
  <si>
    <t>Julie Crow</t>
  </si>
  <si>
    <t>Brandy Davis</t>
  </si>
  <si>
    <t>Joyce Mitchell</t>
  </si>
  <si>
    <t>Will #AllezLesBleus All Day Every Day</t>
  </si>
  <si>
    <t>President Roslin</t>
  </si>
  <si>
    <t>_xD83D__xDC97_❄️BohoGirlResists Σ ❄️_xD83D__xDC97_</t>
  </si>
  <si>
    <t>JoAnne #DitchMitch Legat</t>
  </si>
  <si>
    <t>_xD83D__xDD25__xD83C__xDFF9_Katniss _xD83C__xDFF9__xD83D__xDD25_ #ChangeTheGame_xD83D__xDD25__xD83C__xDFF9_</t>
  </si>
  <si>
    <t>Mike Jones</t>
  </si>
  <si>
    <t>Angela M</t>
  </si>
  <si>
    <t>Buffy #ITMF Summers_xD83D__xDD25_</t>
  </si>
  <si>
    <t>Randi</t>
  </si>
  <si>
    <t>_xD83D__xDCA6__xD83C__xDF38_❄_xD83D__xDC9C_ SuZie Q_xD83D__xDC9C_❄_xD83C__xDF38__xD83D__xDCA6_</t>
  </si>
  <si>
    <t>Bree50</t>
  </si>
  <si>
    <t>Democrat Army Mom.</t>
  </si>
  <si>
    <t>Keris Shay</t>
  </si>
  <si>
    <t>Will Benton</t>
  </si>
  <si>
    <t>Jan</t>
  </si>
  <si>
    <t>peacebee Ⓥ  _xD83C__xDF0A__xD83D__xDC1D_</t>
  </si>
  <si>
    <t>graciela duarte</t>
  </si>
  <si>
    <t>Joseph Falzone, M.D.</t>
  </si>
  <si>
    <t>Liza Vasquez</t>
  </si>
  <si>
    <t>Wisequack Ranch</t>
  </si>
  <si>
    <t>Jade Rhino</t>
  </si>
  <si>
    <t>Political Minion</t>
  </si>
  <si>
    <t>Kimberley Johnson</t>
  </si>
  <si>
    <t>Billie</t>
  </si>
  <si>
    <t>Angel_xD83C__xDDFA__xD83C__xDDF8_NOONE is above the law.</t>
  </si>
  <si>
    <t>Lori in PA _xD83C__xDF0A__xD83C__xDDFA__xD83C__xDDF8_</t>
  </si>
  <si>
    <t>Citizen Resister _xD83D__xDD4A_</t>
  </si>
  <si>
    <t>MT Girl</t>
  </si>
  <si>
    <t>RatifyEraOrg</t>
  </si>
  <si>
    <t>Peter A Casanave</t>
  </si>
  <si>
    <t>Laura S.</t>
  </si>
  <si>
    <t>Borgitte</t>
  </si>
  <si>
    <t>FilledUp</t>
  </si>
  <si>
    <t>Leah Torres, MD</t>
  </si>
  <si>
    <t>Kevin E Acosta</t>
  </si>
  <si>
    <t>JerseyCraig #NoWallEver</t>
  </si>
  <si>
    <t>Sabine☮️</t>
  </si>
  <si>
    <t>Pamela Dubsky #BoycottNRA</t>
  </si>
  <si>
    <t>Jamie Carter ❄ #ImpeachTheMF</t>
  </si>
  <si>
    <t>Spiritfilled7</t>
  </si>
  <si>
    <t>Stacy Shattuck</t>
  </si>
  <si>
    <t>Tony Aaron II _xD83D__xDC99__xD83C__xDF0A_</t>
  </si>
  <si>
    <t>Brenda Lamb</t>
  </si>
  <si>
    <t>Dana Lawson</t>
  </si>
  <si>
    <t>ThisIsMeNow77</t>
  </si>
  <si>
    <t>LTS_xD83D__xDCE2_</t>
  </si>
  <si>
    <t>Toledo Indivisible</t>
  </si>
  <si>
    <t>_xD83C__xDF86_Rey _xD83D__xDD4A__xD83C__xDDFA__xD83C__xDDF8_</t>
  </si>
  <si>
    <t>Swallowed by politics</t>
  </si>
  <si>
    <t>ToniConfid</t>
  </si>
  <si>
    <t>Edith Miller</t>
  </si>
  <si>
    <t>Wildroze</t>
  </si>
  <si>
    <t>KimC _xD83C__xDDE6__xD83C__xDDFA_</t>
  </si>
  <si>
    <t>Vicki Rosenthal</t>
  </si>
  <si>
    <t>Oogy Coyote</t>
  </si>
  <si>
    <t>tomchiki</t>
  </si>
  <si>
    <t>_xD83C__xDDFA__xD83C__xDDF8_ Jack Snow❄️ #SwampWatch_xD83C__xDF0A_</t>
  </si>
  <si>
    <t>Linda Cook</t>
  </si>
  <si>
    <t>Spy Dog</t>
  </si>
  <si>
    <t>Qs Supervisor</t>
  </si>
  <si>
    <t>Carla</t>
  </si>
  <si>
    <t>pauline fulham_xD83C__xDDE8__xD83C__xDDE6_❄️_xD83C__xDDE8__xD83C__xDDEE_ _xD83C__xDFF3_️‍_xD83C__xDF08_</t>
  </si>
  <si>
    <t>Charlotte</t>
  </si>
  <si>
    <t>She-Ra _xD83D__xDEE1_#TheResistance in AZ</t>
  </si>
  <si>
    <t>AZ_Blue</t>
  </si>
  <si>
    <t>Pat Peeples</t>
  </si>
  <si>
    <t>Knight2017</t>
  </si>
  <si>
    <t>R2-D2 Resists and Votes Blue</t>
  </si>
  <si>
    <t>Trinity _xD83D__xDC9A_☮️_xD83C__xDDFA__xD83C__xDDF8_✊</t>
  </si>
  <si>
    <t>Joy Revels</t>
  </si>
  <si>
    <t>Cynthia Fraase</t>
  </si>
  <si>
    <t>TrumpWatchdogNews</t>
  </si>
  <si>
    <t>PeaceOnEarth</t>
  </si>
  <si>
    <t>Amy Smith</t>
  </si>
  <si>
    <t>Donell Stiers</t>
  </si>
  <si>
    <t>Matthew Wolff _xD83C__xDFF3_️‍_xD83C__xDF08_</t>
  </si>
  <si>
    <t>Faith Rayfield _xD83D__xDCAA__xD83C__xDFFB__xD83D__xDD25__xD83C__xDF0A_</t>
  </si>
  <si>
    <t>Nester1957</t>
  </si>
  <si>
    <t>Claire Underwood</t>
  </si>
  <si>
    <t>Gary Finneyfrock</t>
  </si>
  <si>
    <t>Rhonda Valencia</t>
  </si>
  <si>
    <t>Prettyangeljacksonn</t>
  </si>
  <si>
    <t>Wasa</t>
  </si>
  <si>
    <t>Elastigirl Persists _xD83C__xDF0A__xD83C__xDDFA__xD83C__xDDF2_</t>
  </si>
  <si>
    <t>Alice Hawkins</t>
  </si>
  <si>
    <t>Inigo Montoya Resists _xD83C__xDF0A_ _xD83C__xDDFA__xD83C__xDDF8_ _xD83C__xDF08_ ❄️</t>
  </si>
  <si>
    <t>BBfan-WC</t>
  </si>
  <si>
    <t>BeFriend</t>
  </si>
  <si>
    <t>BebopSpaceCowgirl _xD83C__xDF0A_</t>
  </si>
  <si>
    <t>golfndad</t>
  </si>
  <si>
    <t>conchshell</t>
  </si>
  <si>
    <t>andrew kemavor</t>
  </si>
  <si>
    <t>Kai Moore</t>
  </si>
  <si>
    <t>Woody Wilson</t>
  </si>
  <si>
    <t>OldCoastie</t>
  </si>
  <si>
    <t>Debbie Sideris_xD83C__xDFF3_️‍_xD83C__xDF08_ #NoWallEver ❤_xD83D__xDC9B__xD83D__xDC9A__xD83D__xDC99__xD83D__xDC9C_</t>
  </si>
  <si>
    <t>Steve Lemper</t>
  </si>
  <si>
    <t>Oscar’s mom</t>
  </si>
  <si>
    <t>Sherry Lea Haller</t>
  </si>
  <si>
    <t>votenovember6th</t>
  </si>
  <si>
    <t>LT</t>
  </si>
  <si>
    <t>NATALIE HUNT</t>
  </si>
  <si>
    <t>Ron Pyke</t>
  </si>
  <si>
    <t>JW</t>
  </si>
  <si>
    <t>Tim #Resists_xD83C__xDF0A_#FBR #ImWithNancy_xD83C__xDF0A_</t>
  </si>
  <si>
    <t>David King</t>
  </si>
  <si>
    <t>spring</t>
  </si>
  <si>
    <t>samgrove✊_xD83C__xDFFF_</t>
  </si>
  <si>
    <t>Randy hollis</t>
  </si>
  <si>
    <t>Letter writer</t>
  </si>
  <si>
    <t>Veronica Samantha _xD83C__xDF0A__xD83D__xDD4A_️_xD83C__xDF31__xD83D__xDCF7__xD83C__xDFA8_</t>
  </si>
  <si>
    <t>ABC15 Arizona</t>
  </si>
  <si>
    <t>Jamie Warren</t>
  </si>
  <si>
    <t>Tom Bray</t>
  </si>
  <si>
    <t>Julie Euber</t>
  </si>
  <si>
    <t>Patricia Neal</t>
  </si>
  <si>
    <t>MommaMarDee</t>
  </si>
  <si>
    <t>❤️_xD83C__xDDFA__xD83C__xDDF8_AZ4TRUMP⭐️⭐️⭐️⌛️</t>
  </si>
  <si>
    <t>MethLabOfDemocracy⭐️⭐️⭐️</t>
  </si>
  <si>
    <t>Caroline Collins</t>
  </si>
  <si>
    <t>Allison Jackson</t>
  </si>
  <si>
    <t>Jonmaesha Beltran</t>
  </si>
  <si>
    <t>Dear Friend</t>
  </si>
  <si>
    <t>Debbie Burbank</t>
  </si>
  <si>
    <t>Nanny Mabel _xD83C__xDF39__xD83C__xDF39_</t>
  </si>
  <si>
    <t>MINISTER FARRAKHAN</t>
  </si>
  <si>
    <t>M T</t>
  </si>
  <si>
    <t>Susan Scofield</t>
  </si>
  <si>
    <t>Daniel Walker</t>
  </si>
  <si>
    <t>Ashqui Ventures</t>
  </si>
  <si>
    <t>Mary H</t>
  </si>
  <si>
    <t>Christine Olea</t>
  </si>
  <si>
    <t>Amy 0311 Mom</t>
  </si>
  <si>
    <t>Mama Bear</t>
  </si>
  <si>
    <t>ProgGrrl</t>
  </si>
  <si>
    <t>Kinneret</t>
  </si>
  <si>
    <t>C Kessel</t>
  </si>
  <si>
    <t>Kylie Cochrane</t>
  </si>
  <si>
    <t>Vega Star</t>
  </si>
  <si>
    <t>Carly Says</t>
  </si>
  <si>
    <t>Vivian Kasey #GlovesOff</t>
  </si>
  <si>
    <t>amack</t>
  </si>
  <si>
    <t>_xD83C__xDDFA__xD83C__xDDF8_AZ West Deplorable _xD83C__xDF1F__xD83C__xDF1F__xD83C__xDF1F__xD83C__xDDFA__xD83C__xDDF8_</t>
  </si>
  <si>
    <t>Nance _xD83E__xDD8B_✊_xD83C__xDFFB__xD83E__xDD8B_</t>
  </si>
  <si>
    <t>barneythecat</t>
  </si>
  <si>
    <t>eb_xD83D__xDD78_. _xD83C__xDF83__xD83D__xDC7B_Boo. And vote. _xD83D__xDD77__xD83E__xDD87_</t>
  </si>
  <si>
    <t>David Han</t>
  </si>
  <si>
    <t>ChristineCharbonneau</t>
  </si>
  <si>
    <t>Eileen</t>
  </si>
  <si>
    <t>(((Wheezy)))</t>
  </si>
  <si>
    <t>Lucy McBath</t>
  </si>
  <si>
    <t>Shannon Watts</t>
  </si>
  <si>
    <t>Katharine Orgain</t>
  </si>
  <si>
    <t>_xD83C__xDF38__xD83D__xDCA6__xD83C__xDF38_Dem2020Party_xD83C__xDF38__xD83D__xDCA6_ _xD83C__xDF38_</t>
  </si>
  <si>
    <t>Vote Nov 6,2018</t>
  </si>
  <si>
    <t>Yvette Dube'</t>
  </si>
  <si>
    <t>Miami Secret Papers</t>
  </si>
  <si>
    <t>Gus Esquivel</t>
  </si>
  <si>
    <t>Jacob Sumner</t>
  </si>
  <si>
    <t>Women's March</t>
  </si>
  <si>
    <t>Nasty _xD83C__xDDE8__xD83C__xDDE6__xD83D__xDC75__xD83C__xDFFB_</t>
  </si>
  <si>
    <t>Rachel RecruITing</t>
  </si>
  <si>
    <t>Island Boy #RESIST</t>
  </si>
  <si>
    <t>Allison Rodriguez</t>
  </si>
  <si>
    <t>quid</t>
  </si>
  <si>
    <t>Timeless on Hulu #SaveTimeless!!</t>
  </si>
  <si>
    <t>Rezist Indu$trie$</t>
  </si>
  <si>
    <t>Connie Rodebaugh</t>
  </si>
  <si>
    <t>Safe Water For Schools</t>
  </si>
  <si>
    <t>LaurenMoms</t>
  </si>
  <si>
    <t>Slygrammy5 _xD83D__xDC36__xD83C__xDF0A__xD83D__xDC9D__xD83C__xDF89__xD83D__xDE0E__xD83D__xDC8B__xD83D__xDC63__xD83D__xDCAD_</t>
  </si>
  <si>
    <t>Zoe "#VOTE" Washburne_xD83C__xDF0A__xD83D__xDC9C_</t>
  </si>
  <si>
    <t>María Lopez</t>
  </si>
  <si>
    <t>Della Cooper</t>
  </si>
  <si>
    <t>Tiffany Lawrence</t>
  </si>
  <si>
    <t>faktbased: tRump is a Narcissistic-Sociopath.</t>
  </si>
  <si>
    <t>Scott Davidson</t>
  </si>
  <si>
    <t>Brianna Westbrook</t>
  </si>
  <si>
    <t>Al Coleman</t>
  </si>
  <si>
    <t>Political Mark _xD83C__xDF0A_ _xD83C__xDF0A_ _xD83C__xDF0A_</t>
  </si>
  <si>
    <t>Amanda Montini</t>
  </si>
  <si>
    <t>Pam Adams</t>
  </si>
  <si>
    <t>Rogue Dog</t>
  </si>
  <si>
    <t>Trace</t>
  </si>
  <si>
    <t>Tempest</t>
  </si>
  <si>
    <t>Thomask</t>
  </si>
  <si>
    <t>Carolyn Martin</t>
  </si>
  <si>
    <t>Jody Hamilton</t>
  </si>
  <si>
    <t>Kevin Kirchmeier</t>
  </si>
  <si>
    <t>Bittersweet1</t>
  </si>
  <si>
    <t>MommieDearest_xD83D__xDC95__xD83D__xDC69_‍_xD83D__xDC67_‍_xD83D__xDC67__xD83C__xDDFA__xD83C__xDDF8__xD83D__xDC95_</t>
  </si>
  <si>
    <t>_xD83C__xDDEE__xD83C__xDDEA__xD83C__xDF35__xD83D__xDDF3_️_xD83C__xDF0A_Unindicted Co-Resister</t>
  </si>
  <si>
    <t>Iangsmasher1111</t>
  </si>
  <si>
    <t>PP Advocates AZ</t>
  </si>
  <si>
    <t>Oh So Aud(rey)</t>
  </si>
  <si>
    <t>Marina Waters</t>
  </si>
  <si>
    <t>Rachel Almlie</t>
  </si>
  <si>
    <t>darknessN2light</t>
  </si>
  <si>
    <t>Adrienne Kirschner _xD83C__xDDFA__xD83C__xDDF8_</t>
  </si>
  <si>
    <t>Sally L.</t>
  </si>
  <si>
    <t>Shirley C</t>
  </si>
  <si>
    <t>karen freeman_xD83C__xDF08_☮️♀️_xD83C__xDF0A_</t>
  </si>
  <si>
    <t>Women's March Phoenix</t>
  </si>
  <si>
    <t>Nannette</t>
  </si>
  <si>
    <t>Kariann Hart</t>
  </si>
  <si>
    <t>_xD83C__xDDE6__xD83C__xDDFA_Lauren E Maclise_xD83D__xDC3E_</t>
  </si>
  <si>
    <t>Adventurer-Mostly read and retweet</t>
  </si>
  <si>
    <t>Julia Doughty</t>
  </si>
  <si>
    <t>Giustizia</t>
  </si>
  <si>
    <t>Mary Grace Ellis</t>
  </si>
  <si>
    <t>Ariana Salas-Porras</t>
  </si>
  <si>
    <t>Michael K. Ferrante</t>
  </si>
  <si>
    <t>Steph H.</t>
  </si>
  <si>
    <t>Granny T</t>
  </si>
  <si>
    <t>LibertyForAll</t>
  </si>
  <si>
    <t>❃</t>
  </si>
  <si>
    <t>❣️ Kristen ❣️</t>
  </si>
  <si>
    <t>Medici Honeysuckle</t>
  </si>
  <si>
    <t>ChispaAZ</t>
  </si>
  <si>
    <t>John #BuildTheWall _xD83C__xDDFA__xD83C__xDDF8__xD83C__xDF35_</t>
  </si>
  <si>
    <t>☢️ Flaccid on Accid</t>
  </si>
  <si>
    <t>Marion</t>
  </si>
  <si>
    <t>_xD83C__xDF35_Nationalist of #AZ _xD83C__xDF35__xD83C__xDF1F__xD83C__xDF1F__xD83C__xDF1F_</t>
  </si>
  <si>
    <t>Rashida Tlaib</t>
  </si>
  <si>
    <t>✌_xD83C__xDFFE_</t>
  </si>
  <si>
    <t>#ThePersistence</t>
  </si>
  <si>
    <t>J_BLUE_WAVE</t>
  </si>
  <si>
    <t>rabidwvufan_xD83C__xDF0A_</t>
  </si>
  <si>
    <t>Roni Moran _xD83D__xDDFD_</t>
  </si>
  <si>
    <t>PinkPixy</t>
  </si>
  <si>
    <t>IMPEACH THE MOTHER F*CKER - Tara Jean</t>
  </si>
  <si>
    <t>Keeley</t>
  </si>
  <si>
    <t>FOX 10 Phoenix</t>
  </si>
  <si>
    <t>mario valadez</t>
  </si>
  <si>
    <t>Barbara Malmet</t>
  </si>
  <si>
    <t>Dragoneye</t>
  </si>
  <si>
    <t>F you too, Mitch</t>
  </si>
  <si>
    <t>George Jobson</t>
  </si>
  <si>
    <t>Herman Chelette</t>
  </si>
  <si>
    <t>Zoe</t>
  </si>
  <si>
    <t>ATHOSMONT</t>
  </si>
  <si>
    <t>Esther Schindler</t>
  </si>
  <si>
    <t>Lili Torres</t>
  </si>
  <si>
    <t>char bate _xD83C__xDDE8__xD83C__xDDE6_⬛️you⬛️_xD83D__xDC9C_ #GlovesOff VeryfiedCharmer</t>
  </si>
  <si>
    <t>Alice Keck</t>
  </si>
  <si>
    <t>The Girls</t>
  </si>
  <si>
    <t>jackzone66</t>
  </si>
  <si>
    <t>HappyHiker_xD83C__xDF35_</t>
  </si>
  <si>
    <t>Tomorrow We Vote</t>
  </si>
  <si>
    <t>nana with opinions</t>
  </si>
  <si>
    <t>Sports fan. ⚾️ Outdoorsman. Businessman. Deal guy. Following/retweeting isn’t an endorsement or soliciting invite to sell me anything. #Resist #Persist</t>
  </si>
  <si>
    <t>Candidate for Phoenix Mayor and former Phoenix City Councilwoman. This account is administered by campaign staff. Tweets from the candidate end with -Kate.</t>
  </si>
  <si>
    <t>co-owner @MP_Strategies | proud #ObamaAdmin, @MartinOMalley, @MaxineWaters/@FSCDems, @TheRoot, @MorganStateU alum| she/her/hers | #MeToo _xD83C__xDDEC__xD83C__xDDED__xD83D__xDC78__xD83C__xDFFF_✈️_xD83C__xDFC0_</t>
  </si>
  <si>
    <t>Cranky feminist academic &amp; political nerd. CD07 LD24 #TurnAZBlue  Aussie expat.</t>
  </si>
  <si>
    <t>Activer, Writevist, Politicie Junkal #PeacefulPath
Signal boost for #Indivisible &amp; Democratic Candidates #WhoEverWinsThePrimary2020</t>
  </si>
  <si>
    <t>Desert Dweller turned unlikely political activist, because I can no longer sit by &amp; watch. Chair of LD 21 Dems. I wear hats.</t>
  </si>
  <si>
    <t>I walk on water, but only when it freezes. Rise by lifting others. Listen, watch &amp; learn. Fighting for human &amp; civil rights #Resistance ✌ #WeAreThePatriots _xD83C__xDDFA__xD83C__xDDF8_</t>
  </si>
  <si>
    <t>Parody of Oligarchs. Beware of irony! #CitizenUnited #Plutocracy #Politics</t>
  </si>
  <si>
    <t>Justice2016 -I’m Watching You-Senior Citizens-Acceptance-Mental Health-Gun Reform-Voter Rights-Domestic Violence-Respect-Pets Are People To-@BetoORourke</t>
  </si>
  <si>
    <t>Patriot.Environment.Scientist.Feminist.Animal lover #IspeakfortheTrees #TheResistance #GeeksResist #equality4all  #MeToo #FlipSCBlue (PORN/LIST/RWNJ/HATE=BLOCK)</t>
  </si>
  <si>
    <t>I am second mate to a small blue parrot named Blu. Blu believes she owns everything/one. 
We are both staunch Democratics !!!</t>
  </si>
  <si>
    <t>Cursed by autocorrect. Rescue dog mom _xD83D__xDC3A_ #Latina _xD83C__xDDE8__xD83C__xDDF4_ #RebelScum #PeacefulProtest _xD83D__xDD4A_️ Blocked by Roseanne #WeAreTheSpark #FreePress</t>
  </si>
  <si>
    <t>If you see something wrong happening in the world, you can either do nothing, or you can do something. And I already tried nothing. #GeeksResist #EndTheShutdown</t>
  </si>
  <si>
    <t>α૨૮ɦเƭε૮ƭµ૨ε▪
α૨ƭ▪
αรƭ૨σɳσɱყ▪
ƒɨℓɱ▪
ƒσσ∂เε▪
ɦเรƭσ૨ყ▪
ɱơɱ▪
ɱυรɿ८▪
ρɦσƭσɠ૨αρɦყ▪
ρσεƭ૨ყ▪
ร૮เεɳ૮ε▪
ѵεɠεƭα૨เαɳ▪
ω૨เƭเɳɠ▪
#Harris2020
Back up acct: @Rambling_Lady</t>
  </si>
  <si>
    <t>_xD83D__xDC9C_If U R Not OUTRAGED_xD83D__xDE21_U R NOT Paying Attention‼️#Indivisible #NeverAgain #Justice4All #Resist _xD83C__xDD98_#SaveOurDemocracy #SeparateChurchState #GlovesOff_xD83D__xDD25_NO LISTS_xD83D__xDD25_</t>
  </si>
  <si>
    <t>_xD83D__xDCAF_ official _xD83C__xDDEE__xD83C__xDDF3__xD83C__xDDEE_:  Bank account:
Help Age India Foundation; Axis bank A/C-9180100094599423 ;Ifsc-UTIB0003791 SINGHMORE JH india Donate imps,NEFT, 80G ,12A</t>
  </si>
  <si>
    <t>Here 4 Earth's boba tea &amp; LOL cats staying 2 help until UR rid of Sith Lord Darth Putin's puppet - fan account _xD83E__xDD64__xD83D__xDE39__xD83E__xDD89_Img cred: Lucasfilm,Fiction-Food</t>
  </si>
  <si>
    <t>Mom. Teacher. Activist. Working for 2020. #Resist #DitchMitch #WeWillNotBeSilenced_xD83D__xDCE2_ #WeAreThePatrots_xD83C__xDDFA__xD83C__xDDF8_ #LGBTvoices_xD83C__xDFF3_️‍_xD83C__xDF08_ She/Her/Hers. No Lists. _xD83D__xDC40_ at bio.</t>
  </si>
  <si>
    <t>Passionate about keeping the Republic. Former Director at @TheLoyalO. #LawyersResist/#RBA⚖️#L4GG #RuleOfLaw #STEMinist #HonoraryJedi</t>
  </si>
  <si>
    <t>Defender of Democracy | Proud Dem _xD83C__xDF0A_| Constantly Drinking coffee or wine. |#GeeksResist_xD83D__xDD96_|#WeAreThePatriots _xD83C__xDDFA__xD83C__xDDF8_</t>
  </si>
  <si>
    <t>Democrat. Grandmother. Medicare for all. 
Equality for all. #TrumpShutdown
#I BELIEVE DR. FORD.
#RESISTANCE.  #VetsResistSupportSquadron. #ProtectMueller.</t>
  </si>
  <si>
    <t>It doesn't cost much to break something. Fixing it costs a fortune.</t>
  </si>
  <si>
    <t>Resistance Fighter. Not a bot. Fierce and Unrelenting.</t>
  </si>
  <si>
    <t>Legal nerd and news junkie since Trump stole office, Red Sox fan, Italian-American in new Blue OC! _xD83C__xDF0A__xD83C__xDF0A__xD83C__xDF0A_ Salute _xD83C__xDF77__xD83C__xDF78__xD83C__xDF7A__xD83E__xDD43__xD83C__xDF79_</t>
  </si>
  <si>
    <t>Patient Advocate working to #ProtectOurCare &amp; save #ACA w/Congress. ♿️, Cancer Survivor &amp; Lupus Warrior. Made in Manhattan, NY. _xD83D__xDCE9_ peter@morethanmysle(dot)com</t>
  </si>
  <si>
    <t>"The tweets speak for themselves"☮️ _xD83C__xDFF3_️‍_xD83C__xDF08_</t>
  </si>
  <si>
    <t>Someone’s coming home with the World Cup. #LafayetteEscadrille</t>
  </si>
  <si>
    <t>President of the Twelve Colonies. Fighting for humanity everywhere. Trolls put out the airlock. #BlueWave2020</t>
  </si>
  <si>
    <t>Book-loving mother of 4. R-Rated _xD83C__xDF0A_Life-long Liberal _xD83C__xDF0A_#StillWithHer #BLM #MeToo #ProtectMueller #PatsNation #TeamPelosi #LGBTAlly_xD83C__xDF08_ “Je ne regrette rien” _xD83D__xDC30__xD83D__xDC96_</t>
  </si>
  <si>
    <t>Activist, Feminist, _xD83C__xDFF3_️‍_xD83C__xDF08_Ally #Autism #Resist #ALDems #UniteBlue #WarEagle Blocked by: EricTrump, DanaLoesch, SebGorka, TerryLathan, JohnMerrill MAGA=BLOCK</t>
  </si>
  <si>
    <t>I am a middle class american. 
I am fearful for our Democracy.
I Am #TheResistance #strongertogether 
#NoBanNoWall 
_xD83D__xDD25_ #FireQueens
 #SnowflakesResist❄_xD83C__xDFF9_ _xD83C__xDDFA__xD83C__xDDF8_</t>
  </si>
  <si>
    <t>Military family. Ex DOD. Democracy believer. Fact checker. Dog friendly. Trump is a disgrace to our Nation. NO MAGA OR RACISM WELCOMED #FBR #resist</t>
  </si>
  <si>
    <t>_xD83D__xDC99__xD83D__xDC99__xD83D__xDC99_ artist &amp; educator #Persist #Resist #FlPol #VoteBlueFlorida #ManateeMatters #EveryVoteCounts</t>
  </si>
  <si>
    <t>#TheResistance  #SunnydaleResists   #BLM #AIM #SaveWolves * FAN ACCT*   No Lists   INFP _xD83D__xDC3A_  _xD83E__xDDB8__xD83C__xDFFD_‍♀️  #WildWomenNoFear   #DAT</t>
  </si>
  <si>
    <t>Navy Vet with a Marine Corps family. CA liberal living in conservative VA.  Resisting current Admin.</t>
  </si>
  <si>
    <t>Tattooed Nasty Women. Proud Mom. Owned by a Pitbull named Maddoxx.
When FASCISM lives in the WH, Resistance is our duty. Alt account @MaddoxxMe _xD83D__xDC36__xD83D__xDC3E__xD83D__xDC99_</t>
  </si>
  <si>
    <t>#TheResistance Nov 2016 
#TrumpTreason #ProtectMueller #TRUMPISNOTABOVETHELAW
 #StayWOKE #SheWon   4 _xD83C__xDDFA__xD83C__xDDF8_ 4_xD83D__xDDFD_ BLUE_xD83C__xDF0A_
No lists _xD83D__xDE11_ RT≠Endorsement</t>
  </si>
  <si>
    <t># Dems work4USA
#25 AmendmentNOW #Fire Hannity#Fire Miller #trump Resign.# trump is a white supremacist.#We The People # Trump Colluded.# TRAITOR trump.</t>
  </si>
  <si>
    <t>Sterek obsessed, m/m reader, whiskey drinking nerd. lyric worshipper, with a Hobrien fetish. Political junky, sarcastic grad student, lover of beautiful people</t>
  </si>
  <si>
    <t>We're fighting for Health Care, funding Education, &amp; a Living Wage for Alabamians. #ALDems #HD62 #WinWithWill https://t.co/tel5TcBEW4</t>
  </si>
  <si>
    <t>Educator; fight for right not party. Shocked by recent political events, but more afraid of antipathy. Views are my own. #Resist #BlueWave2020 #ResignTrump</t>
  </si>
  <si>
    <t>I used to be a nice lady. Now I’m a BAB who will #resist my heart out until America is safe again.</t>
  </si>
  <si>
    <t>We need to stay focused on what kind of country and world we will leave to our children_xD83C__xDF35__xD83C__xDF0A__xD83D__xDC6A__xD83D__xDC6D_</t>
  </si>
  <si>
    <t>Physician, Artist, Writer, Philosopher Likes: cutting edge science: Medicine Neuroscience,reading. movies, animals. I'm a CPP who is fighting against the #WOOM.</t>
  </si>
  <si>
    <t>#Jewish #Latina, Mom, #LifeCoach, Teacher, #TheResistance #Resist #Indivisible #LGBTQ Member:#ACLU #SPLC #MoveOn #CountryBeforeParty, 'Blocked' by @SalenaZito '</t>
  </si>
  <si>
    <t>Persisting resister</t>
  </si>
  <si>
    <t>Tell me why we didn't pass the ERA again? The Constitution doesn't give equal rights to 51% of US population. #WomensRights #ERA #AZRatifyERA
#ImpeachTheMF</t>
  </si>
  <si>
    <t>Educated, genetically altered Arizona constituent looking for commonsense answers to tough problems. AZ LD15 CD6 #TheResistance #Indivisible</t>
  </si>
  <si>
    <t>@HuffPost contributor. #ERANow Host of #StartMeUp podcast: My writing: https://t.co/0qra6lkC8L</t>
  </si>
  <si>
    <t>FRIENDS ARE THE FAMILY WE CHOOSE</t>
  </si>
  <si>
    <t>#TheResistance _xD83D__xDC95_Elephants_xD83D__xDC18_
#ClimateChange -Activist &amp; non violent protester
-adopt don't shop_xD83D__xDC15__xD83D__xDC31_ 
When Injustice becomes law- Resistance becomes duty</t>
  </si>
  <si>
    <t>_xD83C__xDF0A_Democrat, Liberal and Proud of it.  NO DM's.   LISTS, TROLLS, &amp; BOTS WILL BE BLOCKED.  #TheResistance #Resist  #ImpeachTrump #NotMyPresident</t>
  </si>
  <si>
    <t>Civil #Resistance advisor • War survivor • Former refugee • INFP • Deist | Agnostic • #GeeksResist #Ω • Death to Fascism, Freedom to the People</t>
  </si>
  <si>
    <t>#Resist. #Bluewave #ItsMuellerTime
Prone to snark; swear some. All tweets = my personal opinions. CFS/ME, Fibro++</t>
  </si>
  <si>
    <t>Ratify's mission is to accomplish the long overdue ratification and adoption of the Equal Rights Amendment to our nation's Constitution.</t>
  </si>
  <si>
    <t>Raised in NOLA. Came to NYC to work in theater. Was kidnapped by the day job(s).  Love my family. Taught. Writing now, plays lately.</t>
  </si>
  <si>
    <t>Secret Youth Adviser to the 44th President of the United States, Barack Obama. Avid reader. Music junkie. Cinephile. Proud pet parent. Laundress. Night owl.</t>
  </si>
  <si>
    <t>_xD83C__xDDE8__xD83C__xDDE6_Shocked that Trump was elected POTUS! #resist</t>
  </si>
  <si>
    <t>A Vehement Democrat. Interested in Clean Energy Resources. Wife, Mother, Liberated Woman.....Looking forward to the end of Tyranny and Treason.....</t>
  </si>
  <si>
    <t>Nasty Woman OB/Gyn promoting healthy sexual practices &amp; education. Political activist &amp; general do-gooder. YT: #Docsplaining channel | For hire, will travel.</t>
  </si>
  <si>
    <t>Opposed to 45 and all he stands for. Airline FSA.Prior service Army and Air Guard.  Liberal Democrat.  TX native/IL raised. Atheist</t>
  </si>
  <si>
    <t>I’m one of those Gay, Liberal, Feminist, environmentalist East-Coast Elitist Democrats. he/him/his #BlockedByTrump_xD83C__xDDFA__xD83C__xDDF8_ LGBTvoices Founder_xD83C__xDFF3_️‍_xD83C__xDF08_</t>
  </si>
  <si>
    <t>We’re not exactly anything. We’re a crew. A team. In some ways a family. #TheResistance #RebelScum #GhostCrew #PeacefulProtest #NoRA #WhitakerMustRecuse</t>
  </si>
  <si>
    <t>I am a person who believes in what is right &amp; good! No Bigotry or Racism! Trump-No Ethics or Integrity! Don't Follow me if U R a Trump Supporter! RESISTOR!</t>
  </si>
  <si>
    <t>#TheResistance #MarchForTruth #ProtectMueller #FlipItBlue #WaveCast #BlueWave We are in the fight of our lives. Stand Up, Fight Back. Democracy dies in darkness</t>
  </si>
  <si>
    <t>If You Won't Stand For Something, You Will Fall For Anything. Fight The Evil Power.  In the darkness, there is The Light. A Christian who will FIGHT AND RESIST!</t>
  </si>
  <si>
    <t>You only live once and, usually, not even then. - Michael O'Donoghue</t>
  </si>
  <si>
    <t>Activist #filmmaker. #VoteBlue #Liberal #Democrat #TheResistance #BlackLivesMatter #MeToo #NeverAgain #BanGunsNow #WritersResist #RepresentationMatters #Atheist</t>
  </si>
  <si>
    <t>Lifelong love of American History and America.  Liberal Democrat.  Will block anyone who calls me names.</t>
  </si>
  <si>
    <t>Retired teacher. Bama Fan. Proud Alabama Democrat. Still with Hillary! Never Trump. #OnwardTogether. #ERAnow. #TheResistance #LettersToStoneman</t>
  </si>
  <si>
    <t>gerontologist; LMHC;
#TheResistance; #RWU;
Turn Fl Blue;
No lists please;
RT are not endorsements.</t>
  </si>
  <si>
    <t>Passionate about politics! #AZ05  Mother to 5, grandma to 1, wife, volunteer.  Love is love.  Judgement free zone.</t>
  </si>
  <si>
    <t>I want America back from the fascist President and Republicans controlled by Putin, NRA  #TraitorTrump #Resist #WeWillNotBeSilenced _xD83D__xDCE2_ #TheMob</t>
  </si>
  <si>
    <t>Toledo, Ohio (Dist 5 &amp; 9) #Votethemout 
#Resist  All political affiliations https://t.co/RLrl02WAs0</t>
  </si>
  <si>
    <t>Humanist. BA Anthropology_xD83D__xDC63_
Irrational Belief in Humanity_xD83C__xDF0E_ ENFP. Just the Girl Next Door Fighting to Save our Republic. #Resistance #RebelScum #Nonviolence</t>
  </si>
  <si>
    <t>Was exploring the new with the old, online and everywhere. Now following the demise of democracy globally</t>
  </si>
  <si>
    <t>History, Horror, Sci-Fi Dork. RocknRoll forever! Vintage Fashionista.</t>
  </si>
  <si>
    <t>Distinguished professor emerita; Disability Resources. #DAPi. Ricardian. #Resist. Against racism, misogyny, ableism &amp; homophobia. #NeverAgain</t>
  </si>
  <si>
    <t>Business Owner, Real Estate Broker, Mother, Wife, Geek, and unapologetic progressive and feminist.</t>
  </si>
  <si>
    <t>Wife, Cattle Producer, Book Lover</t>
  </si>
  <si>
    <t>Activist, Screenwriter, Actor.
I love good people, comedy, great movies. Passionately against 45 cult. #Resistance. {RT's not always endorsements.} Married.</t>
  </si>
  <si>
    <t>Oogy is my dog - mixed blue heeler and basenji, mistress of the universe.  We stand for Freedom. #RESIST #DAYOFDISTRESS</t>
  </si>
  <si>
    <t>A middle aged woman wondering and depressed about how the world will turn out after the presidency of Donald Trump. JAPAN_xD83C__xDDEF__xD83C__xDDF5_</t>
  </si>
  <si>
    <t>Podcaster,#AvalancheOfResistance &amp; @DemWritePress; @DemsWork4USA, Patriot_xD83C__xDDFA__xD83C__xDDF8_,#Ω, #BlizzardOfUS❄️, #BLM bro, #LGBTQA, male feminist, secular humanist</t>
  </si>
  <si>
    <t>Happily married, 46 years.  I like to sew (crazy quilts).  I am a democrat, a liberal; I actually care about all people, not just the white ones! #Resistance</t>
  </si>
  <si>
    <t>Kamala Harris 2020</t>
  </si>
  <si>
    <t>Qs Direct Supervisor at a Super Secret Intelligence Agency
No I wont tell you which one!!!</t>
  </si>
  <si>
    <t>If it weren't for Stephen Colbert, Samantha Bee, Trevor Noah, and you beautiful Resistors, the past 2 years would have been unbearable!</t>
  </si>
  <si>
    <t>Mother,Wife Canadian who has America’s back. Proud Mother of gay Son #BuyCanadian NO DM’s #TrumpFree #BoycottUSA</t>
  </si>
  <si>
    <t>Resistance is NOT Futile! #Ω #WokeCharlotte</t>
  </si>
  <si>
    <t>I follow #Arizona_xD83C__xDF35_Dems/libs/journos/Resisters Thank you, AZ: #Election2018</t>
  </si>
  <si>
    <t>#Resist Trying to find humanity in humans.</t>
  </si>
  <si>
    <t>a/k/a Joy-in-the-dharma, liberal elder, genealogist &amp; lover of cats</t>
  </si>
  <si>
    <t>Registered and Informed Voter</t>
  </si>
  <si>
    <t>One single droid can make a difference. I am here to speak out and share with others. With #GeeksResist and here to #Resist. Believe in #Equality and #Justice.</t>
  </si>
  <si>
    <t>The Matrix has you - #RESIST. STEM girl #TheResistance #RebelScum #Ω #GeeksResist #VeteransResist #Indivisible #BLM #LGBTQAlly #NoRA #WaveCastWA</t>
  </si>
  <si>
    <t>mom, partner, friend, lesbian, lawyer, small business owner: Dragonfly Graphics, Inc. woman owned #resistance #stillwithher #indivisible</t>
  </si>
  <si>
    <t>Live near Atlanta Georgia. Love Bruce Springsteen, gardening, science. Hate Donald Trump! #DemForce #TheResistance</t>
  </si>
  <si>
    <t>A genuine person and American citizen. My views are my own. No lists, please. Retweets *do not* equal endorsement. Thanks for being here.</t>
  </si>
  <si>
    <t>Updating Americans on the latest Trump and White House news stories by a team of journalists and investigative reporters. We stand together for human rights.</t>
  </si>
  <si>
    <t>I want to laugh again. 
#WildHorses
#GunReform #ClimateChange #IndigeousRights #VoteBlue #EndangeredSpeciesProtection 
#FarmSanctuary
#OpenSpace</t>
  </si>
  <si>
    <t>Writer, dreamer, wrestling (Edgehead), music &amp; animal lover etc. Just your everyday, boring psychopathic pagan :) Have a nice day! #resist LibertyTree</t>
  </si>
  <si>
    <t>Born on Bastille Day. He/Him. Intersectional Atheist. Feminist. Science and Skepticism. Unfashionably earnest. #PragProgs #LGBTVoices #RebelScum</t>
  </si>
  <si>
    <t>Believe in people, win-wins, unavoidable community, love, understanding &amp; personal responsibility. Views are personal #VoteThemOut #BlueWave #FBR #TheResistance</t>
  </si>
  <si>
    <t>Former _xD83C__xDDE8__xD83C__xDDE6_ oilfield worker. Happily married and retired. Arizona snowbird.</t>
  </si>
  <si>
    <t>47th POTUS  #Impeach45 This is below even Underwood standards. Let's make him suffer.
Not affiliated with @Netflix or @RealRobinWright</t>
  </si>
  <si>
    <t>Single, 58, Retired army, blogger, world news, multicultural, open borders, free trade, democratic socialist, music, karaoke, universal unitarian , free thinker</t>
  </si>
  <si>
    <t>Republican...voting democrat only! I will never vote republican again.</t>
  </si>
  <si>
    <t>Basically I am a White Anglo-Saxon Atheist that is fed up with religion, very conservative people / ideology, etc. ruling this country.</t>
  </si>
  <si>
    <t>I'm not giving up &amp; neither should you! If anything goes wrong, #UseYourPowers_xD83D__xDCA5_ #HeroesPersist_xD83C__xDF0A_ #MomsResist_xD83D__xDC68_‍_xD83D__xDC69_‍_xD83D__xDC66_‍_xD83D__xDC66_  #WWWresist_xD83E__xDDD9_ #WeAreThePatriots_xD83C__xDDFA__xD83C__xDDF8_fan</t>
  </si>
  <si>
    <t>“But words are things, and a small drop of ink, falling, like dew, upon a thought produces that which makes thousands, perhaps millions think.” Lord Byron</t>
  </si>
  <si>
    <t>Husband, Father, Grandfather, and member of #GeeksResist
Blocked by @DLoesch and @RealJamesWoods</t>
  </si>
  <si>
    <t>I'm an avid sports fan, especially Basketball! Go Clips! Go UCLA! #Resist</t>
  </si>
  <si>
    <t>relationships, #friendship, bond, tie, link, union, #bromance</t>
  </si>
  <si>
    <t>Radical Edward: "The computer's kaput and we're drifting through space toward certain oblivion." ~ Cowboy Bebop | #TheResistance #HeroesPersist _xD83C__xDF0A__xD83C__xDF0A__xD83C__xDF0A__xD83C__xDF0A_</t>
  </si>
  <si>
    <t>I live for golf and politics. Please someone teach me to putt!</t>
  </si>
  <si>
    <t>Born and raised in Ghana</t>
  </si>
  <si>
    <t>Appalachian. Somewhere outside. Children are more important than machine guns. #Resist #TrustWomen</t>
  </si>
  <si>
    <t>Humanitarian,  life long educator, and former lifelong Republican until Trump.</t>
  </si>
  <si>
    <t>Democrat. Hillary supporter. Veteran. Dog lover. Baseball fan.</t>
  </si>
  <si>
    <t>❄Divided we fall❄ RN_xD83D__xDC1D_she/her #LGBTVoices_xD83C__xDF08_ _xD83C__xDDFA__xD83C__xDDF8_ #NoBanNoWall #ImmigrantsWelcome #EqualityForAll #TheFreePress #TeamPelosi #ITMFA  
▶️Lists &amp; bigots=Block◀️</t>
  </si>
  <si>
    <t>Political Nerd. MBA . Dad . Husband . LGBTQ Advocate . #AlzheimersAwareness. Equality . Planet Saver . Dog Lover. #Resistance _xD83C__xDF0A__xD83C__xDF0A__xD83C__xDF0A_</t>
  </si>
  <si>
    <t>mom to three sons, proud mom of a physician, teacher of Special Education, Resister, mom to 3 _xD83D__xDC36__xD83D__xDC36__xD83D__xDC36_fur babies, nana to 4 fur babies_xD83D__xDC36__xD83D__xDC36__xD83D__xDC36__xD83D__xDC36_EDUCATION IS POWER</t>
  </si>
  <si>
    <t>AS NURSING, BA PHILOSOPHY, JD
20 years Federal Service VA,  #Resistor, #ImpeachTrump,  #Reunitefamilies, #Bluewave, #Votethemout,#Cleanair,#Truth,#Animalrescue</t>
  </si>
  <si>
    <t>#resist</t>
  </si>
  <si>
    <t>On Twitter because I'm tired of the GOP greed, pathological lies + crimes. Will never vote Republican again! I don't block. I'm smart + fierce. Bring it! _xD83C__xDDF1__xD83C__xDDF7_</t>
  </si>
  <si>
    <t>Warehouse Worker, Love High Heels, Pearls,Dogs and Cats,Strong willed,Truthful,Hate racism,Equal Rights,Hate Trump #TheResistance #MuellerTime #BlueWave2018</t>
  </si>
  <si>
    <t>Internationally recognized jewelry artist. Writer and creative.</t>
  </si>
  <si>
    <t>#FBR #TeamPelosi
#TrumpRussia
#TratorTrump
#TrumpResign
#CombatVetsAgainstTrump</t>
  </si>
  <si>
    <t>semi retired an artist photographer, custom  beadwork I believe all lives matter. Passing along kindness and respect for all living beings</t>
  </si>
  <si>
    <t>Retired library media specialist/teacher preK-8. Internat bkteller Married 46 yrs ptsd Purple Heart Viet vet. 3 grandkids. #banassaultweapons #Resistance _xD83C__xDF0A_✊️</t>
  </si>
  <si>
    <t>All that exist are atoms and energy; everything else is a matter of opinion. Us vs Them is a lie. _xD83D__xDC40_ at the big picture. #Resist all bs. #KnowHope (she/her)</t>
  </si>
  <si>
    <t>#TheResistance,#RESIST, Registered Nurse. Country girl, Love dogs &amp; cats.</t>
  </si>
  <si>
    <t>#TeamPelosi  W/HER &amp; ALL t/ HERS of t/ WORLD #MarchforTruth  #MarchfortheVote  #MarchForOurLives #MeToo @LUnderwood630 
♥️Cairn Terrier♥️</t>
  </si>
  <si>
    <t>Your #1 source for #breaking news in Arizona. Join our conversation with #abc15. News tip?  share@abc15.com or call 602-685-6351</t>
  </si>
  <si>
    <t>Reporter for @ABC15 in my hometown of Phoenix, Arizona | @ASU grad | jamie.warren@abc15.com | https://t.co/PNqO36UnNb</t>
  </si>
  <si>
    <t>Senior Editor, Los Angeles County news sites and Managing Editor/News, Southern California News Group</t>
  </si>
  <si>
    <t>Manager of Education and Outreach at @TGen. I love Phoenix's non-profit sector and tweet more regularly from @ynpnphx! _xD83C__xDF35_Tweets are my own.</t>
  </si>
  <si>
    <t>#TheResistance #whiterosevoice #StandingRock Fighting for Democracy since 10/16 ,tRump/Russia, Writer, Humour, Independent,#LicorcePony account,#MeToo,ACA</t>
  </si>
  <si>
    <t>human being, person, individual, coen bros. character yet discovered, survivor, believer in Creator, Love at its best n worst, wonderer good at living irony</t>
  </si>
  <si>
    <t>#PATRIOT, #TRUMP, #WINNING, #FBTS, #AmericaFirst, #WWG1WGA #Q, #QANON, #MAGA, #KAG, #COS, #DEPLORABLE, #DrainTheSwamp, #BuildTheWall, #COVFEFE, #WalkAway</t>
  </si>
  <si>
    <t>Usually found giving #AZmedia the side eye _xD83E__xDD14_ I love GIFs, support 2A, NRA and schoolchoice.</t>
  </si>
  <si>
    <t>Just another one of millions of real live American patriots who is protesting for free. Because I care. #TheResistance</t>
  </si>
  <si>
    <t>3rd grade teacher- make that lead learner in my classroom; lover of books, teaching, &amp; learning. Proud member of #NerdyBookClub! 
I teach to learn
#RedForEd</t>
  </si>
  <si>
    <t>Aspiring journalist • Arizona State University’s Walter Cronkite School of Journalism and Mass Communication • Also loves tacos • #blackandbrownwomenmatter</t>
  </si>
  <si>
    <t>Anti-Trump. Pro-human rights. Curious, open minded-except when it comes to hurting anyone. Arts &amp; Culture, Health, Family. Fiddle/mandolin/guitar player.</t>
  </si>
  <si>
    <t>Wife,Mother,Grandmother and a deep compassion for humanity. #bluewave #resist Please no DM's</t>
  </si>
  <si>
    <t>#prolife #patriot _xD83C__xDDFA__xD83C__xDDF8_ #DemonRats_xD83D__xDC4E__xD83C__xDFFC__xD83D__xDC7F__xD83D__xDC00_#backtheblue_xD83D__xDC6E__xD83C__xDFFC_‍♀️#All lives matter</t>
  </si>
  <si>
    <t>Official Twitter Page of The Honorable Minister Louis Farrakhan • FB: https://t.co/sGMpVfjrgF • IG: https://t.co/prymZ19afY</t>
  </si>
  <si>
    <t>"Facing a dying nation of moving paper fantasy,
listening for the new told lies with supreme visions of
lonely tunes...Let the sunshine IN!" ✌️</t>
  </si>
  <si>
    <t>Daughter, sister, auntie, mother, grandmother, great grandmother and friend. Political junkie. And a proud bleeding heart liberal.</t>
  </si>
  <si>
    <t>Family, working, and Alpha man. RTs don't necessarily mean endorsement.</t>
  </si>
  <si>
    <t>Cinema, Literature, &amp; Video Games Aficionado. SCIENCE! LLAP IDIC ______ Choose goodness, now actualize it. *Best not follow me, else get used to disappointment.</t>
  </si>
  <si>
    <t>Heretic, lunatic, feminist, atheist, nurse, wife, mother, grandmother, lover of animals, science geek, tox nerd. Old, not mellow.</t>
  </si>
  <si>
    <t>I'm blue living in a red state. Mom of a awesome rock star daughter. I love all dogs. _xD83D__xDC36__xD83C__xDFB8_ _xD83D__xDC96_ Musiclover #RESIST 
NOT A DATING SITE</t>
  </si>
  <si>
    <t>USMC Mom and Wife, I resist democrat nonsense. All opinions are my own...</t>
  </si>
  <si>
    <t>*ENGAGED* Heroin took my son,M.E./CFS took me from my family.I'm fighting back. All natural living is saving my life.#KETO #BlueWon</t>
  </si>
  <si>
    <t>Professional TV &amp; Film marketer with a twitter obsession</t>
  </si>
  <si>
    <t>Habs fan, political junkie, pro-choice, Apocalypse-stopper. Registered Independent.</t>
  </si>
  <si>
    <t>Journalist @Cronkite_ASU Reporter @Cronkite_Cut</t>
  </si>
  <si>
    <t>Exceptional Education Teacher --Celebrate the beauty in our variety.</t>
  </si>
  <si>
    <t>Real Estate, Investment &amp; IDA Inc; will help U find your garden in NJ; luv people everywhere and want better world for Isabella, Ramon and Taylor. Blessings2U</t>
  </si>
  <si>
    <t>Retired. B.S. in Environmental Health Science, writer, love nature, animals &amp; the earth. No porn. No BernieBros. I block MAGAs  #RESISTTrump #Democrat _xD83C__xDDFA__xD83C__xDDF8__xD83C__xDFF3_️‍_xD83C__xDF08__xD83D__xDE3A_</t>
  </si>
  <si>
    <t>liberally minded and proud</t>
  </si>
  <si>
    <t>conservative values, #dbacks,  Technology, Mustangs, #1A, #2A, #MAGA, DL's are not cool. #voteRed2018</t>
  </si>
  <si>
    <t>Activist/writer dealing in truth not fake Lover of music(esp. blues) voracious reader MEMBER OF THE RESISTANCE/NOT A DATING SITE! #WaveCast #VoteBlue</t>
  </si>
  <si>
    <t>Old soul in slightly newer body/prognosticator/student of history/translator of dead languages/Wiccan/GDI/Fed Up/Knife juggler/retired from asset management</t>
  </si>
  <si>
    <t>Science, rule of law, human rights, gratitude, healthcare, politics.</t>
  </si>
  <si>
    <t>Environmental Scientist, Public Health Professional, Commander @AmericanLegion Post 642. A wise man once said “Wisdom is proved to be right by her actions.”</t>
  </si>
  <si>
    <t>insatiable curieuse intéressée par l'histoire et la politique, diplômée en droit et psychologie/humanist, a firm believer of real democracy anywhere/atheist</t>
  </si>
  <si>
    <t>Bohemian, writer, maker and armchair philosopher ~  I look forward to the day when tRUMP doesn't have to be all over my timeline. No lists. #Resist</t>
  </si>
  <si>
    <t>RESIST 
If not me, who?
If not now, when?</t>
  </si>
  <si>
    <t>Mother of Jordan Davis - young man who was shot and killed in the national Loud Music Shooting. Congresswoman for Georgia’s Sixth Congressional District.</t>
  </si>
  <si>
    <t>Founder of @MomsDemand, grassroots army of @Everytown fighting to end gun violence. Working to elect women. Rated Fx by the NRA since 2012. Book out May 2019.</t>
  </si>
  <si>
    <t>❄❄_xD83D__xDC99__xD83D__xDC99_Citizen. Retired RN. Meals on Wheels Volunteer. Illegitimi non carborundum❄️I care and I vote❄️_xD83D__xDC99_</t>
  </si>
  <si>
    <t>Madame _xD83C__xDF38_Pelosi is the boss_xD83C__xDF38_ #ImpeachTheMF #MuellerIsAHero We have the numbers for 2020. We just need to VOTE_xD83D__xDC99_ #BlueTsunami_xD83C__xDF38_</t>
  </si>
  <si>
    <t>I BLOCK TRUMP VOTERS&amp; SUPPORTERS!#The Resistance  I support Robert Mueller and Democrats #NO GOP VOTE THEM https://t.co/7xuY2Zx7A2 Lists.</t>
  </si>
  <si>
    <t>Proud Member of #TheResistance, #ClimateChange, #Resist4Heather #StrongerTogether, #TrumpRussia #ImpeachTrump #DemForce #FBR, Advocate of Human&amp;Non-Human rights</t>
  </si>
  <si>
    <t>#MiamiSecretPapers shining a light on the working conditions of @MiamiDadeCounty!</t>
  </si>
  <si>
    <t>Gus Esquivel: For Faith, Family &amp; Freedom. Conservative wise guy pushing back against Libs &amp; Lefty's // Give a man a fish and he will riot for FREE fish!</t>
  </si>
  <si>
    <t>ASU 2022 - Teenage Political Activist - Former @kathyhoffman_az - President @AFOLASU - Communications director @LeagueValley</t>
  </si>
  <si>
    <t>01.19.19. The #WomensWave is coming. We won’t stay silent as the rights women fought for generations to secure are taken away. Join us.</t>
  </si>
  <si>
    <t>Feminist, Animal advocate, Trump hater even though I am _xD83C__xDDE8__xD83C__xDDE6_, strong believer in climate change, liberal, open minded #TheResistance</t>
  </si>
  <si>
    <t>Climber of wind turbines || Connector of people &amp; careers || Spewer of personal opinions  || and what?</t>
  </si>
  <si>
    <t>Lover of #bluewave, Navy Vet, SF Giants, #TheResistance, impeach precedent trump*</t>
  </si>
  <si>
    <t>Multimedia Journalist and Anchor at ABC15 in Phoenix, AZ. Chicago-born. These thoughts are my own. Send me story ideas at Allison.Rodriguez@abc15.com</t>
  </si>
  <si>
    <t>Wherever I go, there I am.....my tag line.  Right now I'm in an America I don't recognize.</t>
  </si>
  <si>
    <t>Game designer &amp; tree geek neopagan, cis, queer, she, bi, white #SaveTimeless  #TeamEmilodie https://t.co/WmID7j0zjB  https://t.co/iWeJ4iC0Nw #BlackLivesMatter</t>
  </si>
  <si>
    <t>Indigenous
Volunteer-Run-DIY
Guerilla Blog
Media
Apparel,
Screenprints,
Custom Designz - info@rzst.org
Website back up 1/22/19
Follow us on our YT</t>
  </si>
  <si>
    <t>retired Radiologic Technologist, specialty CT and a proud LIBERAL that voted Hillary 3 times!_xD83D__xDDFD__xD83C__xDFCA_‍♂️_xD83C__xDF0A__xD83C__xDF7A__xD83D__xDEA4__xD83C__xDFDD_⚖️ #resist #NeverBernie #NoOneIsAboveTheLaw</t>
  </si>
  <si>
    <t>AZ's DEQ failed schools! Mesa PS concealed lead 87x EPA limit in the water of my classroom of 18yrs, so I started investigating &amp; raising awareness over lead.</t>
  </si>
  <si>
    <t>Social media lead for #MomsDemand in Flagstaff, AZ. Just your average activist soccer mom and mental health professional. All views are my own.
#FLGMomsDemand</t>
  </si>
  <si>
    <t>Retired store clerk,Grandma,cool dog owner,awesome Mom _xD83D__xDE0E_ #Resist #BlueWave
#BlueInitiative #NeverAgain #FBR #BLM
#Notmypresident #DACA #NeverBernie</t>
  </si>
  <si>
    <t>Looking to change the future for all people No more racism, misogyny and xenophobia 
#TwitterWarriors #ResistanceFighter #TheResistance #Ω #Storm2018 
☮️_xD83C__xDF00_❄️_xD83D__xDCA5__xD83C__xDF0A_</t>
  </si>
  <si>
    <t>Press Sec. for @KateWGallego next #PhxMayor @RecorderFontes &amp; @RepRubenGallego alum.</t>
  </si>
  <si>
    <t>Proud mom. Salty language, no apology. Daughter of Vietnam Vet. #TheatreMom #DownSyndromeMom #TheResistance #AgentOrangeKills #GunControlNow ✌_xD83C__xDFFC__xD83D__xDC9C__xD83C__xDF3C__xD83D__xDC36_</t>
  </si>
  <si>
    <t>intersectionality or gtfo | _xD83C__xDF08_ | emotional support casserole (tm chrissy teigen) | MCU nerd | she/her | liberal, Christian, USMC vet</t>
  </si>
  <si>
    <t>Background: Psych, Rad Tech, Admin of a Health  Program for elderly (non profit) now retired &amp;  RadicalOldCootKnowS</t>
  </si>
  <si>
    <t>Activist, #TransRights Advocate | Former @JusticeDems candidate for U.S. Congress | Former @WorkingFamilies organizer | Board Member of @EqualityArizona</t>
  </si>
  <si>
    <t>Progressive liberal. Never discussed politics until #TraitorTrump_xD83E__xDD2C_ #TrumpCorruption☠️#ComplicitGOP_xD83D__xDC4E_ _xD83C__xDF0A_#Resist_xD83C__xDF0A_ @MarkFreedman ❄️ _xD83C__xDF0E_ _xD83C__xDF0A_</t>
  </si>
  <si>
    <t>Professional account for the Walter Cronkite School of Journalism.</t>
  </si>
  <si>
    <t>Mother Earth is Displeased, Leadership requires Courage, Fighting against Deliberate Disinformation, MORE Snarky these days, Gray Panther.</t>
  </si>
  <si>
    <t>"LyinSharkfearinSexCrazedPandas" I'm anon to stay employed. Husband &amp; Dad are Fox-washed. Here to find the antidote, learn WTF is goin on and HELP fix this shit</t>
  </si>
  <si>
    <t>#Native #LGBTQ #RacistSuck  #CatWhisperer _xD83D__xDE3D_  Art Collector  an Animal rescue owns me #HillaryKamala2020 #Shewon  #SwearHerIn  #TwoSpirit Don't Bernie bot bs me</t>
  </si>
  <si>
    <t>Immigrant. 
#TransLivesMatter 
#FamiliesBelongTogether</t>
  </si>
  <si>
    <t>Husband to Carol, Proud Dad/Grandpa, Liberal, All Inclusive.  Clean Enviro, Single Payer, Atheist, Truth, Diversity is our greatest asset.</t>
  </si>
  <si>
    <t>Emergency Physician. Fmr Navy Doc 10 yrs. Avid international traveler. Foodie, wine lover, craft beer fan. I exercise due to cheese addiction. Slave to 2 cats.</t>
  </si>
  <si>
    <t>Host of weekly podcast about politics and pop culture. Guest every Tuesday on @StephMillerShow and guest most Thursdays on @bobcesca_go</t>
  </si>
  <si>
    <t>Finance Director for @KateWGallego. Formerly @Ann_Kirkpatrick and @SteveFarleyAZ. @NAU '13. Southern CA native. Probably drinking a cup of tea somewhere.</t>
  </si>
  <si>
    <t>Our day will come. #SiSePuede #Aquarius #feminism #married _xD83D__xDC94__xD83E__xDD43__xD83D__xDC78__xD83C__xDFFD__xD83E__xDD40__xD83D__xDC8D_</t>
  </si>
  <si>
    <t>mother of 2 smart,funny, kindandbeautiful young ladies #IU #hoosiers Nurse.funaunt @momsdemand @everytown #theresistance #womansrights#humanrights#enough#resist</t>
  </si>
  <si>
    <t>tRump and Brexit: two buttocks of the same ass.</t>
  </si>
  <si>
    <t>I am Ian T. Anderson. I am a fan of sci-fi, horror, comic books, video games, and heavy metal.</t>
  </si>
  <si>
    <t>Planned Parenthood Advocates of AZ is the non-partisan, political arm of Planned Parenthood in AZ. Together, we can make a difference for AZ women &amp; families.</t>
  </si>
  <si>
    <t>Disabled cis bi short white chick; #ChronicPain, #OA, #DDD, #EDS, &amp; more! ❤ my 2 adult kids (also disabled), animals, gardening, etc. Always cussin She/her</t>
  </si>
  <si>
    <t>#Resistance #art #music #travel</t>
  </si>
  <si>
    <t>just a southern girl in these streets hustling every day! ensuring i leave the world in no worse shape when i exit than when i arrived #FBR _xD83C__xDF0A__xD83C__xDF2A_️</t>
  </si>
  <si>
    <t>Dir. of Comms. @TheLoyalO _xD83C__xDDFA__xD83C__xDDF8_ Rule of Law. Democracy. Country over Party. Civic Engagement. Patriot. Still The Impossible Girl _xD83C__xDF41_⏳_xD83C__xDF0C_ _xD83D__xDC9E_#GeeksResist #DemAction</t>
  </si>
  <si>
    <t>Attorney, Registered Parliamentarian. Atheist. Veteran. Wife. Mother. Grandmother. Daughter. Sister. Cousin. Niece. Aunt. 6 degrees from you. Opinions my own.</t>
  </si>
  <si>
    <t>I'm a proud liberal,a mother and grandmother. I love animals, books, music, and ice cream. #Resist #MeToo</t>
  </si>
  <si>
    <t>lover of life, agent of change, believe we all are divine_xD83C__xDF08_☮️♀️_xD83C__xDF0A_#IDWP</t>
  </si>
  <si>
    <t>Home to the organizers of the Women's March Phx | Email: info@azsocialjustice.org ||</t>
  </si>
  <si>
    <t>_xD83D__xDC89_#Ω♉️#NYC Registered Nurse. #44 always! #TheResistance. Will see 45 brought to justice!⚖️#votelikeblackwomen</t>
  </si>
  <si>
    <t>Retired Sociologist, B.A. Psychology, Researcher, Engaged to a great guy, Mom, Loving Grandma! Member of the #RRHoF. Environmentalist. #Resistance #ImpeachTrump</t>
  </si>
  <si>
    <t>Proud #Australian girl living in NYC. #LoveAllAnimals; Member #SAGAFTRA, #ASCAP, #AACTA. #Auspol &amp; US politics. #RESISTER #FUTRUmp Instagram: @laussie_aussie</t>
  </si>
  <si>
    <t>End irresponsible ejaculation, see pinned tweet by @designmom. 
I can't figure out why people need to give church money. Didn't their God create everything?</t>
  </si>
  <si>
    <t>#GA06 resident for 20+years #TeamLucy #TeamAbrams. former Moderate GOP, now Radical Left Dem. #Exvangelical. Married @RenDoughty, so never bored. she/hers</t>
  </si>
  <si>
    <t>Justice, Equality, and Human Rights for All.</t>
  </si>
  <si>
    <t>Student at Walter Cronkite School of Journalism and Mass Communication</t>
  </si>
  <si>
    <t>Conquering mental illness one freakout at a time.  I have more imaginary worlds than you’ve had hot meals.  #Resist https://t.co/bukAe01mIx</t>
  </si>
  <si>
    <t>_xD83C__xDDFA__xD83C__xDDF8_Attorney, mom, wife, watcher of my elected representatives. Opinions are my own. #EveryVoteCounts #StrongerTogether _xD83C__xDDFA__xD83C__xDDF8_</t>
  </si>
  <si>
    <t>The power of the people is greater than the people in power. #Resist _xD83C__xDF0A_ _xD83C__xDF0A_ _xD83C__xDF0A_</t>
  </si>
  <si>
    <t>Mom of four, vegan, member of the largest union in the US, Independent voter &amp; believer in justice for all.  To do nothing. To say nothing. Stops nothing. #FBR</t>
  </si>
  <si>
    <t>you bring me home ॱ◌˚ʚ@harry_stylesɞ˚◌ॱ</t>
  </si>
  <si>
    <t>ASU  Journalism Student _xD83D__xDD31_</t>
  </si>
  <si>
    <t>Black woman of the desert.
Freedom addict.
SpottieOttieDopaliscious angel.
Cyber warfare is a thing.
Who donates bugout bags?</t>
  </si>
  <si>
    <t>Chispa Arizona is growing Latino voices, political power &amp; civic engagement for a cleaner future in AZ. State program of @LCVoters @ChispaLcv</t>
  </si>
  <si>
    <t>#MAGA _xD83C__xDDFA__xD83C__xDDF8_ #KAG _xD83C__xDDFA__xD83C__xDDF8_ #Trump2020 _xD83C__xDDFA__xD83C__xDDF8_ #BuildTheWall _xD83C__xDDFA__xD83C__xDDF8_ #AmericaFirst _xD83C__xDDFA__xD83C__xDDF8_</t>
  </si>
  <si>
    <t>#Empathic _xD83D__xDC99_
#Resist
#BLM
#LGBTQAlly
#Atheist
#IBelieveDrFord
#FuckTrump
#CancerSurvivour
#EvertonFC
#NilSatisNisiOptimum</t>
  </si>
  <si>
    <t>, Interests: Activist for women's and all civil rights issues, independent politics, humor, music, animals, environmental protection, CNN, MSNBC.</t>
  </si>
  <si>
    <t>Conservative Speak https://t.co/IpXoqsZ9Po…</t>
  </si>
  <si>
    <t>Unbossed Congresswoman for Michigan's #13districtstrong 
Mama working for justice, social worker at heart, Detroiter, Palestinian American, proud Muslima.</t>
  </si>
  <si>
    <t>Hi, I'm Scott. I spent 2 years of my life working to defeat Hillary. We did it! _xD83C__xDDFA__xD83C__xDDF8_ I'm voting for President Trump on Tuesday, November 3rd, 2020.</t>
  </si>
  <si>
    <t>#VoteBlue #RESISTANCE #BlueWave2018 #PostcardsToVoters  #VoteThemOut
Liberal 70 year old grandmother</t>
  </si>
  <si>
    <t>WVU fan, Redskins. Love football and basketball. Unapologetically liberal. Mom. Want a better America!</t>
  </si>
  <si>
    <t>Teamster Wife. Mom. Medical field. #SpecialEd Advocate #IEP #ASD #Dementia #MadeInUSA #Union #Labor #LivingWage #Resist #BlueWave #VoteBlue #VotingRights</t>
  </si>
  <si>
    <t>Neither Left nor Right.
Don't try to put me in a box.
Feminist, Humanist, Animal Empath/Protector/Wildlife Warrior,
S. F. Bay Area Super Sports Fan.Go Giants!</t>
  </si>
  <si>
    <t>Twin Mom, Wife ❤️ lover of all humanity &amp; will fight for the rights of all human beings! married to the best man ever @twinmeister69 #Resistance #ImpeachTheMF</t>
  </si>
  <si>
    <t>multi fandom || reputation Stadium Tour 5.25.18 || Flicker World Tour 8.20.18|| Sweetener World Tour 7.11.19 || snap and insta: heyitskee15</t>
  </si>
  <si>
    <t>Phoenix breaking news, weather, politics, sports and more.  Tweet us your tips and pics with hashtag #fox10phoenix</t>
  </si>
  <si>
    <t>Photojournalist at Fox 10 Phoenix</t>
  </si>
  <si>
    <t>Artist, Activist, TriAthlete, Producer- The democracy you save is your own. #ProtectTheFreePress</t>
  </si>
  <si>
    <t>https://t.co/9wOakPvd9K</t>
  </si>
  <si>
    <t>Attorney, mom. Love @chrissyteigen and @MargaretAtwood. @SenateMajLdr can go f himself. Abolish the Electoral College. #Feminist AF. Is it #MuellerTime yet?</t>
  </si>
  <si>
    <t>I write movie reviews for the Big Screen Cinema Guide. #Democrat #HillaryClinton #filmcriticResistance #SarahJaneSmithResistance</t>
  </si>
  <si>
    <t>#resist Hoping to see Trump get what is deserved! I do art too! #art #gifts #fashion #arttobuy  https://t.co/NlEFedpkAE</t>
  </si>
  <si>
    <t>Retired fighter pilot &amp; software engineer. Soccer player &amp; coach for many years. #TakeAKnee #VetsResist #TheResistance #GillumKing #BringItHome</t>
  </si>
  <si>
    <t>Mom, writer, editor, attorney, Macs, progressive, foodie, cats, #ERA, #gunsense, #StillWithHer, #uniteblue, #PantsuitNation, #TheResistance, #INTJ, etc.</t>
  </si>
  <si>
    <t>Third of six. Reptiles are cool. Lalala</t>
  </si>
  <si>
    <t>ASU '19 Community Advocacy &amp; Social Policy _xD83C__xDF0E_</t>
  </si>
  <si>
    <t>Technology writer, editor, chocoholic. Not necessarily in that order.</t>
  </si>
  <si>
    <t>Liberal, progressive woman with lots of time in her hands to annoy right wingers. #NeverTrump #Resist #BlueWave #GunControlNow #BanAssaultWeapons</t>
  </si>
  <si>
    <t>Warrior of the Vulnerable, Eagle Strength, Active Grandma Canadian _xD83C__xDDE8__xD83C__xDDE6_ Health Care Professional, #Resist #Introvert #WhereAreTheChildren #ICare</t>
  </si>
  <si>
    <t>Hmm, Give me a moment to think of something... SNAPPY!</t>
  </si>
  <si>
    <t>Forsan et haec olim meminisse juvabit #retrievers#ptown#loveislove #progressive#resist#snowflake-liberal#RN#powerlifting</t>
  </si>
  <si>
    <t>I can't avert my eyes from politics and find peace in the great outdoors. The Trump era is Hell _xD83D__xDD25_ #Resistance _xD83C__xDF0A__xD83C__xDF0A__xD83C__xDF0A_ _xD83C__xDF0A_</t>
  </si>
  <si>
    <t>TWV is a non-partisan, issue-based organization focused on engaging high school students about their voting rights &amp; prepare for the voting process. #twv #gotv</t>
  </si>
  <si>
    <t>Mother Grandmother and avid Green Bay Packer and LA Dodger fan who is outraged. He will never be my president.</t>
  </si>
  <si>
    <t>Flyover Country, USA _xD83C__xDDFA__xD83C__xDDF8_</t>
  </si>
  <si>
    <t>Land of blue crabs and Old Bay</t>
  </si>
  <si>
    <t>Phoenix AZ</t>
  </si>
  <si>
    <t>Arizona, USA</t>
  </si>
  <si>
    <t>at the beach home office</t>
  </si>
  <si>
    <t>USA</t>
  </si>
  <si>
    <t>Geeks Resist HQ Lowcountry</t>
  </si>
  <si>
    <t>Port Orchard, WA</t>
  </si>
  <si>
    <t>Maryland, USA</t>
  </si>
  <si>
    <t>GeeksResist HQ</t>
  </si>
  <si>
    <t>Skeptic</t>
  </si>
  <si>
    <t>AL. USA, Planet Earth</t>
  </si>
  <si>
    <t>The World_xD83D__xDD25__xD83C__xDF0F_</t>
  </si>
  <si>
    <t>Boba tea bar in CA-49</t>
  </si>
  <si>
    <t>STL-ish</t>
  </si>
  <si>
    <t>Far from traitors &amp; sycophants</t>
  </si>
  <si>
    <t>TN</t>
  </si>
  <si>
    <t>Florida, USA</t>
  </si>
  <si>
    <t>California</t>
  </si>
  <si>
    <t>Orange Co., CA, USA</t>
  </si>
  <si>
    <t>Manhattan, NY</t>
  </si>
  <si>
    <t>Washington, USA</t>
  </si>
  <si>
    <t>Ocean View</t>
  </si>
  <si>
    <t>Tuscaloosa, AL</t>
  </si>
  <si>
    <t>Colonial One beyond Red Line</t>
  </si>
  <si>
    <t>Gadsden, AL</t>
  </si>
  <si>
    <t>Panama City Beach, FL</t>
  </si>
  <si>
    <t>Bradenton, FL</t>
  </si>
  <si>
    <t>SUNNYDALE</t>
  </si>
  <si>
    <t>Boston, MA</t>
  </si>
  <si>
    <t>Connecticut, USA</t>
  </si>
  <si>
    <t>_xD83C__xDDFA__xD83C__xDDF8__xD83C__xDDFA__xD83C__xDDF8_</t>
  </si>
  <si>
    <t xml:space="preserve">Los Angeles, CA </t>
  </si>
  <si>
    <t>Cottondale, AL</t>
  </si>
  <si>
    <t>Georgia, USA</t>
  </si>
  <si>
    <t>Utica,NY</t>
  </si>
  <si>
    <t>Moon By The Bay</t>
  </si>
  <si>
    <t>Washington, DC</t>
  </si>
  <si>
    <t>New York</t>
  </si>
  <si>
    <t>Pennsylvania, USA</t>
  </si>
  <si>
    <t>Massachusetts, USA</t>
  </si>
  <si>
    <t>North Carolina, USA</t>
  </si>
  <si>
    <t>Brooklyn, NY</t>
  </si>
  <si>
    <t>Just outside Buffalo, New York</t>
  </si>
  <si>
    <t>Atlantic Provinces</t>
  </si>
  <si>
    <t>SL,UT</t>
  </si>
  <si>
    <t>Las Vegas, NV USA</t>
  </si>
  <si>
    <t>Already Great America, NJ</t>
  </si>
  <si>
    <t xml:space="preserve">Rebel Scum HQ, Mandalore </t>
  </si>
  <si>
    <t>Salt Lake City, UT</t>
  </si>
  <si>
    <t>Cancun, Mexico</t>
  </si>
  <si>
    <t>Florence, Alabama</t>
  </si>
  <si>
    <t>Polk County, FL</t>
  </si>
  <si>
    <t>Toledo, OH</t>
  </si>
  <si>
    <t>Pacific Northwest</t>
  </si>
  <si>
    <t>International</t>
  </si>
  <si>
    <t>stuck between timelines</t>
  </si>
  <si>
    <t>Bethlehem, PA</t>
  </si>
  <si>
    <t>Minnesota, USA</t>
  </si>
  <si>
    <t>western australia</t>
  </si>
  <si>
    <t>Los Angeles, CA</t>
  </si>
  <si>
    <t>Santa Fe, NM</t>
  </si>
  <si>
    <t>Deep inside THE DEEP STATE _xD83E__xDD23_</t>
  </si>
  <si>
    <t>Az</t>
  </si>
  <si>
    <t>TOP SECRET!!!!</t>
  </si>
  <si>
    <t>Atlanta, GA</t>
  </si>
  <si>
    <t>Georgina, Ontario</t>
  </si>
  <si>
    <t>#GeeksResist HQ (Fan Account)</t>
  </si>
  <si>
    <t>#GeeksResist HQ</t>
  </si>
  <si>
    <t>The Matrix</t>
  </si>
  <si>
    <t>Gainesville, FL earth</t>
  </si>
  <si>
    <t>Jefferson, GA</t>
  </si>
  <si>
    <t>North America</t>
  </si>
  <si>
    <t>Earth</t>
  </si>
  <si>
    <t>In my own whispering world of music &amp; dreams</t>
  </si>
  <si>
    <t>Katonah, NY</t>
  </si>
  <si>
    <t>Portland, OR</t>
  </si>
  <si>
    <t xml:space="preserve">Proudly _xD83C__xDF41_ Canadian </t>
  </si>
  <si>
    <t>1600 Pennsylvania Ave NW, Washington, DC 20500</t>
  </si>
  <si>
    <t>Waldorf, MD</t>
  </si>
  <si>
    <t>Virginia, USA</t>
  </si>
  <si>
    <t>Metroville</t>
  </si>
  <si>
    <t>The Bebop</t>
  </si>
  <si>
    <t>South East, England</t>
  </si>
  <si>
    <t>Southern California</t>
  </si>
  <si>
    <t>Ohio, USA</t>
  </si>
  <si>
    <t>Chicago</t>
  </si>
  <si>
    <t xml:space="preserve">Stuart's Draft Virginia </t>
  </si>
  <si>
    <t>West Valley City, UT</t>
  </si>
  <si>
    <t>Indiana, USA</t>
  </si>
  <si>
    <t>American Southwest</t>
  </si>
  <si>
    <t>Pearce, Arizona</t>
  </si>
  <si>
    <t>rural w/ urban proximity</t>
  </si>
  <si>
    <t xml:space="preserve">Chicago burb </t>
  </si>
  <si>
    <t>Campo, CA</t>
  </si>
  <si>
    <t>Arizona</t>
  </si>
  <si>
    <t>Vancouver, Washington</t>
  </si>
  <si>
    <t>pottstown pa</t>
  </si>
  <si>
    <t>Chicago, IL</t>
  </si>
  <si>
    <t>Everywhere You Wanna Be</t>
  </si>
  <si>
    <t>Cashion, Az</t>
  </si>
  <si>
    <t>Decatur, GA</t>
  </si>
  <si>
    <t>LV-426</t>
  </si>
  <si>
    <t>Oregon, USA</t>
  </si>
  <si>
    <t>Virginia</t>
  </si>
  <si>
    <t xml:space="preserve"> AMERICA </t>
  </si>
  <si>
    <t>New York City</t>
  </si>
  <si>
    <t>usa</t>
  </si>
  <si>
    <t>New Jersey, USA</t>
  </si>
  <si>
    <t>USA.</t>
  </si>
  <si>
    <t>San Jose, CA</t>
  </si>
  <si>
    <t>Montréal, Québec</t>
  </si>
  <si>
    <t>California, USA</t>
  </si>
  <si>
    <t>Miami, FL</t>
  </si>
  <si>
    <t>Glendale, AZ</t>
  </si>
  <si>
    <t>Washington, D.C.</t>
  </si>
  <si>
    <t>ON,Canada</t>
  </si>
  <si>
    <t>disputed territory nearest you</t>
  </si>
  <si>
    <t>Sugar Land, TX</t>
  </si>
  <si>
    <t>Mesa, AZ</t>
  </si>
  <si>
    <t>Flagstaff, AZ</t>
  </si>
  <si>
    <t>Montana, USA</t>
  </si>
  <si>
    <t>Deep in the Hills</t>
  </si>
  <si>
    <t>⚧_xD83C__xDF39_Phoenix, Arizona_xD83C__xDF39_⚧</t>
  </si>
  <si>
    <t>Rockaway, NJ</t>
  </si>
  <si>
    <t>America</t>
  </si>
  <si>
    <t>Ground Zero, USA</t>
  </si>
  <si>
    <t>portland oregon usa</t>
  </si>
  <si>
    <t>Earth, so far...</t>
  </si>
  <si>
    <t>The Arid Zone</t>
  </si>
  <si>
    <t>Niceville, FL</t>
  </si>
  <si>
    <t>Des Moines, Iowa</t>
  </si>
  <si>
    <t>San Francisco Bay Area, CA</t>
  </si>
  <si>
    <t>Morro Bay, CA</t>
  </si>
  <si>
    <t>Alabama</t>
  </si>
  <si>
    <t>NYC</t>
  </si>
  <si>
    <t>Australia &amp; NYC</t>
  </si>
  <si>
    <t>Atlanta</t>
  </si>
  <si>
    <t xml:space="preserve"> West Virginia</t>
  </si>
  <si>
    <t>Nowhere (Middle)</t>
  </si>
  <si>
    <t>Where God Takes Me †</t>
  </si>
  <si>
    <t>Liverpool, England</t>
  </si>
  <si>
    <t>CA</t>
  </si>
  <si>
    <t>Detroit, MI</t>
  </si>
  <si>
    <t>Make sure to LIKE me on Facebook ⬇️</t>
  </si>
  <si>
    <t xml:space="preserve">Virginia </t>
  </si>
  <si>
    <t>New York, NY</t>
  </si>
  <si>
    <t>Under an Orange Sky.</t>
  </si>
  <si>
    <t>somewhere on Earth</t>
  </si>
  <si>
    <t xml:space="preserve">all my gcs </t>
  </si>
  <si>
    <t>Kalamazoo Michigan</t>
  </si>
  <si>
    <t>Netherlands</t>
  </si>
  <si>
    <t>Tallahassee, FL</t>
  </si>
  <si>
    <t>Scottsdale, AZ</t>
  </si>
  <si>
    <t>Maryland</t>
  </si>
  <si>
    <t>Upstate NY</t>
  </si>
  <si>
    <t>Tucson, AZ</t>
  </si>
  <si>
    <t>Blue State</t>
  </si>
  <si>
    <t>https://t.co/pfjrgyPacj</t>
  </si>
  <si>
    <t>https://t.co/uiPfVlILWH</t>
  </si>
  <si>
    <t>https://t.co/JCRcbVdpPG</t>
  </si>
  <si>
    <t>https://t.co/h0oK3BUSiM</t>
  </si>
  <si>
    <t>https://t.co/Hpa5yCQkVx</t>
  </si>
  <si>
    <t>https://t.co/ZrQWFKhg9v</t>
  </si>
  <si>
    <t>https://t.co/in8vW08a8w</t>
  </si>
  <si>
    <t>https://t.co/oIe1BsY38r</t>
  </si>
  <si>
    <t>https://t.co/AF1gbNeaRA</t>
  </si>
  <si>
    <t>https://t.co/686Gl4kHmL</t>
  </si>
  <si>
    <t>https://t.co/jdcxDFI7zk</t>
  </si>
  <si>
    <t>https://t.co/nTcbVhB3t7</t>
  </si>
  <si>
    <t>https://t.co/3ZlIVgsLSJ</t>
  </si>
  <si>
    <t>https://t.co/gVzcgN3KCu</t>
  </si>
  <si>
    <t>https://t.co/TFCRnxUkE2</t>
  </si>
  <si>
    <t>https://t.co/X8PcuT7SbR</t>
  </si>
  <si>
    <t>https://t.co/c0pNCm2FQT</t>
  </si>
  <si>
    <t>https://t.co/jr5ynnPTAv</t>
  </si>
  <si>
    <t>https://t.co/FHOaSRbpTt</t>
  </si>
  <si>
    <t>https://t.co/4i9SXl9GGf</t>
  </si>
  <si>
    <t>https://t.co/He5Y1VWZ4R</t>
  </si>
  <si>
    <t>https://t.co/OyDjD1c8Ii</t>
  </si>
  <si>
    <t>https://t.co/ltn7CFvbWQ</t>
  </si>
  <si>
    <t>https://t.co/EG9KVe4Nac</t>
  </si>
  <si>
    <t>https://t.co/gGuD81CQcX</t>
  </si>
  <si>
    <t>https://t.co/9tIvwXoBUc</t>
  </si>
  <si>
    <t>https://t.co/sKRfDgk25c</t>
  </si>
  <si>
    <t>https://t.co/ftYTVOPfm4</t>
  </si>
  <si>
    <t>https://t.co/RLrl02WAs0</t>
  </si>
  <si>
    <t>https://t.co/J5bkxjPAFj</t>
  </si>
  <si>
    <t>https://t.co/sdkPSI9MGR</t>
  </si>
  <si>
    <t>https://t.co/j8EgWgjar0</t>
  </si>
  <si>
    <t>https://t.co/3XeJHHER69</t>
  </si>
  <si>
    <t>https://t.co/nPDazlQeM9</t>
  </si>
  <si>
    <t>https://t.co/IDIIINlqW1</t>
  </si>
  <si>
    <t>https://t.co/jxdCCIM2tA</t>
  </si>
  <si>
    <t>https://t.co/xL7v4p07DY</t>
  </si>
  <si>
    <t>http://t.co/WsSXtWD6Ui</t>
  </si>
  <si>
    <t>https://t.co/nOlJmrJy9y</t>
  </si>
  <si>
    <t>https://t.co/tIWANQOW8W</t>
  </si>
  <si>
    <t>https://t.co/7dHURQ1atg</t>
  </si>
  <si>
    <t>https://t.co/EL52F1NAeH</t>
  </si>
  <si>
    <t>https://t.co/gD9sLfMy5X</t>
  </si>
  <si>
    <t>https://t.co/bkiTiFt4Y5</t>
  </si>
  <si>
    <t>https://t.co/zCNmJE2E2H</t>
  </si>
  <si>
    <t>https://t.co/4NgyUDXlAY</t>
  </si>
  <si>
    <t>https://t.co/KqaxT9TZ7e</t>
  </si>
  <si>
    <t>https://t.co/b6rVRWaHQj</t>
  </si>
  <si>
    <t>https://t.co/XiZZGVLyGR</t>
  </si>
  <si>
    <t>https://t.co/D5maXn3sAg</t>
  </si>
  <si>
    <t>https://t.co/eSIU9MFN99</t>
  </si>
  <si>
    <t>https://t.co/dk6mK7dSW0</t>
  </si>
  <si>
    <t>https://t.co/GuWNjIrZ5o</t>
  </si>
  <si>
    <t>http://t.co/sirbQAvhfg</t>
  </si>
  <si>
    <t>https://t.co/cwDacMMcWI</t>
  </si>
  <si>
    <t>https://t.co/xFrRcRUuCi</t>
  </si>
  <si>
    <t>https://t.co/Jqo1rP1PUC</t>
  </si>
  <si>
    <t>https://t.co/6dQuPJmC3O</t>
  </si>
  <si>
    <t>https://t.co/7IDoW8Ah9W</t>
  </si>
  <si>
    <t>https://t.co/USEfxe7iOQ</t>
  </si>
  <si>
    <t>https://t.co/BSlXahUd7I</t>
  </si>
  <si>
    <t>https://t.co/EiUus9w23T</t>
  </si>
  <si>
    <t>https://t.co/1CZT2Ssohc</t>
  </si>
  <si>
    <t>https://t.co/jRL6qcjfr6</t>
  </si>
  <si>
    <t>http://t.co/9BkApziVCj</t>
  </si>
  <si>
    <t>https://t.co/rJXYX86cq0</t>
  </si>
  <si>
    <t>https://t.co/jM0XMC16cx</t>
  </si>
  <si>
    <t>https://t.co/uKJ6vHcFwX</t>
  </si>
  <si>
    <t>https://t.co/J5sUjQdclI</t>
  </si>
  <si>
    <t>https://t.co/jXb6xmW5aa</t>
  </si>
  <si>
    <t>https://t.co/cNDvB45Hic</t>
  </si>
  <si>
    <t>https://pbs.twimg.com/profile_banners/153426223/1547393340</t>
  </si>
  <si>
    <t>https://pbs.twimg.com/profile_banners/64321755/1510715669</t>
  </si>
  <si>
    <t>https://pbs.twimg.com/profile_banners/27753686/1546636429</t>
  </si>
  <si>
    <t>https://pbs.twimg.com/profile_banners/22853850/1501906075</t>
  </si>
  <si>
    <t>https://pbs.twimg.com/profile_banners/4828013916/1547018336</t>
  </si>
  <si>
    <t>https://pbs.twimg.com/profile_banners/845833560611340293/1536199781</t>
  </si>
  <si>
    <t>https://pbs.twimg.com/profile_banners/3317268426/1439779327</t>
  </si>
  <si>
    <t>https://pbs.twimg.com/profile_banners/1271438401/1394003741</t>
  </si>
  <si>
    <t>https://pbs.twimg.com/profile_banners/400089636/1519178430</t>
  </si>
  <si>
    <t>https://pbs.twimg.com/profile_banners/815708250217840640/1546198414</t>
  </si>
  <si>
    <t>https://pbs.twimg.com/profile_banners/381829318/1508885122</t>
  </si>
  <si>
    <t>https://pbs.twimg.com/profile_banners/19943886/1544293754</t>
  </si>
  <si>
    <t>https://pbs.twimg.com/profile_banners/845277821538881536/1546319232</t>
  </si>
  <si>
    <t>https://pbs.twimg.com/profile_banners/999352028064198661/1546456782</t>
  </si>
  <si>
    <t>https://pbs.twimg.com/profile_banners/2149805262/1547266535</t>
  </si>
  <si>
    <t>https://pbs.twimg.com/profile_banners/348478575/1517719043</t>
  </si>
  <si>
    <t>https://pbs.twimg.com/profile_banners/843556423548067840/1547879009</t>
  </si>
  <si>
    <t>https://pbs.twimg.com/profile_banners/4375520925/1546131021</t>
  </si>
  <si>
    <t>https://pbs.twimg.com/profile_banners/1073237029037711360/1547641383</t>
  </si>
  <si>
    <t>https://pbs.twimg.com/profile_banners/17105240/1542946445</t>
  </si>
  <si>
    <t>https://pbs.twimg.com/profile_banners/95125337/1508903668</t>
  </si>
  <si>
    <t>https://pbs.twimg.com/profile_banners/812361923304034304/1540814988</t>
  </si>
  <si>
    <t>https://pbs.twimg.com/profile_banners/42048593/1399692912</t>
  </si>
  <si>
    <t>https://pbs.twimg.com/profile_banners/952686657010110466/1530893113</t>
  </si>
  <si>
    <t>https://pbs.twimg.com/profile_banners/823583545100816390/1485822688</t>
  </si>
  <si>
    <t>https://pbs.twimg.com/profile_banners/952745082/1542384189</t>
  </si>
  <si>
    <t>https://pbs.twimg.com/profile_banners/18857707/1541812076</t>
  </si>
  <si>
    <t>https://pbs.twimg.com/profile_banners/330488403/1541605125</t>
  </si>
  <si>
    <t>https://pbs.twimg.com/profile_banners/1037157751779090432/1547411502</t>
  </si>
  <si>
    <t>https://pbs.twimg.com/profile_banners/4183540876/1546405817</t>
  </si>
  <si>
    <t>https://pbs.twimg.com/profile_banners/2492659458/1533411204</t>
  </si>
  <si>
    <t>https://pbs.twimg.com/profile_banners/2590278009/1542377905</t>
  </si>
  <si>
    <t>https://pbs.twimg.com/profile_banners/148974063/1546187536</t>
  </si>
  <si>
    <t>https://pbs.twimg.com/profile_banners/797939334175424512/1543228485</t>
  </si>
  <si>
    <t>https://pbs.twimg.com/profile_banners/1918788540/1531686409</t>
  </si>
  <si>
    <t>https://pbs.twimg.com/profile_banners/723316076189200388/1484328331</t>
  </si>
  <si>
    <t>https://pbs.twimg.com/profile_banners/982767486/1547252514</t>
  </si>
  <si>
    <t>https://pbs.twimg.com/profile_banners/827993499802992648/1519095819</t>
  </si>
  <si>
    <t>https://pbs.twimg.com/profile_banners/258741909/1535379825</t>
  </si>
  <si>
    <t>https://pbs.twimg.com/profile_banners/16471280/1518404255</t>
  </si>
  <si>
    <t>https://pbs.twimg.com/profile_banners/754526572368039936/1540839161</t>
  </si>
  <si>
    <t>https://pbs.twimg.com/profile_banners/267416838/1541647705</t>
  </si>
  <si>
    <t>https://pbs.twimg.com/profile_banners/2267795582/1544029458</t>
  </si>
  <si>
    <t>https://pbs.twimg.com/profile_banners/890592151335190528/1543682929</t>
  </si>
  <si>
    <t>https://pbs.twimg.com/profile_banners/198357693/1542469028</t>
  </si>
  <si>
    <t>https://pbs.twimg.com/profile_banners/23604785/1430228755</t>
  </si>
  <si>
    <t>https://pbs.twimg.com/profile_banners/929370406913441792/1538681663</t>
  </si>
  <si>
    <t>https://pbs.twimg.com/profile_banners/778488883/1486428454</t>
  </si>
  <si>
    <t>https://pbs.twimg.com/profile_banners/2564128819/1546208162</t>
  </si>
  <si>
    <t>https://pbs.twimg.com/profile_banners/893797177364930560/1543572248</t>
  </si>
  <si>
    <t>https://pbs.twimg.com/profile_banners/1082726623047229441/1547840374</t>
  </si>
  <si>
    <t>https://pbs.twimg.com/profile_banners/3883966769/1499079263</t>
  </si>
  <si>
    <t>https://pbs.twimg.com/profile_banners/1273191056/1527037733</t>
  </si>
  <si>
    <t>https://pbs.twimg.com/profile_banners/195409453/1478738379</t>
  </si>
  <si>
    <t>https://pbs.twimg.com/profile_banners/14579936/1484931167</t>
  </si>
  <si>
    <t>https://pbs.twimg.com/profile_banners/22075159/1547813701</t>
  </si>
  <si>
    <t>https://pbs.twimg.com/profile_banners/849372179535990784/1541631867</t>
  </si>
  <si>
    <t>https://pbs.twimg.com/profile_banners/3653083512/1544983835</t>
  </si>
  <si>
    <t>https://pbs.twimg.com/profile_banners/540543234/1544071956</t>
  </si>
  <si>
    <t>https://pbs.twimg.com/profile_banners/837420063351259140/1520887775</t>
  </si>
  <si>
    <t>https://pbs.twimg.com/profile_banners/996558327491555328/1526433328</t>
  </si>
  <si>
    <t>https://pbs.twimg.com/profile_banners/62353949/1499878899</t>
  </si>
  <si>
    <t>https://pbs.twimg.com/profile_banners/780564830285463552/1540087597</t>
  </si>
  <si>
    <t>https://pbs.twimg.com/profile_banners/945748256683802624/1530317357</t>
  </si>
  <si>
    <t>https://pbs.twimg.com/profile_banners/23608092/1457328228</t>
  </si>
  <si>
    <t>https://pbs.twimg.com/profile_banners/824707502763872256/1485891462</t>
  </si>
  <si>
    <t>https://pbs.twimg.com/profile_banners/830946630819991552/1517604495</t>
  </si>
  <si>
    <t>https://pbs.twimg.com/profile_banners/284239036/1410915890</t>
  </si>
  <si>
    <t>https://pbs.twimg.com/profile_banners/3390289323/1541622741</t>
  </si>
  <si>
    <t>https://pbs.twimg.com/profile_banners/705971428185632768/1519592878</t>
  </si>
  <si>
    <t>https://pbs.twimg.com/profile_banners/22778856/1486326325</t>
  </si>
  <si>
    <t>https://pbs.twimg.com/profile_banners/821020816984842240/1486197528</t>
  </si>
  <si>
    <t>https://pbs.twimg.com/profile_banners/2173054549/1546465739</t>
  </si>
  <si>
    <t>https://pbs.twimg.com/profile_banners/867643763493027840/1544669534</t>
  </si>
  <si>
    <t>https://pbs.twimg.com/profile_banners/1079429091546316800/1546192270</t>
  </si>
  <si>
    <t>https://pbs.twimg.com/profile_banners/1268337206/1546288190</t>
  </si>
  <si>
    <t>https://pbs.twimg.com/profile_banners/837169613527928832/1513119716</t>
  </si>
  <si>
    <t>https://pbs.twimg.com/profile_banners/17661470/1494261947</t>
  </si>
  <si>
    <t>https://pbs.twimg.com/profile_banners/1730555533/1468371571</t>
  </si>
  <si>
    <t>https://pbs.twimg.com/profile_banners/824216698551209984/1490973842</t>
  </si>
  <si>
    <t>https://pbs.twimg.com/profile_banners/1054454268952858625/1540240173</t>
  </si>
  <si>
    <t>https://pbs.twimg.com/profile_banners/893316758987128833/1534500681</t>
  </si>
  <si>
    <t>https://pbs.twimg.com/profile_banners/276524634/1519126318</t>
  </si>
  <si>
    <t>https://pbs.twimg.com/profile_banners/2510918743/1484941078</t>
  </si>
  <si>
    <t>https://pbs.twimg.com/profile_banners/18950944/1529104674</t>
  </si>
  <si>
    <t>https://pbs.twimg.com/profile_banners/798300135277154304/1479169997</t>
  </si>
  <si>
    <t>https://pbs.twimg.com/profile_banners/977651626130329601/1526239359</t>
  </si>
  <si>
    <t>https://pbs.twimg.com/profile_banners/63841760/1534321035</t>
  </si>
  <si>
    <t>https://pbs.twimg.com/profile_banners/1160351922/1490374225</t>
  </si>
  <si>
    <t>https://pbs.twimg.com/profile_banners/103106629/1546415117</t>
  </si>
  <si>
    <t>https://pbs.twimg.com/profile_banners/982749902152187904/1523141120</t>
  </si>
  <si>
    <t>https://pbs.twimg.com/profile_banners/908159499835338752/1531795271</t>
  </si>
  <si>
    <t>https://pbs.twimg.com/profile_banners/960637568235683840/1517871481</t>
  </si>
  <si>
    <t>https://pbs.twimg.com/profile_banners/785956570223906816/1529165783</t>
  </si>
  <si>
    <t>https://pbs.twimg.com/profile_banners/1015340640807391233/1546466052</t>
  </si>
  <si>
    <t>https://pbs.twimg.com/profile_banners/711917919/1520189234</t>
  </si>
  <si>
    <t>https://pbs.twimg.com/profile_banners/843595546073976833/1543404453</t>
  </si>
  <si>
    <t>https://pbs.twimg.com/profile_banners/2383871725/1546517718</t>
  </si>
  <si>
    <t>https://pbs.twimg.com/profile_banners/27464152/1391551961</t>
  </si>
  <si>
    <t>https://pbs.twimg.com/profile_banners/1033462763102855169/1535233039</t>
  </si>
  <si>
    <t>https://pbs.twimg.com/profile_banners/17378581/1494683729</t>
  </si>
  <si>
    <t>https://pbs.twimg.com/profile_banners/64179019/1473249262</t>
  </si>
  <si>
    <t>https://pbs.twimg.com/profile_banners/806984790574559232/1496354191</t>
  </si>
  <si>
    <t>https://pbs.twimg.com/profile_banners/19535737/1401127754</t>
  </si>
  <si>
    <t>https://pbs.twimg.com/profile_banners/749272339410366466/1467476985</t>
  </si>
  <si>
    <t>https://pbs.twimg.com/profile_banners/1201535478/1547310132</t>
  </si>
  <si>
    <t>https://pbs.twimg.com/profile_banners/29194420/1545998257</t>
  </si>
  <si>
    <t>https://pbs.twimg.com/profile_banners/26039974/1518830513</t>
  </si>
  <si>
    <t>https://pbs.twimg.com/profile_banners/838409884051902468/1538071664</t>
  </si>
  <si>
    <t>https://pbs.twimg.com/profile_banners/610094450/1536278415</t>
  </si>
  <si>
    <t>https://pbs.twimg.com/profile_banners/707341058393415682/1486686666</t>
  </si>
  <si>
    <t>https://pbs.twimg.com/profile_banners/449155907/1399859020</t>
  </si>
  <si>
    <t>https://pbs.twimg.com/profile_banners/850727236281958401/1546782577</t>
  </si>
  <si>
    <t>https://pbs.twimg.com/profile_banners/87524465/1540663965</t>
  </si>
  <si>
    <t>https://pbs.twimg.com/profile_banners/272766130/1487379857</t>
  </si>
  <si>
    <t>https://pbs.twimg.com/profile_banners/1927156488/1546447335</t>
  </si>
  <si>
    <t>https://pbs.twimg.com/profile_banners/9721292/1398200929</t>
  </si>
  <si>
    <t>https://pbs.twimg.com/profile_banners/359086294/1530044989</t>
  </si>
  <si>
    <t>https://pbs.twimg.com/profile_banners/21041382/1461025212</t>
  </si>
  <si>
    <t>https://pbs.twimg.com/profile_banners/1710778651/1502685591</t>
  </si>
  <si>
    <t>https://pbs.twimg.com/profile_banners/3357427702/1543476916</t>
  </si>
  <si>
    <t>https://pbs.twimg.com/profile_banners/405341045/1540166748</t>
  </si>
  <si>
    <t>https://pbs.twimg.com/profile_banners/394392730/1543167063</t>
  </si>
  <si>
    <t>https://pbs.twimg.com/profile_banners/80395816/1517014998</t>
  </si>
  <si>
    <t>https://pbs.twimg.com/profile_banners/21540116/1357171493</t>
  </si>
  <si>
    <t>https://pbs.twimg.com/profile_banners/1055290480429154305/1547625049</t>
  </si>
  <si>
    <t>https://pbs.twimg.com/profile_banners/827587823201034241/1529272187</t>
  </si>
  <si>
    <t>https://pbs.twimg.com/profile_banners/1705041764/1547836525</t>
  </si>
  <si>
    <t>https://pbs.twimg.com/profile_banners/273469546/1525144168</t>
  </si>
  <si>
    <t>https://pbs.twimg.com/profile_banners/121800343/1494688456</t>
  </si>
  <si>
    <t>https://pbs.twimg.com/profile_banners/785613017824100352/1502653932</t>
  </si>
  <si>
    <t>https://pbs.twimg.com/profile_banners/21612042/1546949140</t>
  </si>
  <si>
    <t>https://pbs.twimg.com/profile_banners/724980759744765952/1529687617</t>
  </si>
  <si>
    <t>https://pbs.twimg.com/profile_banners/870473605473198080/1507858604</t>
  </si>
  <si>
    <t>https://pbs.twimg.com/profile_banners/236730421/1514740977</t>
  </si>
  <si>
    <t>https://pbs.twimg.com/profile_banners/49190063/1546955969</t>
  </si>
  <si>
    <t>https://pbs.twimg.com/profile_banners/4223220382/1541566489</t>
  </si>
  <si>
    <t>https://pbs.twimg.com/profile_banners/14110996/1539537653</t>
  </si>
  <si>
    <t>https://pbs.twimg.com/profile_banners/16969230/1486475193</t>
  </si>
  <si>
    <t>https://pbs.twimg.com/profile_banners/3276290772/1487568749</t>
  </si>
  <si>
    <t>https://pbs.twimg.com/profile_banners/2782537034/1465440318</t>
  </si>
  <si>
    <t>https://pbs.twimg.com/profile_banners/862486130/1519104916</t>
  </si>
  <si>
    <t>https://pbs.twimg.com/profile_banners/893613812745515008/1526069940</t>
  </si>
  <si>
    <t>https://pbs.twimg.com/profile_banners/708236539353030656/1543549093</t>
  </si>
  <si>
    <t>https://pbs.twimg.com/profile_banners/374540142/1504645196</t>
  </si>
  <si>
    <t>https://pbs.twimg.com/profile_banners/3250066182/1482429077</t>
  </si>
  <si>
    <t>https://pbs.twimg.com/profile_banners/758326098237284352/1498399847</t>
  </si>
  <si>
    <t>https://pbs.twimg.com/profile_banners/65786152/1500064308</t>
  </si>
  <si>
    <t>https://pbs.twimg.com/profile_banners/16314587/1546732730</t>
  </si>
  <si>
    <t>https://pbs.twimg.com/profile_banners/947956236804337664/1542342997</t>
  </si>
  <si>
    <t>https://pbs.twimg.com/profile_banners/246939630/1542502972</t>
  </si>
  <si>
    <t>https://pbs.twimg.com/profile_banners/1397689640/1542896103</t>
  </si>
  <si>
    <t>https://pbs.twimg.com/profile_banners/1078670202492067840/1546893952</t>
  </si>
  <si>
    <t>https://pbs.twimg.com/profile_banners/29808850/1492651528</t>
  </si>
  <si>
    <t>https://pbs.twimg.com/profile_banners/66061729/1485647579</t>
  </si>
  <si>
    <t>https://pbs.twimg.com/profile_banners/748940448044027904/1493756008</t>
  </si>
  <si>
    <t>https://pbs.twimg.com/profile_banners/14324200/1547830481</t>
  </si>
  <si>
    <t>https://pbs.twimg.com/profile_banners/3068798365/1530684170</t>
  </si>
  <si>
    <t>https://pbs.twimg.com/profile_banners/800942537083068416/1530462236</t>
  </si>
  <si>
    <t>https://pbs.twimg.com/profile_banners/2997313860/1524262237</t>
  </si>
  <si>
    <t>https://pbs.twimg.com/profile_banners/915025302467653633/1506996077</t>
  </si>
  <si>
    <t>https://pbs.twimg.com/profile_banners/255801799/1493674483</t>
  </si>
  <si>
    <t>https://pbs.twimg.com/profile_banners/1041186308/1529205869</t>
  </si>
  <si>
    <t>https://pbs.twimg.com/profile_banners/91404378/1544208454</t>
  </si>
  <si>
    <t>https://pbs.twimg.com/profile_banners/1044780614514163712/1540463257</t>
  </si>
  <si>
    <t>https://pbs.twimg.com/profile_banners/2396738862/1496076591</t>
  </si>
  <si>
    <t>https://pbs.twimg.com/profile_banners/983367555896127489/1540176298</t>
  </si>
  <si>
    <t>https://pbs.twimg.com/profile_banners/1002756814608330754/1533133652</t>
  </si>
  <si>
    <t>https://pbs.twimg.com/profile_banners/952249097951633409/1547178525</t>
  </si>
  <si>
    <t>https://pbs.twimg.com/profile_banners/2887026221/1539122110</t>
  </si>
  <si>
    <t>https://pbs.twimg.com/profile_banners/1928960900/1545175313</t>
  </si>
  <si>
    <t>https://pbs.twimg.com/profile_banners/217966474/1492626383</t>
  </si>
  <si>
    <t>https://pbs.twimg.com/profile_banners/17696994/1527880792</t>
  </si>
  <si>
    <t>https://pbs.twimg.com/profile_banners/831308549372260352/1542691751</t>
  </si>
  <si>
    <t>https://pbs.twimg.com/profile_banners/824411652565192704/1542741775</t>
  </si>
  <si>
    <t>https://pbs.twimg.com/profile_banners/1082389736130412544/1546900023</t>
  </si>
  <si>
    <t>https://pbs.twimg.com/profile_banners/923612485390929920/1509042380</t>
  </si>
  <si>
    <t>https://pbs.twimg.com/profile_banners/23910844/1547838143</t>
  </si>
  <si>
    <t>https://pbs.twimg.com/profile_banners/20041312/1542171660</t>
  </si>
  <si>
    <t>https://pbs.twimg.com/profile_banners/801716904/1491007829</t>
  </si>
  <si>
    <t>https://pbs.twimg.com/profile_banners/56487487/1521819202</t>
  </si>
  <si>
    <t>https://pbs.twimg.com/profile_banners/43399772/1536710836</t>
  </si>
  <si>
    <t>https://pbs.twimg.com/profile_banners/585818138/1521006643</t>
  </si>
  <si>
    <t>https://pbs.twimg.com/profile_banners/870417319469752320/1546851141</t>
  </si>
  <si>
    <t>https://pbs.twimg.com/profile_banners/402411656/1513290469</t>
  </si>
  <si>
    <t>https://pbs.twimg.com/profile_banners/961710457/1514772761</t>
  </si>
  <si>
    <t>https://pbs.twimg.com/profile_banners/191225092/1546884402</t>
  </si>
  <si>
    <t>https://pbs.twimg.com/profile_banners/47903996/1512226456</t>
  </si>
  <si>
    <t>https://pbs.twimg.com/profile_banners/259917502/1471275342</t>
  </si>
  <si>
    <t>https://pbs.twimg.com/profile_banners/277229509/1533773298</t>
  </si>
  <si>
    <t>https://pbs.twimg.com/profile_banners/940031087740305408/1545190320</t>
  </si>
  <si>
    <t>https://pbs.twimg.com/profile_banners/2832021548/1486577394</t>
  </si>
  <si>
    <t>https://pbs.twimg.com/profile_banners/808804175777792004/1545552359</t>
  </si>
  <si>
    <t>https://pbs.twimg.com/profile_banners/1942483842/1425969114</t>
  </si>
  <si>
    <t>https://pbs.twimg.com/profile_banners/911115126652141568/1529787280</t>
  </si>
  <si>
    <t>https://pbs.twimg.com/profile_banners/346761946/1528225687</t>
  </si>
  <si>
    <t>https://pbs.twimg.com/profile_banners/1019069214785613824/1546372973</t>
  </si>
  <si>
    <t>https://pbs.twimg.com/profile_banners/1695337148/1545353690</t>
  </si>
  <si>
    <t>https://pbs.twimg.com/profile_banners/505104056/1541620947</t>
  </si>
  <si>
    <t>https://pbs.twimg.com/profile_banners/1083552559770435586/1547180458</t>
  </si>
  <si>
    <t>https://pbs.twimg.com/profile_banners/799205056390238208/1479645027</t>
  </si>
  <si>
    <t>https://pbs.twimg.com/profile_banners/817585598718300161/1487430745</t>
  </si>
  <si>
    <t>https://pbs.twimg.com/profile_banners/268006196/1490288617</t>
  </si>
  <si>
    <t>https://pbs.twimg.com/profile_banners/832879098640887808/1488159715</t>
  </si>
  <si>
    <t>https://pbs.twimg.com/profile_banners/596817323/1541912838</t>
  </si>
  <si>
    <t>https://pbs.twimg.com/profile_banners/1083263744409448448/1547148942</t>
  </si>
  <si>
    <t>https://pbs.twimg.com/profile_banners/905628462592868352/1505287181</t>
  </si>
  <si>
    <t>https://pbs.twimg.com/profile_banners/2677204352/1503719529</t>
  </si>
  <si>
    <t>https://pbs.twimg.com/profile_banners/3067585165/1515944699</t>
  </si>
  <si>
    <t>https://pbs.twimg.com/profile_banners/1057397627967422466/1543353459</t>
  </si>
  <si>
    <t>https://pbs.twimg.com/profile_banners/334389274/1435886098</t>
  </si>
  <si>
    <t>https://pbs.twimg.com/profile_banners/435331179/1545238943</t>
  </si>
  <si>
    <t>https://pbs.twimg.com/profile_banners/619400414/1492876374</t>
  </si>
  <si>
    <t>https://pbs.twimg.com/profile_banners/931286316/1546912765</t>
  </si>
  <si>
    <t>https://pbs.twimg.com/profile_banners/16000699/1536190296</t>
  </si>
  <si>
    <t>https://pbs.twimg.com/profile_banners/988226695/1504305534</t>
  </si>
  <si>
    <t>https://pbs.twimg.com/profile_banners/31261108/1497491524</t>
  </si>
  <si>
    <t>https://pbs.twimg.com/profile_banners/1002681343673708544/1530939996</t>
  </si>
  <si>
    <t>https://pbs.twimg.com/profile_banners/36267711/1546653907</t>
  </si>
  <si>
    <t>https://pbs.twimg.com/profile_banners/1031368347907026945/1545971395</t>
  </si>
  <si>
    <t>https://pbs.twimg.com/profile_banners/18999261/1476804921</t>
  </si>
  <si>
    <t>https://pbs.twimg.com/profile_banners/2876041031/1546971334</t>
  </si>
  <si>
    <t>https://pbs.twimg.com/profile_banners/26865783/1489874102</t>
  </si>
  <si>
    <t>https://pbs.twimg.com/profile_banners/805139122146918401/1480798840</t>
  </si>
  <si>
    <t>https://pbs.twimg.com/profile_banners/23452675/1463500534</t>
  </si>
  <si>
    <t>https://pbs.twimg.com/profile_banners/608443166/1488711063</t>
  </si>
  <si>
    <t>https://pbs.twimg.com/profile_banners/48779735/1513864547</t>
  </si>
  <si>
    <t>https://pbs.twimg.com/profile_banners/14836055/1485116414</t>
  </si>
  <si>
    <t>https://pbs.twimg.com/profile_banners/1023338374013173760/1536556096</t>
  </si>
  <si>
    <t>https://pbs.twimg.com/profile_banners/120899431/1408702792</t>
  </si>
  <si>
    <t>https://pbs.twimg.com/profile_banners/6424562/1405958189</t>
  </si>
  <si>
    <t>https://pbs.twimg.com/profile_banners/823392001/1497810826</t>
  </si>
  <si>
    <t>https://pbs.twimg.com/profile_banners/823522731333484544/1485179185</t>
  </si>
  <si>
    <t>https://pbs.twimg.com/profile_banners/2500877753/1414195886</t>
  </si>
  <si>
    <t>https://pbs.twimg.com/profile_banners/797983991207002112/1496020279</t>
  </si>
  <si>
    <t>https://pbs.twimg.com/profile_banners/4052406986/1462846385</t>
  </si>
  <si>
    <t>https://pbs.twimg.com/profile_banners/978811097594478592/1524225232</t>
  </si>
  <si>
    <t>ja</t>
  </si>
  <si>
    <t>fr</t>
  </si>
  <si>
    <t>en-gb</t>
  </si>
  <si>
    <t>sv</t>
  </si>
  <si>
    <t>es</t>
  </si>
  <si>
    <t>http://abs.twimg.com/images/themes/theme1/bg.png</t>
  </si>
  <si>
    <t>http://abs.twimg.com/images/themes/theme5/bg.gif</t>
  </si>
  <si>
    <t>http://abs.twimg.com/images/themes/theme13/bg.gif</t>
  </si>
  <si>
    <t>http://abs.twimg.com/images/themes/theme4/bg.gif</t>
  </si>
  <si>
    <t>http://abs.twimg.com/images/themes/theme2/bg.gif</t>
  </si>
  <si>
    <t>http://abs.twimg.com/images/themes/theme10/bg.gif</t>
  </si>
  <si>
    <t>http://abs.twimg.com/images/themes/theme7/bg.gif</t>
  </si>
  <si>
    <t>http://abs.twimg.com/images/themes/theme15/bg.png</t>
  </si>
  <si>
    <t>http://abs.twimg.com/images/themes/theme9/bg.gif</t>
  </si>
  <si>
    <t>http://abs.twimg.com/images/themes/theme3/bg.gif</t>
  </si>
  <si>
    <t>http://abs.twimg.com/images/themes/theme6/bg.gif</t>
  </si>
  <si>
    <t>http://abs.twimg.com/images/themes/theme18/bg.gif</t>
  </si>
  <si>
    <t>http://abs.twimg.com/images/themes/theme16/bg.gif</t>
  </si>
  <si>
    <t>http://abs.twimg.com/images/themes/theme12/bg.gif</t>
  </si>
  <si>
    <t>http://abs.twimg.com/images/themes/theme14/bg.gif</t>
  </si>
  <si>
    <t>http://abs.twimg.com/images/themes/theme11/bg.gif</t>
  </si>
  <si>
    <t>http://abs.twimg.com/images/themes/theme19/bg.gif</t>
  </si>
  <si>
    <t>http://abs.twimg.com/images/themes/theme8/bg.gif</t>
  </si>
  <si>
    <t>http://pbs.twimg.com/profile_images/1081220906909786112/rol-C7Ja_normal.jpg</t>
  </si>
  <si>
    <t>http://pbs.twimg.com/profile_images/1057808246705025024/__q-uYrA_normal.jpg</t>
  </si>
  <si>
    <t>http://pbs.twimg.com/profile_images/966201487977254913/DBSP8PAE_normal.jpg</t>
  </si>
  <si>
    <t>http://pbs.twimg.com/profile_images/1071341214602067968/rZZyKpxg_normal.jpg</t>
  </si>
  <si>
    <t>http://pbs.twimg.com/profile_images/550984712378806273/GQhFtyB8_normal.jpeg</t>
  </si>
  <si>
    <t>http://pbs.twimg.com/profile_images/628395021130043392/V9Kysevf_normal.jpg</t>
  </si>
  <si>
    <t>http://pbs.twimg.com/profile_images/742542163074899972/UqEn8AA9_normal.jpg</t>
  </si>
  <si>
    <t>http://pbs.twimg.com/profile_images/905902691049644032/zELyKYrv_normal.jpg</t>
  </si>
  <si>
    <t>http://pbs.twimg.com/profile_images/1065355940860518401/RZ2EdJMu_normal.jpg</t>
  </si>
  <si>
    <t>http://pbs.twimg.com/profile_images/1057827532391759872/3cs1s8gn_normal.jpg</t>
  </si>
  <si>
    <t>http://pbs.twimg.com/profile_images/1083883683654774784/HR8ZqD6x_normal.jpg</t>
  </si>
  <si>
    <t>http://pbs.twimg.com/profile_images/1007808695135137793/xPR8RElT_normal.jpg</t>
  </si>
  <si>
    <t>http://pbs.twimg.com/profile_images/1055287141280964609/O4jVfP4M_normal.jpg</t>
  </si>
  <si>
    <t>http://pbs.twimg.com/profile_images/886237642941018112/PvoapqW7_normal.jpg</t>
  </si>
  <si>
    <t>http://pbs.twimg.com/profile_images/1086176420169101313/rUTo2G8Z_normal.jpg</t>
  </si>
  <si>
    <t>http://pbs.twimg.com/profile_images/1040994016827858944/sR2NcgTL_normal.jpg</t>
  </si>
  <si>
    <t>http://pbs.twimg.com/profile_images/1039690829994979328/GxF1bvWg_normal.jpg</t>
  </si>
  <si>
    <t>http://pbs.twimg.com/profile_images/1067591647351975936/a4oTsfAg_normal.jpg</t>
  </si>
  <si>
    <t>http://pbs.twimg.com/profile_images/1054370016576131073/SZ2wlROu_normal.jpg</t>
  </si>
  <si>
    <t>http://pbs.twimg.com/profile_images/966230835090276352/px3veHL7_normal.jpg</t>
  </si>
  <si>
    <t>http://pbs.twimg.com/profile_images/1012390999329566720/inIaEElQ_normal.jpg</t>
  </si>
  <si>
    <t>http://pbs.twimg.com/profile_images/995034983843557376/EwloAMUb_normal.jpg</t>
  </si>
  <si>
    <t>http://pbs.twimg.com/profile_images/824246576537337856/T4X_l8OJ_normal.jpg</t>
  </si>
  <si>
    <t>http://pbs.twimg.com/profile_images/1082203965423419394/PcSylqGP_normal.jpg</t>
  </si>
  <si>
    <t>http://pbs.twimg.com/profile_images/863474949197103104/D4qGnmZG_normal.jpg</t>
  </si>
  <si>
    <t>http://pbs.twimg.com/profile_images/863774271113396224/VTcWbSO1_normal.jpg</t>
  </si>
  <si>
    <t>http://pbs.twimg.com/profile_images/1030226621633056769/_TIBBue6_normal.jpg</t>
  </si>
  <si>
    <t>http://pbs.twimg.com/profile_images/1084509705790091264/Yl8UGDSq_normal.jpg</t>
  </si>
  <si>
    <t>http://pbs.twimg.com/profile_images/1080945150480838657/35zwa3LA_normal.jpg</t>
  </si>
  <si>
    <t>http://pbs.twimg.com/profile_images/969075014426230784/XrO4pPlm_normal.jpg</t>
  </si>
  <si>
    <t>http://pbs.twimg.com/profile_images/859501278476554242/jlBOdoIP_normal.jpg</t>
  </si>
  <si>
    <t>http://pbs.twimg.com/profile_images/1086304658258243584/L9CHoddF_normal.jpg</t>
  </si>
  <si>
    <t>http://pbs.twimg.com/profile_images/992871140447043586/NCsyQWcy_normal.jpg</t>
  </si>
  <si>
    <t>http://pbs.twimg.com/profile_images/978246617911328768/mh7ip-P5_normal.jpg</t>
  </si>
  <si>
    <t>http://pbs.twimg.com/profile_images/803302931369955328/yVlNt6j2_normal.jpg</t>
  </si>
  <si>
    <t>http://pbs.twimg.com/profile_images/1041828373796802560/3Vt6g7Dq_normal.jpg</t>
  </si>
  <si>
    <t>http://pbs.twimg.com/profile_images/915033975772536832/4lZcjC3R_normal.jpg</t>
  </si>
  <si>
    <t>http://pbs.twimg.com/profile_images/859159158825811968/QdNxOwW7_normal.jpg</t>
  </si>
  <si>
    <t>http://pbs.twimg.com/profile_images/1061669623370842113/CnK58U7N_normal.jpg</t>
  </si>
  <si>
    <t>http://pbs.twimg.com/profile_images/1069557311591669761/QivraWp0_normal.jpg</t>
  </si>
  <si>
    <t>http://pbs.twimg.com/profile_images/983737956371345408/VSCZTyyO_normal.jpg</t>
  </si>
  <si>
    <t>http://pbs.twimg.com/profile_images/1024295614606008320/hrezHFTe_normal.jpg</t>
  </si>
  <si>
    <t>http://pbs.twimg.com/profile_images/1046565454066606081/yODxoJcl_normal.jpg</t>
  </si>
  <si>
    <t>http://pbs.twimg.com/profile_images/883207549930971137/zrPgvAY9_normal.jpg</t>
  </si>
  <si>
    <t>http://pbs.twimg.com/profile_images/754887420793921536/qDEnenYh_normal.jpg</t>
  </si>
  <si>
    <t>http://pbs.twimg.com/profile_images/1045774209622761472/3npOzUyL_normal.jpg</t>
  </si>
  <si>
    <t>http://pbs.twimg.com/profile_images/988150299549302784/svrkcSDt_normal.jpg</t>
  </si>
  <si>
    <t>http://pbs.twimg.com/profile_images/736745470505025536/s05oUiQ1_normal.jpg</t>
  </si>
  <si>
    <t>http://pbs.twimg.com/profile_images/1064752255960678402/S6vWyuFA_normal.jpg</t>
  </si>
  <si>
    <t>http://pbs.twimg.com/profile_images/1886187049/Al_normal.jpg</t>
  </si>
  <si>
    <t>http://pbs.twimg.com/profile_images/1052556837638234112/31x85-qm_normal.jpg</t>
  </si>
  <si>
    <t>http://pbs.twimg.com/profile_images/1082394401731571712/u7Uxjqyd_normal.jpg</t>
  </si>
  <si>
    <t>http://pbs.twimg.com/profile_images/1021950924279824384/McJZWPTG_normal.jpg</t>
  </si>
  <si>
    <t>http://pbs.twimg.com/profile_images/923616674762256384/vwNNUoLB_normal.jpg</t>
  </si>
  <si>
    <t>http://pbs.twimg.com/profile_images/1037214937138049024/CT8EVuwz_normal.jpg</t>
  </si>
  <si>
    <t>http://pbs.twimg.com/profile_images/1058445892976406528/6PoUIcXt_normal.jpg</t>
  </si>
  <si>
    <t>http://pbs.twimg.com/profile_images/1086684492482387968/Pqx5LtMt_normal.jpg</t>
  </si>
  <si>
    <t>http://pbs.twimg.com/profile_images/1079236297401593856/jYHeZCQy_normal.jpg</t>
  </si>
  <si>
    <t>http://pbs.twimg.com/profile_images/457554496579588096/qJoefBKR_normal.jpeg</t>
  </si>
  <si>
    <t>http://pbs.twimg.com/profile_images/1075232247488249856/xslqDOwb_normal.jpg</t>
  </si>
  <si>
    <t>http://pbs.twimg.com/profile_images/1076750528413978624/Gx2E8DoQ_normal.jpg</t>
  </si>
  <si>
    <t>http://pbs.twimg.com/profile_images/947188274933784577/OJG5eiWf_normal.jpg</t>
  </si>
  <si>
    <t>http://pbs.twimg.com/profile_images/975844140368920583/FyIhEPB1_normal.jpg</t>
  </si>
  <si>
    <t>http://pbs.twimg.com/profile_images/1075917464830136320/KNGJsxcV_normal.jpg</t>
  </si>
  <si>
    <t>http://pbs.twimg.com/profile_images/746356313676865536/Mig-2aRp_normal.jpg</t>
  </si>
  <si>
    <t>http://pbs.twimg.com/profile_images/1083552708252987392/5V8LMLdA_normal.jpg</t>
  </si>
  <si>
    <t>http://pbs.twimg.com/profile_images/799486873118920704/DkqTB9Oj_normal.jpg</t>
  </si>
  <si>
    <t>http://pbs.twimg.com/profile_images/1081786365749018624/D05ROPhc_normal.jpg</t>
  </si>
  <si>
    <t>http://pbs.twimg.com/profile_images/904572594803879936/115huscf_normal.jpg</t>
  </si>
  <si>
    <t>http://pbs.twimg.com/profile_images/1083447226121121792/5tPlSjAa_normal.jpg</t>
  </si>
  <si>
    <t>http://pbs.twimg.com/profile_images/823653653877768193/_SqW9UnV_normal.jpg</t>
  </si>
  <si>
    <t>http://pbs.twimg.com/profile_images/1085621722496172033/g6OKWtaP_normal.jpg</t>
  </si>
  <si>
    <t>http://pbs.twimg.com/profile_images/618848856051089409/IiIUnQ-N_normal.png</t>
  </si>
  <si>
    <t>http://pbs.twimg.com/profile_images/1016708025418240001/HC2KSgAT_normal.jpg</t>
  </si>
  <si>
    <t>http://pbs.twimg.com/profile_images/1064147614864691200/PbVhgT0u_normal.jpg</t>
  </si>
  <si>
    <t>http://pbs.twimg.com/profile_images/968332807377387520/B2t52K_P_normal.jpg</t>
  </si>
  <si>
    <t>http://pbs.twimg.com/profile_images/928360577411379200/5yuQL-tx_normal.jpg</t>
  </si>
  <si>
    <t>http://pbs.twimg.com/profile_images/639503638986100736/mdIy2CW1_normal.png</t>
  </si>
  <si>
    <t>http://pbs.twimg.com/profile_images/1025095294113869825/kGS3rnB6_normal.jpg</t>
  </si>
  <si>
    <t>http://pbs.twimg.com/profile_images/1022945824701960192/Hqox48yZ_normal.jpg</t>
  </si>
  <si>
    <t>http://pbs.twimg.com/profile_images/775727729693962240/pHeki5SD_normal.jpg</t>
  </si>
  <si>
    <t>http://pbs.twimg.com/profile_images/1082152558020317184/MtMAM65E_normal.jpg</t>
  </si>
  <si>
    <t>http://pbs.twimg.com/profile_images/1023341059495976960/YPbK-FUk_normal.jpg</t>
  </si>
  <si>
    <t>http://pbs.twimg.com/profile_images/785921157010628609/9RGssZ1B_normal.jpg</t>
  </si>
  <si>
    <t>http://pbs.twimg.com/profile_images/729856445089382400/t-VpWrsf_normal.jpg</t>
  </si>
  <si>
    <t>http://pbs.twimg.com/profile_images/987298163810697216/RPPsnTXY_normal.jpg</t>
  </si>
  <si>
    <t>Open Twitter Page for This Person</t>
  </si>
  <si>
    <t>https://twitter.com/michaelschiller</t>
  </si>
  <si>
    <t>https://twitter.com/katewgallego</t>
  </si>
  <si>
    <t>https://twitter.com/ninasophia81</t>
  </si>
  <si>
    <t>https://twitter.com/kristy_king</t>
  </si>
  <si>
    <t>https://twitter.com/captainslogaz</t>
  </si>
  <si>
    <t>https://twitter.com/catikins9</t>
  </si>
  <si>
    <t>https://twitter.com/exoticgamora</t>
  </si>
  <si>
    <t>https://twitter.com/democracyloses</t>
  </si>
  <si>
    <t>https://twitter.com/tiffanymay45</t>
  </si>
  <si>
    <t>https://twitter.com/madelynerants</t>
  </si>
  <si>
    <t>https://twitter.com/lindy3702</t>
  </si>
  <si>
    <t>https://twitter.com/theswprincess</t>
  </si>
  <si>
    <t>https://twitter.com/eyeofthegoddess</t>
  </si>
  <si>
    <t>https://twitter.com/lady_star_gem</t>
  </si>
  <si>
    <t>https://twitter.com/hwhlj321</t>
  </si>
  <si>
    <t>https://twitter.com/helpagedindia</t>
  </si>
  <si>
    <t>https://twitter.com/boba_tea_catan</t>
  </si>
  <si>
    <t>https://twitter.com/chrisehyman</t>
  </si>
  <si>
    <t>https://twitter.com/danascottlo</t>
  </si>
  <si>
    <t>https://twitter.com/stormresist</t>
  </si>
  <si>
    <t>https://twitter.com/grammy_linen</t>
  </si>
  <si>
    <t>https://twitter.com/deborahditkows1</t>
  </si>
  <si>
    <t>https://twitter.com/mimix3</t>
  </si>
  <si>
    <t>https://twitter.com/doridell</t>
  </si>
  <si>
    <t>https://twitter.com/morethanmysle</t>
  </si>
  <si>
    <t>https://twitter.com/nwdem</t>
  </si>
  <si>
    <t>https://twitter.com/brandydavis22</t>
  </si>
  <si>
    <t>https://twitter.com/nanatoyou</t>
  </si>
  <si>
    <t>https://twitter.com/willofarc</t>
  </si>
  <si>
    <t>https://twitter.com/lauraroslin2017</t>
  </si>
  <si>
    <t>https://twitter.com/kikiadine</t>
  </si>
  <si>
    <t>https://twitter.com/rebellegrrl</t>
  </si>
  <si>
    <t>https://twitter.com/americanmclass</t>
  </si>
  <si>
    <t>https://twitter.com/jonesy2167</t>
  </si>
  <si>
    <t>https://twitter.com/flblueskies</t>
  </si>
  <si>
    <t>https://twitter.com/buffytvssummers</t>
  </si>
  <si>
    <t>https://twitter.com/bruinsfan197</t>
  </si>
  <si>
    <t>https://twitter.com/randibaker01</t>
  </si>
  <si>
    <t>https://twitter.com/myserenity69</t>
  </si>
  <si>
    <t>https://twitter.com/bre_50</t>
  </si>
  <si>
    <t>https://twitter.com/cathygv61</t>
  </si>
  <si>
    <t>https://twitter.com/whiskeyoblivion</t>
  </si>
  <si>
    <t>https://twitter.com/willbenton1</t>
  </si>
  <si>
    <t>https://twitter.com/janettesecond</t>
  </si>
  <si>
    <t>https://twitter.com/kindlee55</t>
  </si>
  <si>
    <t>https://twitter.com/cleanwatr</t>
  </si>
  <si>
    <t>https://twitter.com/lasapito</t>
  </si>
  <si>
    <t>https://twitter.com/josephfalzone3</t>
  </si>
  <si>
    <t>https://twitter.com/lifecoachliza</t>
  </si>
  <si>
    <t>https://twitter.com/wisequackranch</t>
  </si>
  <si>
    <t>https://twitter.com/jaderhinos</t>
  </si>
  <si>
    <t>https://twitter.com/politicalminion</t>
  </si>
  <si>
    <t>https://twitter.com/authorkimberley</t>
  </si>
  <si>
    <t>https://twitter.com/billieo2</t>
  </si>
  <si>
    <t>https://twitter.com/angelandrick</t>
  </si>
  <si>
    <t>https://twitter.com/loripausa</t>
  </si>
  <si>
    <t>https://twitter.com/mean_adam</t>
  </si>
  <si>
    <t>https://twitter.com/mtgirl4good</t>
  </si>
  <si>
    <t>https://twitter.com/ratifyeraorg</t>
  </si>
  <si>
    <t>https://twitter.com/pcasanave1</t>
  </si>
  <si>
    <t>https://twitter.com/choirsingergirl</t>
  </si>
  <si>
    <t>https://twitter.com/borgitte</t>
  </si>
  <si>
    <t>https://twitter.com/upfilled</t>
  </si>
  <si>
    <t>https://twitter.com/leahntorres</t>
  </si>
  <si>
    <t>https://twitter.com/greatlakessurfr</t>
  </si>
  <si>
    <t>https://twitter.com/jersey_craig</t>
  </si>
  <si>
    <t>https://twitter.com/sabineresists</t>
  </si>
  <si>
    <t>https://twitter.com/pameladubsky49</t>
  </si>
  <si>
    <t>https://twitter.com/jctheresistance</t>
  </si>
  <si>
    <t>https://twitter.com/reginaw50361</t>
  </si>
  <si>
    <t>https://twitter.com/stacys717</t>
  </si>
  <si>
    <t>https://twitter.com/tonyaaronii</t>
  </si>
  <si>
    <t>https://twitter.com/brendal46066861</t>
  </si>
  <si>
    <t>https://twitter.com/ddt_l1957</t>
  </si>
  <si>
    <t>https://twitter.com/vaculb</t>
  </si>
  <si>
    <t>https://twitter.com/thisismenow1977</t>
  </si>
  <si>
    <t>https://twitter.com/lisatoddsutton</t>
  </si>
  <si>
    <t>https://twitter.com/indivisibletol1</t>
  </si>
  <si>
    <t>https://twitter.com/1jedi_rey</t>
  </si>
  <si>
    <t>https://twitter.com/misia65</t>
  </si>
  <si>
    <t>https://twitter.com/toniconfid</t>
  </si>
  <si>
    <t>https://twitter.com/drdoodlie1994</t>
  </si>
  <si>
    <t>https://twitter.com/roze_wild</t>
  </si>
  <si>
    <t>https://twitter.com/kimc31169</t>
  </si>
  <si>
    <t>https://twitter.com/strchld269</t>
  </si>
  <si>
    <t>https://twitter.com/oogy</t>
  </si>
  <si>
    <t>https://twitter.com/mstomchiki</t>
  </si>
  <si>
    <t>https://twitter.com/jacksnowknows</t>
  </si>
  <si>
    <t>https://twitter.com/lindacook86025</t>
  </si>
  <si>
    <t>https://twitter.com/spydoggie</t>
  </si>
  <si>
    <t>https://twitter.com/qssupervisor</t>
  </si>
  <si>
    <t>https://twitter.com/bright8694</t>
  </si>
  <si>
    <t>https://twitter.com/paulinef136</t>
  </si>
  <si>
    <t>https://twitter.com/charlot63123215</t>
  </si>
  <si>
    <t>https://twitter.com/shera_resists</t>
  </si>
  <si>
    <t>https://twitter.com/alimor999</t>
  </si>
  <si>
    <t>https://twitter.com/patpeoples1</t>
  </si>
  <si>
    <t>https://twitter.com/knight201701</t>
  </si>
  <si>
    <t>https://twitter.com/r2d2resists</t>
  </si>
  <si>
    <t>https://twitter.com/trinityresists</t>
  </si>
  <si>
    <t>https://twitter.com/joyrevels28</t>
  </si>
  <si>
    <t>https://twitter.com/cfraase</t>
  </si>
  <si>
    <t>https://twitter.com/kw1979</t>
  </si>
  <si>
    <t>https://twitter.com/trumpwatchnews</t>
  </si>
  <si>
    <t>https://twitter.com/peaceonwards</t>
  </si>
  <si>
    <t>https://twitter.com/fireheather</t>
  </si>
  <si>
    <t>https://twitter.com/donellstiers</t>
  </si>
  <si>
    <t>https://twitter.com/matthewwolfff</t>
  </si>
  <si>
    <t>https://twitter.com/faithrayfield</t>
  </si>
  <si>
    <t>https://twitter.com/nester1957</t>
  </si>
  <si>
    <t>https://twitter.com/claireresists</t>
  </si>
  <si>
    <t>https://twitter.com/frockman231</t>
  </si>
  <si>
    <t>https://twitter.com/ronnisuev</t>
  </si>
  <si>
    <t>https://twitter.com/prettyangeljac2</t>
  </si>
  <si>
    <t>https://twitter.com/ngnm9575</t>
  </si>
  <si>
    <t>https://twitter.com/elastigirlvotes</t>
  </si>
  <si>
    <t>https://twitter.com/aplebeianlife</t>
  </si>
  <si>
    <t>https://twitter.com/imontoyaresists</t>
  </si>
  <si>
    <t>https://twitter.com/dmswc</t>
  </si>
  <si>
    <t>https://twitter.com/_befriend</t>
  </si>
  <si>
    <t>https://twitter.com/jomareewade</t>
  </si>
  <si>
    <t>https://twitter.com/golfndadblogger</t>
  </si>
  <si>
    <t>https://twitter.com/crabeerer</t>
  </si>
  <si>
    <t>https://twitter.com/andrewkemavor</t>
  </si>
  <si>
    <t>https://twitter.com/kaimoore</t>
  </si>
  <si>
    <t>https://twitter.com/woodywi03943660</t>
  </si>
  <si>
    <t>https://twitter.com/oldcoastie54</t>
  </si>
  <si>
    <t>https://twitter.com/debbiesideris</t>
  </si>
  <si>
    <t>https://twitter.com/stevelemper</t>
  </si>
  <si>
    <t>https://twitter.com/oscarbeaglesmom</t>
  </si>
  <si>
    <t>https://twitter.com/leahaller55</t>
  </si>
  <si>
    <t>https://twitter.com/sw2003_</t>
  </si>
  <si>
    <t>https://twitter.com/formersportsmom</t>
  </si>
  <si>
    <t>https://twitter.com/hbr_hunt</t>
  </si>
  <si>
    <t>https://twitter.com/ronpyke</t>
  </si>
  <si>
    <t>https://twitter.com/themermaidssong</t>
  </si>
  <si>
    <t>https://twitter.com/mstrknowitall</t>
  </si>
  <si>
    <t>https://twitter.com/kingdaredk</t>
  </si>
  <si>
    <t>https://twitter.com/summer7570</t>
  </si>
  <si>
    <t>https://twitter.com/samusan3</t>
  </si>
  <si>
    <t>https://twitter.com/randyhollis11</t>
  </si>
  <si>
    <t>https://twitter.com/fireworkbonnie</t>
  </si>
  <si>
    <t>https://twitter.com/veronicasam13</t>
  </si>
  <si>
    <t>https://twitter.com/abc15</t>
  </si>
  <si>
    <t>https://twitter.com/jamieabc15</t>
  </si>
  <si>
    <t>https://twitter.com/tbray</t>
  </si>
  <si>
    <t>https://twitter.com/julieeuber</t>
  </si>
  <si>
    <t>https://twitter.com/patrici97185118</t>
  </si>
  <si>
    <t>https://twitter.com/b1e56df9ce6549f</t>
  </si>
  <si>
    <t>https://twitter.com/heywood98</t>
  </si>
  <si>
    <t>https://twitter.com/noprezzie2012</t>
  </si>
  <si>
    <t>https://twitter.com/crmandrill</t>
  </si>
  <si>
    <t>https://twitter.com/azajacks</t>
  </si>
  <si>
    <t>https://twitter.com/jpbeltran_</t>
  </si>
  <si>
    <t>https://twitter.com/diannemando</t>
  </si>
  <si>
    <t>https://twitter.com/debbieburbank1</t>
  </si>
  <si>
    <t>https://twitter.com/net425nan</t>
  </si>
  <si>
    <t>https://twitter.com/louisfarrakhan</t>
  </si>
  <si>
    <t>https://twitter.com/mcdysko</t>
  </si>
  <si>
    <t>https://twitter.com/susanscofield7</t>
  </si>
  <si>
    <t>https://twitter.com/walkerdl</t>
  </si>
  <si>
    <t>https://twitter.com/ashqui_ventures</t>
  </si>
  <si>
    <t>https://twitter.com/mhpoison1</t>
  </si>
  <si>
    <t>https://twitter.com/rockstarxmama</t>
  </si>
  <si>
    <t>https://twitter.com/amyloukingery</t>
  </si>
  <si>
    <t>https://twitter.com/mathisonconnie</t>
  </si>
  <si>
    <t>https://twitter.com/proggrrl</t>
  </si>
  <si>
    <t>https://twitter.com/kinneret</t>
  </si>
  <si>
    <t>https://twitter.com/truthisthine</t>
  </si>
  <si>
    <t>https://twitter.com/kylie_cochrane</t>
  </si>
  <si>
    <t>https://twitter.com/svega_star</t>
  </si>
  <si>
    <t>https://twitter.com/carlyinnj</t>
  </si>
  <si>
    <t>https://twitter.com/lbkasey</t>
  </si>
  <si>
    <t>https://twitter.com/amack8328</t>
  </si>
  <si>
    <t>https://twitter.com/azred65</t>
  </si>
  <si>
    <t>https://twitter.com/solusnan1</t>
  </si>
  <si>
    <t>https://twitter.com/anita1867gmail1</t>
  </si>
  <si>
    <t>https://twitter.com/novasupport</t>
  </si>
  <si>
    <t>https://twitter.com/hanjangho76</t>
  </si>
  <si>
    <t>https://twitter.com/christinecharbc</t>
  </si>
  <si>
    <t>https://twitter.com/kahlanamnell77</t>
  </si>
  <si>
    <t>https://twitter.com/contenteddriver</t>
  </si>
  <si>
    <t>https://twitter.com/lucymcbath</t>
  </si>
  <si>
    <t>https://twitter.com/shannonrwatts</t>
  </si>
  <si>
    <t>https://twitter.com/orgainkorgain</t>
  </si>
  <si>
    <t>https://twitter.com/demteaparty2020</t>
  </si>
  <si>
    <t>https://twitter.com/bangelnuts</t>
  </si>
  <si>
    <t>https://twitter.com/yvettedube</t>
  </si>
  <si>
    <t>https://twitter.com/miamipapers</t>
  </si>
  <si>
    <t>https://twitter.com/guszilla</t>
  </si>
  <si>
    <t>https://twitter.com/jrtsumner2000</t>
  </si>
  <si>
    <t>https://twitter.com/womensmarch</t>
  </si>
  <si>
    <t>https://twitter.com/kathybea1955</t>
  </si>
  <si>
    <t>https://twitter.com/rachelrecruitin</t>
  </si>
  <si>
    <t>https://twitter.com/ecamachousa</t>
  </si>
  <si>
    <t>https://twitter.com/arodriguezabc15</t>
  </si>
  <si>
    <t>https://twitter.com/5141quid</t>
  </si>
  <si>
    <t>https://twitter.com/emilycare</t>
  </si>
  <si>
    <t>https://twitter.com/rzstindustries</t>
  </si>
  <si>
    <t>https://twitter.com/connie_rodeconn</t>
  </si>
  <si>
    <t>https://twitter.com/safeh2o4schools</t>
  </si>
  <si>
    <t>https://twitter.com/momsflagstaff</t>
  </si>
  <si>
    <t>https://twitter.com/sharoncoryell3</t>
  </si>
  <si>
    <t>https://twitter.com/deepinthehills</t>
  </si>
  <si>
    <t>https://twitter.com/mariadmlopez</t>
  </si>
  <si>
    <t>https://twitter.com/dellacooper3</t>
  </si>
  <si>
    <t>https://twitter.com/tiffers70</t>
  </si>
  <si>
    <t>https://twitter.com/rubywisp</t>
  </si>
  <si>
    <t>https://twitter.com/joe_tarski</t>
  </si>
  <si>
    <t>https://twitter.com/scottdavidson54</t>
  </si>
  <si>
    <t>https://twitter.com/bwestbrookaz8</t>
  </si>
  <si>
    <t>https://twitter.com/alcoleman8</t>
  </si>
  <si>
    <t>https://twitter.com/markfreedmanpol</t>
  </si>
  <si>
    <t>https://twitter.com/amandamontini1</t>
  </si>
  <si>
    <t>https://twitter.com/pamadam67507224</t>
  </si>
  <si>
    <t>https://twitter.com/sumtingjuan</t>
  </si>
  <si>
    <t>https://twitter.com/withoutatrace</t>
  </si>
  <si>
    <t>https://twitter.com/tempestdevyne</t>
  </si>
  <si>
    <t>https://twitter.com/thomasgambrel2</t>
  </si>
  <si>
    <t>https://twitter.com/cjmartin23</t>
  </si>
  <si>
    <t>https://twitter.com/fromthebunkerjr</t>
  </si>
  <si>
    <t>https://twitter.com/kevikirch</t>
  </si>
  <si>
    <t>https://twitter.com/soul420sugar</t>
  </si>
  <si>
    <t>https://twitter.com/hollyberryfleur</t>
  </si>
  <si>
    <t>https://twitter.com/aleprechaunist</t>
  </si>
  <si>
    <t>https://twitter.com/iangsmasher1111</t>
  </si>
  <si>
    <t>https://twitter.com/ppazaction</t>
  </si>
  <si>
    <t>https://twitter.com/pinky_or_brain</t>
  </si>
  <si>
    <t>https://twitter.com/marinawaters18</t>
  </si>
  <si>
    <t>https://twitter.com/almlie_rachel</t>
  </si>
  <si>
    <t>https://twitter.com/darknessn2light</t>
  </si>
  <si>
    <t>https://twitter.com/clara_resists</t>
  </si>
  <si>
    <t>https://twitter.com/sallam26391457</t>
  </si>
  <si>
    <t>https://twitter.com/brightlight46</t>
  </si>
  <si>
    <t>https://twitter.com/kmfcounseling</t>
  </si>
  <si>
    <t>https://twitter.com/azsocialjustice</t>
  </si>
  <si>
    <t>https://twitter.com/mayeyala</t>
  </si>
  <si>
    <t>https://twitter.com/hartkariann</t>
  </si>
  <si>
    <t>https://twitter.com/laussieinny</t>
  </si>
  <si>
    <t>https://twitter.com/firebirdrises</t>
  </si>
  <si>
    <t>https://twitter.com/julia_doughty</t>
  </si>
  <si>
    <t>https://twitter.com/cmpnwtr</t>
  </si>
  <si>
    <t>https://twitter.com/marygraceellis</t>
  </si>
  <si>
    <t>https://twitter.com/arianacronkite</t>
  </si>
  <si>
    <t>https://twitter.com/mkferrante</t>
  </si>
  <si>
    <t>https://twitter.com/stephh_az</t>
  </si>
  <si>
    <t>https://twitter.com/_granny_t</t>
  </si>
  <si>
    <t>https://twitter.com/pearl1776</t>
  </si>
  <si>
    <t>https://twitter.com/1drosepetals</t>
  </si>
  <si>
    <t>https://twitter.com/asukpagala</t>
  </si>
  <si>
    <t>https://twitter.com/medicijones</t>
  </si>
  <si>
    <t>https://twitter.com/chispaaz</t>
  </si>
  <si>
    <t>https://twitter.com/johninphx</t>
  </si>
  <si>
    <t>https://twitter.com/philchill1</t>
  </si>
  <si>
    <t>https://twitter.com/marionstrstrk</t>
  </si>
  <si>
    <t>https://twitter.com/tea_party_chris</t>
  </si>
  <si>
    <t>https://twitter.com/rashidatlaib</t>
  </si>
  <si>
    <t>https://twitter.com/ilhanomar</t>
  </si>
  <si>
    <t>https://twitter.com/scottpresler</t>
  </si>
  <si>
    <t>https://twitter.com/bluewaveresist</t>
  </si>
  <si>
    <t>https://twitter.com/amyayers16</t>
  </si>
  <si>
    <t>https://twitter.com/actuallyroni</t>
  </si>
  <si>
    <t>https://twitter.com/pinkpixysprite</t>
  </si>
  <si>
    <t>https://twitter.com/tjseraphim</t>
  </si>
  <si>
    <t>https://twitter.com/historytay</t>
  </si>
  <si>
    <t>https://twitter.com/fox10phoenix</t>
  </si>
  <si>
    <t>https://twitter.com/mvphotofox10</t>
  </si>
  <si>
    <t>https://twitter.com/b52malmet</t>
  </si>
  <si>
    <t>https://twitter.com/w55unicorn</t>
  </si>
  <si>
    <t>https://twitter.com/intuitivekind2</t>
  </si>
  <si>
    <t>https://twitter.com/georgejobson</t>
  </si>
  <si>
    <t>https://twitter.com/strangecarrots</t>
  </si>
  <si>
    <t>https://twitter.com/hchelette</t>
  </si>
  <si>
    <t>https://twitter.com/mdtoorder</t>
  </si>
  <si>
    <t>https://twitter.com/dansnlola</t>
  </si>
  <si>
    <t>https://twitter.com/zoeadeleo</t>
  </si>
  <si>
    <t>https://twitter.com/athosmont</t>
  </si>
  <si>
    <t>https://twitter.com/estherschindler</t>
  </si>
  <si>
    <t>https://twitter.com/lilitor23950940</t>
  </si>
  <si>
    <t>https://twitter.com/bate_char</t>
  </si>
  <si>
    <t>https://twitter.com/akllama22</t>
  </si>
  <si>
    <t>https://twitter.com/waterfall2027</t>
  </si>
  <si>
    <t>https://twitter.com/jacksonkenn</t>
  </si>
  <si>
    <t>https://twitter.com/free2hike</t>
  </si>
  <si>
    <t>https://twitter.com/tomorrowwevote</t>
  </si>
  <si>
    <t>https://twitter.com/michelegabay</t>
  </si>
  <si>
    <t>michaelschiller
RT @KateWGallego: Join us: https://t.co/lJeZv2vroL
We march 01.19.19, we win 03.12.19.
#womenswave #womensmarchphx https://t.co/o4MzowLYvg</t>
  </si>
  <si>
    <t>katewgallego
Find us ⬇️ #womensmarchphx https://t.co/Ou4yq6Bt8r</t>
  </si>
  <si>
    <t>ninasophia81
RT @KateWGallego: Poster making
party all day for the #womensmarchphx
at KG HQ _xD83D__xDC47__xD83C__xDFFC_ Join us and march
on 1/19: https://t.co/lJeZv2vroL
http…</t>
  </si>
  <si>
    <t>kristy_king
RT @CaptainsLogAz: Hoping to see
everybody at the #WomensMarch in
Phx tomorrow Also hoping to see
a lot of signs demanding that Az
finally…</t>
  </si>
  <si>
    <t>captainslogaz
Out here in these streets, demanding
equal rights for all #ERANow #WomensMarchPhx
#WomensMarch2019 https://t.co/mj31XJWjEp</t>
  </si>
  <si>
    <t>catikins9
RT @CaptainsLogAz: Hoping to see
everybody at the #WomensMarch in
Phx tomorrow Also hoping to see
a lot of signs demanding that Az
finally…</t>
  </si>
  <si>
    <t>exoticgamora
RT @CaptainsLogAz: Hoping to see
everybody at the #WomensMarch in
Phx tomorrow Also hoping to see
a lot of signs demanding that Az
finally…</t>
  </si>
  <si>
    <t>democracyloses
RT @CaptainsLogAz: Hoping to see
everybody at the #WomensMarch in
Phx tomorrow Also hoping to see
a lot of signs demanding that Az
finally…</t>
  </si>
  <si>
    <t>tiffanymay45
RT @CaptainsLogAz: Hoping to see
everybody at the #WomensMarch in
Phx tomorrow Also hoping to see
a lot of signs demanding that Az
finally…</t>
  </si>
  <si>
    <t>madelynerants
RT @CaptainsLogAz: Hoping to see
everybody at the #WomensMarch in
Phx tomorrow Also hoping to see
a lot of signs demanding that Az
finally…</t>
  </si>
  <si>
    <t>lindy3702
RT @CaptainsLogAz: Hoping to see
everybody at the #WomensMarch in
Phx tomorrow Also hoping to see
a lot of signs demanding that Az
finally…</t>
  </si>
  <si>
    <t>theswprincess
RT @CaptainsLogAz: Hoping to see
everybody at the #WomensMarch in
Phx tomorrow Also hoping to see
a lot of signs demanding that Az
finally…</t>
  </si>
  <si>
    <t>eyeofthegoddess
RT @CaptainsLogAz: Hoping to see
everybody at the #WomensMarch in
Phx tomorrow Also hoping to see
a lot of signs demanding that Az
finally…</t>
  </si>
  <si>
    <t>lady_star_gem
RT @CaptainsLogAz: Hoping to see
everybody at the #WomensMarch in
Phx tomorrow Also hoping to see
a lot of signs demanding that Az
finally…</t>
  </si>
  <si>
    <t>hwhlj321
RT @CaptainsLogAz: Hoping to see
everybody at the #WomensMarch in
Phx tomorrow Also hoping to see
a lot of signs demanding that Az
finally…</t>
  </si>
  <si>
    <t>helpagedindia
RT @CaptainsLogAz: Hoping to see
everybody at the #WomensMarch in
Phx tomorrow Also hoping to see
a lot of signs demanding that Az
finally…</t>
  </si>
  <si>
    <t>boba_tea_catan
RT @CaptainsLogAz: Hoping to see
everybody at the #WomensMarch in
Phx tomorrow Also hoping to see
a lot of signs demanding that Az
finally…</t>
  </si>
  <si>
    <t>chrisehyman
RT @CaptainsLogAz: Hoping to see
everybody at the #WomensMarch in
Phx tomorrow Also hoping to see
a lot of signs demanding that Az
finally…</t>
  </si>
  <si>
    <t>danascottlo
RT @CaptainsLogAz: Hoping to see
everybody at the #WomensMarch in
Phx tomorrow Also hoping to see
a lot of signs demanding that Az
finally…</t>
  </si>
  <si>
    <t>stormresist
RT @CaptainsLogAz: Hoping to see
everybody at the #WomensMarch in
Phx tomorrow Also hoping to see
a lot of signs demanding that Az
finally…</t>
  </si>
  <si>
    <t>grammy_linen
RT @CaptainsLogAz: Hoping to see
everybody at the #WomensMarch in
Phx tomorrow Also hoping to see
a lot of signs demanding that Az
finally…</t>
  </si>
  <si>
    <t>deborahditkows1
RT @CaptainsLogAz: Hoping to see
everybody at the #WomensMarch in
Phx tomorrow Also hoping to see
a lot of signs demanding that Az
finally…</t>
  </si>
  <si>
    <t>mimix3
RT @CaptainsLogAz: Hoping to see
everybody at the #WomensMarch in
Phx tomorrow Also hoping to see
a lot of signs demanding that Az
finally…</t>
  </si>
  <si>
    <t>doridell
RT @CaptainsLogAz: Hoping to see
everybody at the #WomensMarch in
Phx tomorrow Also hoping to see
a lot of signs demanding that Az
finally…</t>
  </si>
  <si>
    <t>morethanmysle
RT @CaptainsLogAz: Hoping to see
everybody at the #WomensMarch in
Phx tomorrow Also hoping to see
a lot of signs demanding that Az
finally…</t>
  </si>
  <si>
    <t>nwdem
RT @CaptainsLogAz: Hoping to see
everybody at the #WomensMarch in
Phx tomorrow Also hoping to see
a lot of signs demanding that Az
finally…</t>
  </si>
  <si>
    <t>brandydavis22
RT @CaptainsLogAz: Hoping to see
everybody at the #WomensMarch in
Phx tomorrow Also hoping to see
a lot of signs demanding that Az
finally…</t>
  </si>
  <si>
    <t>nanatoyou
RT @CaptainsLogAz: Hoping to see
everybody at the #WomensMarch in
Phx tomorrow Also hoping to see
a lot of signs demanding that Az
finally…</t>
  </si>
  <si>
    <t>willofarc
RT @CaptainsLogAz: Hoping to see
everybody at the #WomensMarch in
Phx tomorrow Also hoping to see
a lot of signs demanding that Az
finally…</t>
  </si>
  <si>
    <t>lauraroslin2017
RT @CaptainsLogAz: Hoping to see
everybody at the #WomensMarch in
Phx tomorrow Also hoping to see
a lot of signs demanding that Az
finally…</t>
  </si>
  <si>
    <t>kikiadine
RT @CaptainsLogAz: Hoping to see
everybody at the #WomensMarch in
Phx tomorrow Also hoping to see
a lot of signs demanding that Az
finally…</t>
  </si>
  <si>
    <t>rebellegrrl
RT @CaptainsLogAz: Hoping to see
everybody at the #WomensMarch in
Phx tomorrow Also hoping to see
a lot of signs demanding that Az
finally…</t>
  </si>
  <si>
    <t>americanmclass
RT @CaptainsLogAz: Hoping to see
everybody at the #WomensMarch in
Phx tomorrow Also hoping to see
a lot of signs demanding that Az
finally…</t>
  </si>
  <si>
    <t>jonesy2167
RT @CaptainsLogAz: Hoping to see
everybody at the #WomensMarch in
Phx tomorrow Also hoping to see
a lot of signs demanding that Az
finally…</t>
  </si>
  <si>
    <t>flblueskies
RT @CaptainsLogAz: Hoping to see
everybody at the #WomensMarch in
Phx tomorrow Also hoping to see
a lot of signs demanding that Az
finally…</t>
  </si>
  <si>
    <t>buffytvssummers
RT @CaptainsLogAz: Hoping to see
everybody at the #WomensMarch in
Phx tomorrow Also hoping to see
a lot of signs demanding that Az
finally…</t>
  </si>
  <si>
    <t>bruinsfan197
RT @CaptainsLogAz: Hoping to see
everybody at the #WomensMarch in
Phx tomorrow Also hoping to see
a lot of signs demanding that Az
finally…</t>
  </si>
  <si>
    <t>randibaker01
RT @CaptainsLogAz: Hoping to see
everybody at the #WomensMarch in
Phx tomorrow Also hoping to see
a lot of signs demanding that Az
finally…</t>
  </si>
  <si>
    <t>myserenity69
RT @CaptainsLogAz: Hoping to see
everybody at the #WomensMarch in
Phx tomorrow Also hoping to see
a lot of signs demanding that Az
finally…</t>
  </si>
  <si>
    <t>bre_50
RT @CaptainsLogAz: Hoping to see
everybody at the #WomensMarch in
Phx tomorrow Also hoping to see
a lot of signs demanding that Az
finally…</t>
  </si>
  <si>
    <t>cathygv61
RT @CaptainsLogAz: Hoping to see
everybody at the #WomensMarch in
Phx tomorrow Also hoping to see
a lot of signs demanding that Az
finally…</t>
  </si>
  <si>
    <t>whiskeyoblivion
RT @CaptainsLogAz: Hoping to see
everybody at the #WomensMarch in
Phx tomorrow Also hoping to see
a lot of signs demanding that Az
finally…</t>
  </si>
  <si>
    <t>willbenton1
RT @CaptainsLogAz: Parking details
for #WomensMarchPhx https://t.co/dsmuBogCwe</t>
  </si>
  <si>
    <t>janettesecond
RT @CaptainsLogAz: Hoping to see
everybody at the #WomensMarch in
Phx tomorrow Also hoping to see
a lot of signs demanding that Az
finally…</t>
  </si>
  <si>
    <t>kindlee55
RT @CaptainsLogAz: Parking details
for #WomensMarchPhx https://t.co/dsmuBogCwe</t>
  </si>
  <si>
    <t>cleanwatr
RT @CaptainsLogAz: Hoping to see
everybody at the #WomensMarch in
Phx tomorrow Also hoping to see
a lot of signs demanding that Az
finally…</t>
  </si>
  <si>
    <t>lasapito
RT @CaptainsLogAz: Hoping to see
everybody at the #WomensMarch in
Phx tomorrow Also hoping to see
a lot of signs demanding that Az
finally…</t>
  </si>
  <si>
    <t>josephfalzone3
RT @CaptainsLogAz: Hoping to see
everybody at the #WomensMarch in
Phx tomorrow Also hoping to see
a lot of signs demanding that Az
finally…</t>
  </si>
  <si>
    <t>lifecoachliza
RT @CaptainsLogAz: Hoping to see
everybody at the #WomensMarch in
Phx tomorrow Also hoping to see
a lot of signs demanding that Az
finally…</t>
  </si>
  <si>
    <t>wisequackranch
RT @CaptainsLogAz: Hoping to see
everybody at the #WomensMarch in
Phx tomorrow Also hoping to see
a lot of signs demanding that Az
finally…</t>
  </si>
  <si>
    <t>jaderhinos
#WomensMarchPhx #WomensMarch #ERA
#AZRatifyERA https://t.co/6HobPULAQb</t>
  </si>
  <si>
    <t>politicalminion
RT @CaptainsLogAz: Hoping to see
everybody at the #WomensMarch in
Phx tomorrow Also hoping to see
a lot of signs demanding that Az
finally…</t>
  </si>
  <si>
    <t>authorkimberley
RT @CaptainsLogAz: Hoping to see
everybody at the #WomensMarch in
Phx tomorrow Also hoping to see
a lot of signs demanding that Az
finally…</t>
  </si>
  <si>
    <t>billieo2
RT @CaptainsLogAz: Hoping to see
everybody at the #WomensMarch in
Phx tomorrow Also hoping to see
a lot of signs demanding that Az
finally…</t>
  </si>
  <si>
    <t>angelandrick
RT @CaptainsLogAz: Hoping to see
everybody at the #WomensMarch in
Phx tomorrow Also hoping to see
a lot of signs demanding that Az
finally…</t>
  </si>
  <si>
    <t>loripausa
RT @CaptainsLogAz: Hoping to see
everybody at the #WomensMarch in
Phx tomorrow Also hoping to see
a lot of signs demanding that Az
finally…</t>
  </si>
  <si>
    <t>mean_adam
RT @CaptainsLogAz: Parking details
for #WomensMarchPhx https://t.co/dsmuBogCwe</t>
  </si>
  <si>
    <t>mtgirl4good
RT @CaptainsLogAz: Parking details
for #WomensMarchPhx https://t.co/dsmuBogCwe</t>
  </si>
  <si>
    <t>ratifyeraorg
RT @CaptainsLogAz: Hoping to see
everybody at the #WomensMarch in
Phx tomorrow Also hoping to see
a lot of signs demanding that Az
finally…</t>
  </si>
  <si>
    <t>pcasanave1
RT @CaptainsLogAz: Hoping to see
everybody at the #WomensMarch in
Phx tomorrow Also hoping to see
a lot of signs demanding that Az
finally…</t>
  </si>
  <si>
    <t>choirsingergirl
RT @CaptainsLogAz: Parking details
for #WomensMarchPhx https://t.co/dsmuBogCwe</t>
  </si>
  <si>
    <t>borgitte
RT @CaptainsLogAz: Hoping to see
everybody at the #WomensMarch in
Phx tomorrow Also hoping to see
a lot of signs demanding that Az
finally…</t>
  </si>
  <si>
    <t>upfilled
RT @CaptainsLogAz: Hoping to see
everybody at the #WomensMarch in
Phx tomorrow Also hoping to see
a lot of signs demanding that Az
finally…</t>
  </si>
  <si>
    <t>leahntorres
RT @CaptainsLogAz: Hoping to see
everybody at the #WomensMarch in
Phx tomorrow Also hoping to see
a lot of signs demanding that Az
finally…</t>
  </si>
  <si>
    <t>greatlakessurfr
RT @CaptainsLogAz: Hoping to see
everybody at the #WomensMarch in
Phx tomorrow Also hoping to see
a lot of signs demanding that Az
finally…</t>
  </si>
  <si>
    <t>jersey_craig
RT @CaptainsLogAz: Hoping to see
everybody at the #WomensMarch in
Phx tomorrow Also hoping to see
a lot of signs demanding that Az
finally…</t>
  </si>
  <si>
    <t>sabineresists
RT @CaptainsLogAz: Hoping to see
everybody at the #WomensMarch in
Phx tomorrow Also hoping to see
a lot of signs demanding that Az
finally…</t>
  </si>
  <si>
    <t>pameladubsky49
RT @CaptainsLogAz: Hoping to see
everybody at the #WomensMarch in
Phx tomorrow Also hoping to see
a lot of signs demanding that Az
finally…</t>
  </si>
  <si>
    <t>jctheresistance
RT @CaptainsLogAz: Hoping to see
everybody at the #WomensMarch in
Phx tomorrow Also hoping to see
a lot of signs demanding that Az
finally…</t>
  </si>
  <si>
    <t>reginaw50361
RT @CaptainsLogAz: Hoping to see
everybody at the #WomensMarch in
Phx tomorrow Also hoping to see
a lot of signs demanding that Az
finally…</t>
  </si>
  <si>
    <t>stacys717
RT @CaptainsLogAz: Hoping to see
everybody at the #WomensMarch in
Phx tomorrow Also hoping to see
a lot of signs demanding that Az
finally…</t>
  </si>
  <si>
    <t>tonyaaronii
RT @CaptainsLogAz: Hoping to see
everybody at the #WomensMarch in
Phx tomorrow Also hoping to see
a lot of signs demanding that Az
finally…</t>
  </si>
  <si>
    <t>brendal46066861
RT @CaptainsLogAz: Hoping to see
everybody at the #WomensMarch in
Phx tomorrow Also hoping to see
a lot of signs demanding that Az
finally…</t>
  </si>
  <si>
    <t>ddt_l1957
RT @CaptainsLogAz: Hoping to see
everybody at the #WomensMarch in
Phx tomorrow Also hoping to see
a lot of signs demanding that Az
finally…</t>
  </si>
  <si>
    <t>vaculb
RT @CaptainsLogAz: Hoping to see
everybody at the #WomensMarch in
Phx tomorrow Also hoping to see
a lot of signs demanding that Az
finally…</t>
  </si>
  <si>
    <t>thisismenow1977
RT @CaptainsLogAz: Hoping to see
everybody at the #WomensMarch in
Phx tomorrow Also hoping to see
a lot of signs demanding that Az
finally…</t>
  </si>
  <si>
    <t>lisatoddsutton
RT @CaptainsLogAz: Hoping to see
everybody at the #WomensMarch in
Phx tomorrow Also hoping to see
a lot of signs demanding that Az
finally…</t>
  </si>
  <si>
    <t>indivisibletol1
RT @CaptainsLogAz: Hoping to see
everybody at the #WomensMarch in
Phx tomorrow Also hoping to see
a lot of signs demanding that Az
finally…</t>
  </si>
  <si>
    <t>1jedi_rey
RT @CaptainsLogAz: Hoping to see
everybody at the #WomensMarch in
Phx tomorrow Also hoping to see
a lot of signs demanding that Az
finally…</t>
  </si>
  <si>
    <t>misia65
RT @CaptainsLogAz: Hoping to see
everybody at the #WomensMarch in
Phx tomorrow Also hoping to see
a lot of signs demanding that Az
finally…</t>
  </si>
  <si>
    <t>toniconfid
RT @CaptainsLogAz: Hoping to see
everybody at the #WomensMarch in
Phx tomorrow Also hoping to see
a lot of signs demanding that Az
finally…</t>
  </si>
  <si>
    <t>drdoodlie1994
RT @CaptainsLogAz: Hoping to see
everybody at the #WomensMarch in
Phx tomorrow Also hoping to see
a lot of signs demanding that Az
finally…</t>
  </si>
  <si>
    <t>roze_wild
RT @CaptainsLogAz: Hoping to see
everybody at the #WomensMarch in
Phx tomorrow Also hoping to see
a lot of signs demanding that Az
finally…</t>
  </si>
  <si>
    <t>kimc31169
RT @CaptainsLogAz: Hoping to see
everybody at the #WomensMarch in
Phx tomorrow Also hoping to see
a lot of signs demanding that Az
finally…</t>
  </si>
  <si>
    <t>strchld269
RT @CaptainsLogAz: Hoping to see
everybody at the #WomensMarch in
Phx tomorrow Also hoping to see
a lot of signs demanding that Az
finally…</t>
  </si>
  <si>
    <t>oogy
RT @CaptainsLogAz: Hoping to see
everybody at the #WomensMarch in
Phx tomorrow Also hoping to see
a lot of signs demanding that Az
finally…</t>
  </si>
  <si>
    <t>mstomchiki
RT @CaptainsLogAz: Hoping to see
everybody at the #WomensMarch in
Phx tomorrow Also hoping to see
a lot of signs demanding that Az
finally…</t>
  </si>
  <si>
    <t>jacksnowknows
RT @CaptainsLogAz: Hoping to see
everybody at the #WomensMarch in
Phx tomorrow Also hoping to see
a lot of signs demanding that Az
finally…</t>
  </si>
  <si>
    <t>lindacook86025
RT @CaptainsLogAz: Hoping to see
everybody at the #WomensMarch in
Phx tomorrow Also hoping to see
a lot of signs demanding that Az
finally…</t>
  </si>
  <si>
    <t>spydoggie
RT @KateWGallego: Poster making
party all day for the #womensmarchphx
at KG HQ _xD83D__xDC47__xD83C__xDFFC_ Join us and march
on 1/19: https://t.co/lJeZv2vroL
http…</t>
  </si>
  <si>
    <t>qssupervisor
RT @KateWGallego: Poster making
party all day for the #womensmarchphx
at KG HQ _xD83D__xDC47__xD83C__xDFFC_ Join us and march
on 1/19: https://t.co/lJeZv2vroL
http…</t>
  </si>
  <si>
    <t>bright8694
RT @CaptainsLogAz: Hoping to see
everybody at the #WomensMarch in
Phx tomorrow Also hoping to see
a lot of signs demanding that Az
finally…</t>
  </si>
  <si>
    <t>paulinef136
RT @CaptainsLogAz: Hoping to see
everybody at the #WomensMarch in
Phx tomorrow Also hoping to see
a lot of signs demanding that Az
finally…</t>
  </si>
  <si>
    <t>charlot63123215
RT @CaptainsLogAz: Hoping to see
everybody at the #WomensMarch in
Phx tomorrow Also hoping to see
a lot of signs demanding that Az
finally…</t>
  </si>
  <si>
    <t>shera_resists
RT @CaptainsLogAz: Hoping to see
everybody at the #WomensMarch in
Phx tomorrow Also hoping to see
a lot of signs demanding that Az
finally…</t>
  </si>
  <si>
    <t>alimor999
RT @CaptainsLogAz: Hoping to see
everybody at the #WomensMarch in
Phx tomorrow Also hoping to see
a lot of signs demanding that Az
finally…</t>
  </si>
  <si>
    <t>patpeoples1
RT @KateWGallego: Poster making
party all day for the #womensmarchphx
at KG HQ _xD83D__xDC47__xD83C__xDFFC_ Join us and march
on 1/19: https://t.co/lJeZv2vroL
http…</t>
  </si>
  <si>
    <t>knight201701
RT @CaptainsLogAz: Parking details
for #WomensMarchPhx https://t.co/dsmuBogCwe</t>
  </si>
  <si>
    <t>r2d2resists
RT @CaptainsLogAz: Hoping to see
everybody at the #WomensMarch in
Phx tomorrow Also hoping to see
a lot of signs demanding that Az
finally…</t>
  </si>
  <si>
    <t>trinityresists
RT @CaptainsLogAz: Hoping to see
everybody at the #WomensMarch in
Phx tomorrow Also hoping to see
a lot of signs demanding that Az
finally…</t>
  </si>
  <si>
    <t>joyrevels28
RT @CaptainsLogAz: Hoping to see
everybody at the #WomensMarch in
Phx tomorrow Also hoping to see
a lot of signs demanding that Az
finally…</t>
  </si>
  <si>
    <t>cfraase
RT @CaptainsLogAz: Hoping to see
everybody at the #WomensMarch in
Phx tomorrow Also hoping to see
a lot of signs demanding that Az
finally…</t>
  </si>
  <si>
    <t>kw1979
RT @CaptainsLogAz: Hoping to see
everybody at the #WomensMarch in
Phx tomorrow Also hoping to see
a lot of signs demanding that Az
finally…</t>
  </si>
  <si>
    <t>trumpwatchnews
RT @CaptainsLogAz: Hoping to see
everybody at the #WomensMarch in
Phx tomorrow Also hoping to see
a lot of signs demanding that Az
finally…</t>
  </si>
  <si>
    <t>peaceonwards
RT @CaptainsLogAz: Hoping to see
everybody at the #WomensMarch in
Phx tomorrow Also hoping to see
a lot of signs demanding that Az
finally…</t>
  </si>
  <si>
    <t>fireheather
RT @CaptainsLogAz: Hoping to see
everybody at the #WomensMarch in
Phx tomorrow Also hoping to see
a lot of signs demanding that Az
finally…</t>
  </si>
  <si>
    <t>donellstiers
RT @KateWGallego: Poster making
party all day for the #womensmarchphx
at KG HQ _xD83D__xDC47__xD83C__xDFFC_ Join us and march
on 1/19: https://t.co/lJeZv2vroL
http…</t>
  </si>
  <si>
    <t>matthewwolfff
RT @CaptainsLogAz: Hoping to see
everybody at the #WomensMarch in
Phx tomorrow Also hoping to see
a lot of signs demanding that Az
finally…</t>
  </si>
  <si>
    <t>faithrayfield
RT @CaptainsLogAz: Hoping to see
everybody at the #WomensMarch in
Phx tomorrow Also hoping to see
a lot of signs demanding that Az
finally…</t>
  </si>
  <si>
    <t>nester1957
RT @CaptainsLogAz: Hoping to see
everybody at the #WomensMarch in
Phx tomorrow Also hoping to see
a lot of signs demanding that Az
finally…</t>
  </si>
  <si>
    <t>claireresists
RT @CaptainsLogAz: Hoping to see
everybody at the #WomensMarch in
Phx tomorrow Also hoping to see
a lot of signs demanding that Az
finally…</t>
  </si>
  <si>
    <t>frockman231
RT @CaptainsLogAz: Hoping to see
everybody at the #WomensMarch in
Phx tomorrow Also hoping to see
a lot of signs demanding that Az
finally…</t>
  </si>
  <si>
    <t>ronnisuev
RT @CaptainsLogAz: Hoping to see
everybody at the #WomensMarch in
Phx tomorrow Also hoping to see
a lot of signs demanding that Az
finally…</t>
  </si>
  <si>
    <t>prettyangeljac2
RT @CaptainsLogAz: Parking details
for #WomensMarchPhx https://t.co/dsmuBogCwe</t>
  </si>
  <si>
    <t>ngnm9575
RT @CaptainsLogAz: Hoping to see
everybody at the #WomensMarch in
Phx tomorrow Also hoping to see
a lot of signs demanding that Az
finally…</t>
  </si>
  <si>
    <t>elastigirlvotes
RT @CaptainsLogAz: Hoping to see
everybody at the #WomensMarch in
Phx tomorrow Also hoping to see
a lot of signs demanding that Az
finally…</t>
  </si>
  <si>
    <t>aplebeianlife
RT @CaptainsLogAz: Hoping to see
everybody at the #WomensMarch in
Phx tomorrow Also hoping to see
a lot of signs demanding that Az
finally…</t>
  </si>
  <si>
    <t>imontoyaresists
RT @CaptainsLogAz: Hoping to see
everybody at the #WomensMarch in
Phx tomorrow Also hoping to see
a lot of signs demanding that Az
finally…</t>
  </si>
  <si>
    <t>dmswc
RT @CaptainsLogAz: Hoping to see
everybody at the #WomensMarch in
Phx tomorrow Also hoping to see
a lot of signs demanding that Az
finally…</t>
  </si>
  <si>
    <t>_befriend
RT @CaptainsLogAz: Hoping to see
everybody at the #WomensMarch in
Phx tomorrow Also hoping to see
a lot of signs demanding that Az
finally…</t>
  </si>
  <si>
    <t>jomareewade
RT @CaptainsLogAz: Hoping to see
everybody at the #WomensMarch in
Phx tomorrow Also hoping to see
a lot of signs demanding that Az
finally…</t>
  </si>
  <si>
    <t>golfndadblogger
RT @CaptainsLogAz: Hoping to see
everybody at the #WomensMarch in
Phx tomorrow Also hoping to see
a lot of signs demanding that Az
finally…</t>
  </si>
  <si>
    <t>crabeerer
RT @CaptainsLogAz: #SaturdayMotivation
Heading to the #WomensMarchPhx
soon It's going to be a great day!
https://t.co/7UXY3POB95</t>
  </si>
  <si>
    <t>andrewkemavor
RT @CaptainsLogAz: #SaturdayMotivation
Heading to the #WomensMarchPhx
soon It's going to be a great day!
https://t.co/7UXY3POB95</t>
  </si>
  <si>
    <t>kaimoore
RT @CaptainsLogAz: #SaturdayMotivation
Heading to the #WomensMarchPhx
soon It's going to be a great day!
https://t.co/7UXY3POB95</t>
  </si>
  <si>
    <t>woodywi03943660
RT @CaptainsLogAz: #SaturdayMotivation
Heading to the #WomensMarchPhx
soon It's going to be a great day!
https://t.co/7UXY3POB95</t>
  </si>
  <si>
    <t>oldcoastie54
RT @CaptainsLogAz: #SaturdayMotivation
Heading to the #WomensMarchPhx
soon It's going to be a great day!
https://t.co/7UXY3POB95</t>
  </si>
  <si>
    <t>debbiesideris
RT @CaptainsLogAz: Hoping to see
everybody at the #WomensMarch in
Phx tomorrow Also hoping to see
a lot of signs demanding that Az
finally…</t>
  </si>
  <si>
    <t>stevelemper
RT @CaptainsLogAz: #SaturdayMotivation
Heading to the #WomensMarchPhx
soon It's going to be a great day!
https://t.co/7UXY3POB95</t>
  </si>
  <si>
    <t>oscarbeaglesmom
RT @CaptainsLogAz: #SaturdayMotivation
Heading to the #WomensMarchPhx
soon It's going to be a great day!
https://t.co/7UXY3POB95</t>
  </si>
  <si>
    <t>leahaller55
RT @CaptainsLogAz: #SaturdayMotivation
Heading to the #WomensMarchPhx
soon It's going to be a great day!
https://t.co/7UXY3POB95</t>
  </si>
  <si>
    <t>sw2003_
RT @CaptainsLogAz: Hoping to see
everybody at the #WomensMarch in
Phx tomorrow Also hoping to see
a lot of signs demanding that Az
finally…</t>
  </si>
  <si>
    <t>formersportsmom
RT @CaptainsLogAz: Hoping to see
everybody at the #WomensMarch in
Phx tomorrow Also hoping to see
a lot of signs demanding that Az
finally…</t>
  </si>
  <si>
    <t>hbr_hunt
RT @CaptainsLogAz: #SaturdayMotivation
Heading to the #WomensMarchPhx
soon It's going to be a great day!
https://t.co/7UXY3POB95</t>
  </si>
  <si>
    <t>ronpyke
RT @CaptainsLogAz: #SaturdayMotivation
Heading to the #WomensMarchPhx
soon It's going to be a great day!
https://t.co/7UXY3POB95</t>
  </si>
  <si>
    <t>themermaidssong
RT @CaptainsLogAz: Hoping to see
everybody at the #WomensMarch in
Phx tomorrow Also hoping to see
a lot of signs demanding that Az
finally…</t>
  </si>
  <si>
    <t>mstrknowitall
RT @CaptainsLogAz: Hoping to see
everybody at the #WomensMarch in
Phx tomorrow Also hoping to see
a lot of signs demanding that Az
finally…</t>
  </si>
  <si>
    <t>kingdaredk
RT @CaptainsLogAz: Hoping to see
everybody at the #WomensMarch in
Phx tomorrow Also hoping to see
a lot of signs demanding that Az
finally…</t>
  </si>
  <si>
    <t>summer7570
RT @CaptainsLogAz: Hoping to see
everybody at the #WomensMarch in
Phx tomorrow Also hoping to see
a lot of signs demanding that Az
finally…</t>
  </si>
  <si>
    <t>samusan3
RT @CaptainsLogAz: Hoping to see
everybody at the #WomensMarch in
Phx tomorrow Also hoping to see
a lot of signs demanding that Az
finally…</t>
  </si>
  <si>
    <t>randyhollis11
RT @CaptainsLogAz: Hoping to see
everybody at the #WomensMarch in
Phx tomorrow Also hoping to see
a lot of signs demanding that Az
finally…</t>
  </si>
  <si>
    <t>fireworkbonnie
RT @CaptainsLogAz: Thousands upon
thousands, wish I had the panoramic
function #WomensMarchPhx #WomensMarch2019
https://t.co/yVUUfsxWPs</t>
  </si>
  <si>
    <t>veronicasam13
RT @CaptainsLogAz: Thousands upon
thousands, wish I had the panoramic
function #WomensMarchPhx #WomensMarch2019
https://t.co/yVUUfsxWPs</t>
  </si>
  <si>
    <t>abc15
RT @JamieABC15: Crowd has gathered
on AZ capitol lawn to listen to
speakers at #womensmarchphx. #ABC15
https://t.co/VpAuWQaAya</t>
  </si>
  <si>
    <t>jamieabc15
Crowd has gathered on AZ capitol
lawn to listen to speakers at #womensmarchphx.
#ABC15 https://t.co/VpAuWQaAya</t>
  </si>
  <si>
    <t>tbray
RT @JulieEuber: Another strong
Women’s March in Phoenix, Arizona
_xD83D__xDCAA_ #WomensMarch #WomensMarch2019
#WomensMarchPhx https://t.co/9I4Tz3gfGR</t>
  </si>
  <si>
    <t>julieeuber
Another strong Women’s March in
Phoenix, Arizona _xD83D__xDCAA_ #WomensMarch
#WomensMarch2019 #WomensMarchPhx
https://t.co/9I4Tz3gfGR</t>
  </si>
  <si>
    <t>patrici97185118
RT @CaptainsLogAz: Thousands upon
thousands, wish I had the panoramic
function #WomensMarchPhx #WomensMarch2019
https://t.co/yVUUfsxWPs</t>
  </si>
  <si>
    <t>b1e56df9ce6549f
RT @CaptainsLogAz: Thousands upon
thousands, wish I had the panoramic
function #WomensMarchPhx #WomensMarch2019
https://t.co/yVUUfsxWPs</t>
  </si>
  <si>
    <t>heywood98
RT @noprezzie2012: Words from an
organizer of the #womensmarchphx
_xD83D__xDE06_ https://t.co/7Ia61Ynblz</t>
  </si>
  <si>
    <t>noprezzie2012
#WomensMarchPhx in one gif https://t.co/N2hFakqmBw</t>
  </si>
  <si>
    <t>crmandrill
RT @CaptainsLogAz: Speakers signs
"Deaf women are 3 times as likely
to be sexually assaulted" Crowd
responds with their hands #WomensMarc…</t>
  </si>
  <si>
    <t>azajacks
RT @JulieEuber: Another strong
Women’s March in Phoenix, Arizona
_xD83D__xDCAA_ #WomensMarch #WomensMarch2019
#WomensMarchPhx https://t.co/9I4Tz3gfGR</t>
  </si>
  <si>
    <t>jpbeltran_
Indigenous women leading the #womensmarchphx
#womenswave #womensmarch19 #cron305
#MMIW https://t.co/hOq4ZlC94B</t>
  </si>
  <si>
    <t>diannemando
RT @CaptainsLogAz: Speakers signs
"Deaf women are 3 times as likely
to be sexually assaulted" Crowd
responds with their hands #WomensMarc…</t>
  </si>
  <si>
    <t>debbieburbank1
RT @CaptainsLogAz: Thousands upon
thousands, wish I had the panoramic
function #WomensMarchPhx #WomensMarch2019
https://t.co/yVUUfsxWPs</t>
  </si>
  <si>
    <t>net425nan
#WomensMarchPhx So what time will
@LouisFarrakhan be there? Y’all
hero_xD83E__xDD7A__xD83D__xDE33__xD83E__xDD7A__xD83D__xDE33_</t>
  </si>
  <si>
    <t xml:space="preserve">louisfarrakhan
</t>
  </si>
  <si>
    <t>mcdysko
RT @CaptainsLogAz: Speakers signs
"Deaf women are 3 times as likely
to be sexually assaulted" Crowd
responds with their hands #WomensMarc…</t>
  </si>
  <si>
    <t>susanscofield7
RT @CaptainsLogAz: Speakers signs
"Deaf women are 3 times as likely
to be sexually assaulted" Crowd
responds with their hands #WomensMarc…</t>
  </si>
  <si>
    <t>walkerdl
RT @CaptainsLogAz: Speakers signs
"Deaf women are 3 times as likely
to be sexually assaulted" Crowd
responds with their hands #WomensMarc…</t>
  </si>
  <si>
    <t>ashqui_ventures
RT @CaptainsLogAz: That's right,
the Captain always gets backstage
passes _xD83D__xDE02_ #WomensMarchPhx #WomensMarch2019
https://t.co/7bdNVkgPnS</t>
  </si>
  <si>
    <t>mhpoison1
RT @CaptainsLogAz: That's right,
the Captain always gets backstage
passes _xD83D__xDE02_ #WomensMarchPhx #WomensMarch2019
https://t.co/7bdNVkgPnS</t>
  </si>
  <si>
    <t>rockstarxmama
RT @CaptainsLogAz: Thousands upon
thousands, wish I had the panoramic
function #WomensMarchPhx #WomensMarch2019
https://t.co/yVUUfsxWPs</t>
  </si>
  <si>
    <t>amyloukingery
RT @noprezzie2012: #WomensMarchPhx
in one gif https://t.co/N2hFakqmBw</t>
  </si>
  <si>
    <t>mathisonconnie
RT @CaptainsLogAz: Speakers signs
"Deaf women are 3 times as likely
to be sexually assaulted" Crowd
responds with their hands #WomensMarc…</t>
  </si>
  <si>
    <t>proggrrl
RT @CaptainsLogAz: OMG GOP WTF
_xD83D__xDD25__xD83D__xDE02_ #WomensMarchPhx #WomensMarch2019
https://t.co/DjDyrrsicq</t>
  </si>
  <si>
    <t>kinneret
RT @CaptainsLogAz: OMG GOP WTF
_xD83D__xDD25__xD83D__xDE02_ #WomensMarchPhx #WomensMarch2019
https://t.co/DjDyrrsicq</t>
  </si>
  <si>
    <t>truthisthine
RT @kylie_cochrane: Attendees of
the #womensmarchphx have decorated
hundreds of colorful _xD83C__xDF08_ signs in
support of their cause. #WomensMarch201…</t>
  </si>
  <si>
    <t>kylie_cochrane
“Love for all” is a message supporters
are promoting at the #womensmarchphx
this year. #strongertogether #WomensMarch2019
#305ASU https://t.co/KDfasbBJtN</t>
  </si>
  <si>
    <t>svega_star
RT @CaptainsLogAz: Speakers signs
"Deaf women are 3 times as likely
to be sexually assaulted" Crowd
responds with their hands #WomensMarc…</t>
  </si>
  <si>
    <t>carlyinnj
RT @CaptainsLogAz: Speakers signs
"Deaf women are 3 times as likely
to be sexually assaulted" Crowd
responds with their hands #WomensMarc…</t>
  </si>
  <si>
    <t>lbkasey
RT @CaptainsLogAz: Thousands upon
thousands, wish I had the panoramic
function #WomensMarchPhx #WomensMarch2019
https://t.co/yVUUfsxWPs</t>
  </si>
  <si>
    <t>amack8328
RT @CaptainsLogAz: OMG GOP WTF
_xD83D__xDD25__xD83D__xDE02_ #WomensMarchPhx #WomensMarch2019
https://t.co/DjDyrrsicq</t>
  </si>
  <si>
    <t>azred65
RT @noprezzie2012: Words from an
organizer of the #womensmarchphx
_xD83D__xDE06_ https://t.co/7Ia61Ynblz</t>
  </si>
  <si>
    <t>solusnan1
RT @CaptainsLogAz: OMG GOP WTF
_xD83D__xDD25__xD83D__xDE02_ #WomensMarchPhx #WomensMarch2019
https://t.co/DjDyrrsicq</t>
  </si>
  <si>
    <t>anita1867gmail1
RT @CaptainsLogAz: OMG GOP WTF
_xD83D__xDD25__xD83D__xDE02_ #WomensMarchPhx #WomensMarch2019
https://t.co/DjDyrrsicq</t>
  </si>
  <si>
    <t>novasupport
RT @CaptainsLogAz: Speakers signs
"Deaf women are 3 times as likely
to be sexually assaulted" Crowd
responds with their hands #WomensMarc…</t>
  </si>
  <si>
    <t>hanjangho76
RT @CaptainsLogAz: OMG GOP WTF
_xD83D__xDD25__xD83D__xDE02_ #WomensMarchPhx #WomensMarch2019
https://t.co/DjDyrrsicq</t>
  </si>
  <si>
    <t>christinecharbc
RT @CaptainsLogAz: OMG GOP WTF
_xD83D__xDD25__xD83D__xDE02_ #WomensMarchPhx #WomensMarch2019
https://t.co/DjDyrrsicq</t>
  </si>
  <si>
    <t>kahlanamnell77
RT @CaptainsLogAz: OMG GOP WTF
_xD83D__xDD25__xD83D__xDE02_ #WomensMarchPhx #WomensMarch2019
https://t.co/DjDyrrsicq</t>
  </si>
  <si>
    <t>contenteddriver
RT @CaptainsLogAz: Speakers signs
"Deaf women are 3 times as likely
to be sexually assaulted" Crowd
responds with their hands #WomensMarc…</t>
  </si>
  <si>
    <t xml:space="preserve">lucymcbath
</t>
  </si>
  <si>
    <t xml:space="preserve">shannonrwatts
</t>
  </si>
  <si>
    <t>orgainkorgain
RT @CaptainsLogAz: Speakers signs
"Deaf women are 3 times as likely
to be sexually assaulted" Crowd
responds with their hands #WomensMarc…</t>
  </si>
  <si>
    <t>demteaparty2020
RT @CaptainsLogAz: #GunReformNow
#WomensMarchPhx #WomensMarch2019
@shannonrwatts @lucymcbath https://t.co/lsBqMxcHo0</t>
  </si>
  <si>
    <t>bangelnuts
RT @CaptainsLogAz: OMG GOP WTF
_xD83D__xDD25__xD83D__xDE02_ #WomensMarchPhx #WomensMarch2019
https://t.co/DjDyrrsicq</t>
  </si>
  <si>
    <t>yvettedube
RT @CaptainsLogAz: OMG GOP WTF
_xD83D__xDD25__xD83D__xDE02_ #WomensMarchPhx #WomensMarch2019
https://t.co/DjDyrrsicq</t>
  </si>
  <si>
    <t>miamipapers
RT @CaptainsLogAz: #GunReformNow
#WomensMarchPhx #WomensMarch2019
@shannonrwatts @lucymcbath https://t.co/lsBqMxcHo0</t>
  </si>
  <si>
    <t>guszilla
RT @noprezzie2012: Words from an
organizer of the #womensmarchphx
_xD83D__xDE06_ https://t.co/7Ia61Ynblz</t>
  </si>
  <si>
    <t>jrtsumner2000
I'm at the #womensmarch2019 supporting
strong women fighting for women's
rights. I march because women's
rights are human rights and we
need a more equitable society!
#WomensMarchPhx @womensmarch https://t.co/WR9ba1PeNK</t>
  </si>
  <si>
    <t xml:space="preserve">womensmarch
</t>
  </si>
  <si>
    <t>kathybea1955
RT @CaptainsLogAz: OMG GOP WTF
_xD83D__xDD25__xD83D__xDE02_ #WomensMarchPhx #WomensMarch2019
https://t.co/DjDyrrsicq</t>
  </si>
  <si>
    <t>rachelrecruitin
Outreach with some frands #ccofaz
#WomenInCyber #CyberWomen #WomenInSTEM
#azcybertalent #WomensMarch2019
#WomensMarchPHX https://t.co/TIEGc2u7lw</t>
  </si>
  <si>
    <t>ecamachousa
RT @CaptainsLogAz: #GunReformNow
#WomensMarchPhx #WomensMarch2019
@shannonrwatts @lucymcbath https://t.co/lsBqMxcHo0</t>
  </si>
  <si>
    <t>arodriguezabc15
RT @JamieABC15: Crowd has gathered
on AZ capitol lawn to listen to
speakers at #womensmarchphx. #ABC15
https://t.co/VpAuWQaAya</t>
  </si>
  <si>
    <t>5141quid
RT @CaptainsLogAz: #GunReformNow
#WomensMarchPhx #WomensMarch2019
@shannonrwatts @lucymcbath https://t.co/lsBqMxcHo0</t>
  </si>
  <si>
    <t>emilycare
RT @JPBeltran_: Morrato from @RZSTindustries
is making posters to bring awareness
for #MMIW (Missing/Murdered Indigenous
Women) a crisis in…</t>
  </si>
  <si>
    <t xml:space="preserve">rzstindustries
</t>
  </si>
  <si>
    <t>connie_rodeconn
RT @CaptainsLogAz: Speakers signs
"Deaf women are 3 times as likely
to be sexually assaulted" Crowd
responds with their hands #WomensMarc…</t>
  </si>
  <si>
    <t>safeh2o4schools
RT @KateWGallego: Find us ⬇️ #womensmarchphx
https://t.co/Ou4yq6Bt8r</t>
  </si>
  <si>
    <t>momsflagstaff
RT @CaptainsLogAz: OMG GOP WTF
_xD83D__xDD25__xD83D__xDE02_ #WomensMarchPhx #WomensMarch2019
https://t.co/DjDyrrsicq</t>
  </si>
  <si>
    <t>sharoncoryell3
RT @CaptainsLogAz: March has begun
Here comes that #GoodTrouble #WomensMarchPhx
#WomensMarch2019 https://t.co/VwrQm0R8ct</t>
  </si>
  <si>
    <t>deepinthehills
RT @CaptainsLogAz: OMG GOP WTF
_xD83D__xDD25__xD83D__xDE02_ #WomensMarchPhx #WomensMarch2019
https://t.co/DjDyrrsicq</t>
  </si>
  <si>
    <t>mariadmlopez
RT @KateWGallego: Find us ⬇️ #womensmarchphx
https://t.co/Ou4yq6Bt8r</t>
  </si>
  <si>
    <t>dellacooper3
RT @CaptainsLogAz: March has begun
Here comes that #GoodTrouble #WomensMarchPhx
#WomensMarch2019 https://t.co/VwrQm0R8ct</t>
  </si>
  <si>
    <t>tiffers70
RT @CaptainsLogAz: March has begun
Here comes that #GoodTrouble #WomensMarchPhx
#WomensMarch2019 https://t.co/VwrQm0R8ct</t>
  </si>
  <si>
    <t>rubywisp
RT @CaptainsLogAz: March has begun
Here comes that #GoodTrouble #WomensMarchPhx
#WomensMarch2019 https://t.co/VwrQm0R8ct</t>
  </si>
  <si>
    <t>joe_tarski
RT @CaptainsLogAz: Thousands upon
thousands, wish I had the panoramic
function #WomensMarchPhx #WomensMarch2019
https://t.co/yVUUfsxWPs</t>
  </si>
  <si>
    <t>scottdavidson54
RT @CaptainsLogAz: Spotted Az's
very own grassroots legend @BWestbrookAZ8
#WomensMarchPhx #WomensMarch2019
https://t.co/AaDMiohSrK</t>
  </si>
  <si>
    <t xml:space="preserve">bwestbrookaz8
</t>
  </si>
  <si>
    <t>alcoleman8
RT @CaptainsLogAz: #GunReformNow
#WomensMarchPhx #WomensMarch2019
@shannonrwatts @lucymcbath https://t.co/lsBqMxcHo0</t>
  </si>
  <si>
    <t>markfreedmanpol
RT @CaptainsLogAz: OMG GOP WTF
_xD83D__xDD25__xD83D__xDE02_ #WomensMarchPhx #WomensMarch2019
https://t.co/DjDyrrsicq</t>
  </si>
  <si>
    <t>amandamontini1
The Marchers have begun walking.
Signs are raised. #womensmarchphx
https://t.co/HrcgqLz2Ay</t>
  </si>
  <si>
    <t>pamadam67507224
RT @JamieABC15: Crowd has gathered
on AZ capitol lawn to listen to
speakers at #womensmarchphx. #ABC15
https://t.co/VpAuWQaAya</t>
  </si>
  <si>
    <t>sumtingjuan
RT @CaptainsLogAz: March has begun
Here comes that #GoodTrouble #WomensMarchPhx
#WomensMarch2019 https://t.co/VwrQm0R8ct</t>
  </si>
  <si>
    <t>withoutatrace
RT @tempestdevyne: #WomensMarch2019
#WomensMarchPhoenix #WomensMarchPhx
#WomensWave https://t.co/ID2K9y3nao</t>
  </si>
  <si>
    <t>tempestdevyne
#WomensMarch2019 #WomensMarchPhoenix
#WomensMarchPhx #WomensWave https://t.co/TVO3zoQ0S9</t>
  </si>
  <si>
    <t>thomasgambrel2
RT @CaptainsLogAz: Speakers signs
"Deaf women are 3 times as likely
to be sexually assaulted" Crowd
responds with their hands #WomensMarc…</t>
  </si>
  <si>
    <t>cjmartin23
RT @kylie_cochrane: #womensmarchphx
is a family affair. Attendees brought
family and friends in support of
all the women in their life. #st…</t>
  </si>
  <si>
    <t>fromthebunkerjr
RT @CaptainsLogAz: Hoping to see
everybody at the #WomensMarch in
Phx tomorrow Also hoping to see
a lot of signs demanding that Az
finally…</t>
  </si>
  <si>
    <t>kevikirch
RT @KateWGallego: Find us ⬇️ #womensmarchphx
https://t.co/Ou4yq6Bt8r</t>
  </si>
  <si>
    <t>soul420sugar
RT @CaptainsLogAz: March has begun
Here comes that #GoodTrouble #WomensMarchPhx
#WomensMarch2019 https://t.co/VwrQm0R8ct</t>
  </si>
  <si>
    <t>hollyberryfleur
RT @CaptainsLogAz: March has begun
Here comes that #GoodTrouble #WomensMarchPhx
#WomensMarch2019 https://t.co/VwrQm0R8ct</t>
  </si>
  <si>
    <t>aleprechaunist
#WomensMarchPhx https://t.co/q4UVuvy40D</t>
  </si>
  <si>
    <t>iangsmasher1111
RT @CaptainsLogAz: Out here in
these streets, demanding equal
rights for all #ERANow #WomensMarchPhx
#WomensMarch2019 https://t.co/mj31X…</t>
  </si>
  <si>
    <t>ppazaction
We won't back down. When we come
together, we can be an unstoppable
force. We must unequivocally reaffirm
that there is no place for any
kind of bigotry from anti-Semitism,
homophobia, transphobia, xenophobia,
or racism in our movement. #womensmarchphx
https://t.co/15AVjXSpEl</t>
  </si>
  <si>
    <t>pinky_or_brain
RT @CaptainsLogAz: Thousands upon
thousands, wish I had the panoramic
function #WomensMarchPhx #WomensMarch2019
https://t.co/yVUUfsxWPs</t>
  </si>
  <si>
    <t>marinawaters18
RT @kylie_cochrane: #womensmarchphx
is a family affair. Attendees brought
family and friends in support of
all the women in their life. #st…</t>
  </si>
  <si>
    <t>almlie_rachel
RT @CaptainsLogAz: March has begun
Here comes that #GoodTrouble #WomensMarchPhx
#WomensMarch2019 https://t.co/VwrQm0R8ct</t>
  </si>
  <si>
    <t>darknessn2light
RT @CaptainsLogAz: Out here in
these streets, demanding equal
rights for all #ERANow #WomensMarchPhx
#WomensMarch2019 https://t.co/mj31X…</t>
  </si>
  <si>
    <t>clara_resists
RT @CaptainsLogAz: Out here in
these streets, demanding equal
rights for all #ERANow #WomensMarchPhx
#WomensMarch2019 https://t.co/mj31X…</t>
  </si>
  <si>
    <t>sallam26391457
RT @CaptainsLogAz: March has begun
Here comes that #GoodTrouble #WomensMarchPhx
#WomensMarch2019 https://t.co/VwrQm0R8ct</t>
  </si>
  <si>
    <t>brightlight46
RT @CaptainsLogAz: March has begun
Here comes that #GoodTrouble #WomensMarchPhx
#WomensMarch2019 https://t.co/VwrQm0R8ct</t>
  </si>
  <si>
    <t>kmfcounseling
RT @CaptainsLogAz: OMG GOP WTF
_xD83D__xDD25__xD83D__xDE02_ #WomensMarchPhx #WomensMarch2019
https://t.co/DjDyrrsicq</t>
  </si>
  <si>
    <t xml:space="preserve">azsocialjustice
</t>
  </si>
  <si>
    <t>mayeyala
RT @CaptainsLogAz: March has begun
Here comes that #GoodTrouble #WomensMarchPhx
#WomensMarch2019 https://t.co/VwrQm0R8ct</t>
  </si>
  <si>
    <t>hartkariann
RT @CaptainsLogAz: Out here in
these streets, demanding equal
rights for all #ERANow #WomensMarchPhx
#WomensMarch2019 https://t.co/mj31X…</t>
  </si>
  <si>
    <t>laussieinny
RT @CaptainsLogAz: OMG GOP WTF
_xD83D__xDD25__xD83D__xDE02_ #WomensMarchPhx #WomensMarch2019
https://t.co/DjDyrrsicq</t>
  </si>
  <si>
    <t>firebirdrises
RT @CaptainsLogAz: Out here in
these streets, demanding equal
rights for all #ERANow #WomensMarchPhx
#WomensMarch2019 https://t.co/mj31X…</t>
  </si>
  <si>
    <t>julia_doughty
RT @CaptainsLogAz: OMG GOP WTF
_xD83D__xDD25__xD83D__xDE02_ #WomensMarchPhx #WomensMarch2019
https://t.co/DjDyrrsicq</t>
  </si>
  <si>
    <t>cmpnwtr
RT @CaptainsLogAz: March has begun
Here comes that #GoodTrouble #WomensMarchPhx
#WomensMarch2019 https://t.co/VwrQm0R8ct</t>
  </si>
  <si>
    <t>marygraceellis
RT @CaptainsLogAz: Out here in
these streets, demanding equal
rights for all #ERANow #WomensMarchPhx
#WomensMarch2019 https://t.co/mj31X…</t>
  </si>
  <si>
    <t>arianacronkite
Making the turn back towards the
capital and the end of the March
is no where in sight. Huge turn
out for today’s march. #womensmarchphx
https://t.co/5KRJ1PZ0aN</t>
  </si>
  <si>
    <t>mkferrante
RT @CaptainsLogAz: March has begun
Here comes that #GoodTrouble #WomensMarchPhx
#WomensMarch2019 https://t.co/VwrQm0R8ct</t>
  </si>
  <si>
    <t>stephh_az
RT @CaptainsLogAz: Out here in
these streets, demanding equal
rights for all #ERANow #WomensMarchPhx
#WomensMarch2019 https://t.co/mj31X…</t>
  </si>
  <si>
    <t>_granny_t
RT @CaptainsLogAz: OMG GOP WTF
_xD83D__xDD25__xD83D__xDE02_ #WomensMarchPhx #WomensMarch2019
https://t.co/DjDyrrsicq</t>
  </si>
  <si>
    <t>pearl1776
RT @CaptainsLogAz: OMG GOP WTF
_xD83D__xDD25__xD83D__xDE02_ #WomensMarchPhx #WomensMarch2019
https://t.co/DjDyrrsicq</t>
  </si>
  <si>
    <t>1drosepetals
RT @ASUkpagala: “Hey hey ho ho
Donald Trump has got to go” is
the chant people are saying in
the streets of Phoenix during the
#womensmarch…</t>
  </si>
  <si>
    <t>asukpagala
“Hey hey ho ho Donald Trump has
got to go” is the chant people
are saying in the streets of Phoenix
during the #womensmarchphx _xD83D__xDC4D__xD83C__xDFFD__xD83D__xDE42_
https://t.co/nULOct5XUb</t>
  </si>
  <si>
    <t>medicijones
RT @JPBeltran_: Indigenous women
leading the #womensmarchphx #cron305
#MMIW https://t.co/zJ7qJfLpvD</t>
  </si>
  <si>
    <t>chispaaz
RT @JPBeltran_: Julio Zuniga, senior
organizer at @ChispaAZ and members
at #womensmarchphx https://t.co/9MqjLrxPLX</t>
  </si>
  <si>
    <t>johninphx
RT @noprezzie2012: Words from an
organizer of the #womensmarchphx
_xD83D__xDE06_ https://t.co/7Ia61Ynblz</t>
  </si>
  <si>
    <t>philchill1
RT @JPBeltran_: Morrato from @RZSTindustries
is making posters to bring awareness
for #MMIW (Missing/Murdered Indigenous
Women) a crisis in…</t>
  </si>
  <si>
    <t>marionstrstrk
RT @CaptainsLogAz: Out here in
these streets, demanding equal
rights for all #ERANow #WomensMarchPhx
#WomensMarch2019 https://t.co/mj31X…</t>
  </si>
  <si>
    <t>tea_party_chris
@ScottPresler @IlhanOmar @RashidaTlaib
So #LindaSarsour doesn’t take issue
with the Muslim Brotherhood whose
#MuslimBrotherhoodMemorandum describes
their planned takeover of NorthAmerica
&amp;amp; everyone’s conversion to
Islam #TheMoreYouKnow #WakeUpAmerica
#womensmarchphx #womensmarchphoenix
#WomensMarchLA #Phxmosque https://t.co/MUoc2eambE</t>
  </si>
  <si>
    <t xml:space="preserve">rashidatlaib
</t>
  </si>
  <si>
    <t xml:space="preserve">ilhanomar
</t>
  </si>
  <si>
    <t xml:space="preserve">scottpresler
</t>
  </si>
  <si>
    <t>bluewaveresist
RT @CaptainsLogAz: Thousands upon
thousands, wish I had the panoramic
function #WomensMarchPhx #WomensMarch2019
https://t.co/yVUUfsxWPs</t>
  </si>
  <si>
    <t>amyayers16
RT @CaptainsLogAz: OMG GOP WTF
_xD83D__xDD25__xD83D__xDE02_ #WomensMarchPhx #WomensMarch2019
https://t.co/DjDyrrsicq</t>
  </si>
  <si>
    <t>actuallyroni
RT @CaptainsLogAz: Speakers signs
"Deaf women are 3 times as likely
to be sexually assaulted" Crowd
responds with their hands #WomensMarc…</t>
  </si>
  <si>
    <t>pinkpixysprite
RT @CaptainsLogAz: Hoping to see
everybody at the #WomensMarch in
Phx tomorrow Also hoping to see
a lot of signs demanding that Az
finally…</t>
  </si>
  <si>
    <t>tjseraphim
RT @CaptainsLogAz: Out here in
these streets, demanding equal
rights for all #ERANow #WomensMarchPhx
#WomensMarch2019 https://t.co/mj31X…</t>
  </si>
  <si>
    <t>historytay
RT @ASUkpagala: “Hey hey ho ho
Donald Trump has got to go” is
the chant people are saying in
the streets of Phoenix during the
#womensmarch…</t>
  </si>
  <si>
    <t>fox10phoenix
RT @MVphotoFox10: 2019 Women’s
March from the Phoenix State Capitol
underway #Fox10phoenix #womensmarchphx
https://t.co/gNP7VenoiY</t>
  </si>
  <si>
    <t>mvphotofox10
2019 Women’s March from the Phoenix
State Capitol underway #Fox10phoenix
#womensmarchphx https://t.co/gNP7VenoiY</t>
  </si>
  <si>
    <t>b52malmet
RT @CaptainsLogAz: Out here in
these streets, demanding equal
rights for all #ERANow #WomensMarchPhx
#WomensMarch2019 https://t.co/mj31X…</t>
  </si>
  <si>
    <t>w55unicorn
RT @CaptainsLogAz: Out here in
these streets, demanding equal
rights for all #ERANow #WomensMarchPhx
#WomensMarch2019 https://t.co/mj31X…</t>
  </si>
  <si>
    <t>intuitivekind2
RT @CaptainsLogAz: Out here in
these streets, demanding equal
rights for all #ERANow #WomensMarchPhx
#WomensMarch2019 https://t.co/mj31X…</t>
  </si>
  <si>
    <t>georgejobson
RT @CaptainsLogAz: March has begun
Here comes that #GoodTrouble #WomensMarchPhx
#WomensMarch2019 https://t.co/VwrQm0R8ct</t>
  </si>
  <si>
    <t>strangecarrots
RT @JPBeltran_: Morrato from @RZSTindustries
is making posters to bring awareness
for #MMIW (Missing/Murdered Indigenous
Women) a crisis in…</t>
  </si>
  <si>
    <t>hchelette
RT @CaptainsLogAz: Out here in
these streets, demanding equal
rights for all #ERANow #WomensMarchPhx
#WomensMarch2019 https://t.co/mj31X…</t>
  </si>
  <si>
    <t>mdtoorder
RT @CaptainsLogAz: Out here in
these streets, demanding equal
rights for all #ERANow #WomensMarchPhx
#WomensMarch2019 https://t.co/mj31X…</t>
  </si>
  <si>
    <t xml:space="preserve">dansnlola
</t>
  </si>
  <si>
    <t xml:space="preserve">zoeadeleo
</t>
  </si>
  <si>
    <t>athosmont
RT @MVphotoFox10: 2019 Women’s
March from the Phoenix State Capitol
underway #Fox10phoenix #womensmarchphx
https://t.co/gNP7VenoiY</t>
  </si>
  <si>
    <t>estherschindler
#WomensMarchPhx is smaller but
still intense https://t.co/xnZPdX8snm</t>
  </si>
  <si>
    <t>lilitor23950940
RT @CaptainsLogAz: Out here in
these streets, demanding equal
rights for all #ERANow #WomensMarchPhx
#WomensMarch2019 https://t.co/mj31X…</t>
  </si>
  <si>
    <t>bate_char
RT @CaptainsLogAz: Out here in
these streets, demanding equal
rights for all #ERANow #WomensMarchPhx
#WomensMarch2019 https://t.co/mj31X…</t>
  </si>
  <si>
    <t>akllama22
RT @tempestdevyne: #WomensMarch2019
#WomensMarchPhoenix #WomensMarchPhx
#WomensWave https://t.co/DAwZADhkYO</t>
  </si>
  <si>
    <t>waterfall2027
RT @CaptainsLogAz: Out here in
these streets, demanding equal
rights for all #ERANow #WomensMarchPhx
#WomensMarch2019 https://t.co/mj31X…</t>
  </si>
  <si>
    <t>jacksonkenn
RT @CaptainsLogAz: Out here in
these streets, demanding equal
rights for all #ERANow #WomensMarchPhx
#WomensMarch2019 https://t.co/mj31X…</t>
  </si>
  <si>
    <t>free2hike
Why I March. At the Phoenix Women's
March on this beautiful day. #WomensMarch2019
#womensmarchphx https://t.co/OUKwROzyvI</t>
  </si>
  <si>
    <t xml:space="preserve">tomorrowwevote
</t>
  </si>
  <si>
    <t>michelegabay
RT @CaptainsLogAz: Out here in
these streets, demanding equal
rights for all #ERANow #WomensMarchPhx
#WomensMarch2019 https://t.co/mj31X…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</si>
  <si>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</si>
  <si>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</si>
  <si>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</si>
  <si>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</si>
  <si>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</si>
  <si>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</si>
  <si>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</si>
  <si>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</si>
  <si>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</si>
  <si>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</si>
  <si>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</si>
  <si>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</si>
  <si>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</si>
  <si>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</si>
  <si>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</si>
  <si>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</si>
  <si>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</si>
  <si>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</si>
  <si>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</si>
  <si>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</si>
  <si>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</si>
  <si>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</si>
  <si>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</si>
  <si>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</si>
  <si>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</si>
  <si>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</si>
  <si>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</si>
  <si>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</si>
  <si>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</si>
  <si>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</si>
  <si>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</si>
  <si>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</si>
  <si>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</si>
  <si>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</si>
  <si>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</si>
  <si>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</si>
  <si>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</si>
  <si>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</si>
  <si>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</si>
  <si>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</si>
  <si>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</si>
  <si>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</si>
  <si>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</si>
  <si>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</si>
  <si>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</si>
  <si>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</si>
  <si>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</si>
  <si>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</si>
  <si>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</si>
  <si>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</si>
  <si>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</si>
  <si>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</si>
  <si>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</si>
  <si>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</si>
  <si>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</si>
  <si>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</si>
  <si>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</si>
  <si>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</si>
  <si>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</si>
  <si>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</si>
  <si>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</si>
  <si>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</si>
  <si>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</si>
  <si>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</si>
  <si>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</si>
  <si>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</si>
  <si>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</si>
  <si>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</si>
  <si>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</si>
  <si>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</si>
  <si>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</si>
  <si>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</si>
  <si>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</si>
  <si>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</si>
  <si>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</si>
  <si>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</si>
  <si>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</si>
  <si>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</si>
  <si>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</si>
  <si>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</si>
  <si>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</si>
  <si>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</si>
  <si>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</si>
  <si>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</si>
  <si>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</si>
  <si>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</si>
  <si>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</si>
  <si>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</si>
  <si>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</si>
  <si>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</si>
  <si>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</si>
  <si>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</si>
  <si>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</si>
  <si>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</si>
  <si>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</si>
  <si>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</si>
  <si>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https://twitter.com/azsocialjustice/status/1083046476454912000 https://twitter.com/CaptainsLogAz/status/1086441379398447104 https://secure.ngpvan.com/WZAn_qSao0uBr1ULLSNlyw2</t>
  </si>
  <si>
    <t>https://twitter.com/kylie_cochrane/status/1086686085139189760 https://twitter.com/CaptainsLogAz/status/1086673816758013952 https://twitter.com/EndiaxRain/status/1086679640045846529 https://twitter.com/CaptainsLogAz/status/1086670193055551488 https://twitter.com/JPBeltran_/status/1086665303302451200 https://twitter.com/JulieEuber/status/1086674215032414209 https://twitter.com/EndiaxRain/status/1086686500769517568 https://twitter.com/wissmel/status/1086693451612082176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</si>
  <si>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</si>
  <si>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</si>
  <si>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</si>
  <si>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</si>
  <si>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</si>
  <si>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</si>
  <si>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</si>
  <si>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</si>
  <si>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</si>
  <si>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</si>
  <si>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</si>
  <si>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</si>
  <si>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ngpvan.com</t>
  </si>
  <si>
    <t>Top Hashtags in Tweet in Entire Graph</t>
  </si>
  <si>
    <t>eranow</t>
  </si>
  <si>
    <t>cron305</t>
  </si>
  <si>
    <t>goodtrouble</t>
  </si>
  <si>
    <t>womenswave</t>
  </si>
  <si>
    <t>womensmarchphoenix</t>
  </si>
  <si>
    <t>saturdaymotivation</t>
  </si>
  <si>
    <t>Top Hashtags in Tweet in G1</t>
  </si>
  <si>
    <t>gunreformnow</t>
  </si>
  <si>
    <t>Top Hashtags in Tweet in G2</t>
  </si>
  <si>
    <t>honorindigenouswomen</t>
  </si>
  <si>
    <t>everyvotematters</t>
  </si>
  <si>
    <t>womemsmarchphx</t>
  </si>
  <si>
    <t>Top Hashtags in Tweet in G3</t>
  </si>
  <si>
    <t>Top Hashtags in Tweet in G4</t>
  </si>
  <si>
    <t>Top Hashtags in Tweet in G5</t>
  </si>
  <si>
    <t>Top Hashtags in Tweet in G6</t>
  </si>
  <si>
    <t>305asu</t>
  </si>
  <si>
    <t>strongertogether</t>
  </si>
  <si>
    <t>forwardtogether</t>
  </si>
  <si>
    <t>subversivesuffragettes</t>
  </si>
  <si>
    <t>powertothepolls</t>
  </si>
  <si>
    <t>Top Hashtags in Tweet in G7</t>
  </si>
  <si>
    <t>Top Hashtags in Tweet in G8</t>
  </si>
  <si>
    <t>era</t>
  </si>
  <si>
    <t>azratifyera</t>
  </si>
  <si>
    <t>ccofaz</t>
  </si>
  <si>
    <t>womenincyber</t>
  </si>
  <si>
    <t>cyberwomen</t>
  </si>
  <si>
    <t>womeninstem</t>
  </si>
  <si>
    <t>azcybertalent</t>
  </si>
  <si>
    <t>Top Hashtags in Tweet in G9</t>
  </si>
  <si>
    <t>lindasarsour</t>
  </si>
  <si>
    <t>muslimbrotherhoodmemorandum</t>
  </si>
  <si>
    <t>themoreyouknow</t>
  </si>
  <si>
    <t>wakeupamerica</t>
  </si>
  <si>
    <t>womensmarchla</t>
  </si>
  <si>
    <t>phxmosque</t>
  </si>
  <si>
    <t>Top Hashtags in Tweet in G10</t>
  </si>
  <si>
    <t>Top Hashtags in Tweet</t>
  </si>
  <si>
    <t>womensmarch womensmarchphx womensmarch2019 eranow goodtrouble saturdaymotivation gunreformnow</t>
  </si>
  <si>
    <t>womensmarchphx womensmarch2019 cron305 mmiw womensmarchphoenix womenswave honorindigenouswomen womensmarch everyvotematters womemsmarchphx</t>
  </si>
  <si>
    <t>womensmarchphx womenswave</t>
  </si>
  <si>
    <t>womensmarchphx womensmarch2019 gunreformnow</t>
  </si>
  <si>
    <t>womensmarchphx 305asu womensmarch2019 strongertogether forwardtogether subversivesuffragettes powertothepolls</t>
  </si>
  <si>
    <t>womensmarchphx womensmarch era azratifyera ccofaz womenincyber cyberwomen womeninstem azcybertalent womensmarch2019</t>
  </si>
  <si>
    <t>Top Words in Tweet in Entire Graph</t>
  </si>
  <si>
    <t>Words in Sentiment List#1: Positive</t>
  </si>
  <si>
    <t>Words in Sentiment List#2: Negative</t>
  </si>
  <si>
    <t>Words in Sentiment List#3: Angry/Violent</t>
  </si>
  <si>
    <t>Non-categorized Words</t>
  </si>
  <si>
    <t>Total Words</t>
  </si>
  <si>
    <t>see</t>
  </si>
  <si>
    <t>hoping</t>
  </si>
  <si>
    <t>signs</t>
  </si>
  <si>
    <t>Top Words in Tweet in G1</t>
  </si>
  <si>
    <t>demanding</t>
  </si>
  <si>
    <t>everybody</t>
  </si>
  <si>
    <t>phx</t>
  </si>
  <si>
    <t>tomorrow</t>
  </si>
  <si>
    <t>lot</t>
  </si>
  <si>
    <t>Top Words in Tweet in G2</t>
  </si>
  <si>
    <t>women</t>
  </si>
  <si>
    <t>indigenous</t>
  </si>
  <si>
    <t>holtosoi</t>
  </si>
  <si>
    <t>Top Words in Tweet in G3</t>
  </si>
  <si>
    <t>19</t>
  </si>
  <si>
    <t>join</t>
  </si>
  <si>
    <t>march</t>
  </si>
  <si>
    <t>poster</t>
  </si>
  <si>
    <t>making</t>
  </si>
  <si>
    <t>party</t>
  </si>
  <si>
    <t>day</t>
  </si>
  <si>
    <t>kg</t>
  </si>
  <si>
    <t>Top Words in Tweet in G4</t>
  </si>
  <si>
    <t>omg</t>
  </si>
  <si>
    <t>gop</t>
  </si>
  <si>
    <t>wtf</t>
  </si>
  <si>
    <t>Top Words in Tweet in G5</t>
  </si>
  <si>
    <t>words</t>
  </si>
  <si>
    <t>organizer</t>
  </si>
  <si>
    <t>time</t>
  </si>
  <si>
    <t>hero</t>
  </si>
  <si>
    <t>one</t>
  </si>
  <si>
    <t>gif</t>
  </si>
  <si>
    <t>Top Words in Tweet in G6</t>
  </si>
  <si>
    <t>rights</t>
  </si>
  <si>
    <t>attendees</t>
  </si>
  <si>
    <t>family</t>
  </si>
  <si>
    <t>support</t>
  </si>
  <si>
    <t>Top Words in Tweet in G7</t>
  </si>
  <si>
    <t>crowd</t>
  </si>
  <si>
    <t>gathered</t>
  </si>
  <si>
    <t>az</t>
  </si>
  <si>
    <t>capitol</t>
  </si>
  <si>
    <t>lawn</t>
  </si>
  <si>
    <t>listen</t>
  </si>
  <si>
    <t>speakers</t>
  </si>
  <si>
    <t>Top Words in Tweet in G8</t>
  </si>
  <si>
    <t>think</t>
  </si>
  <si>
    <t>turn</t>
  </si>
  <si>
    <t>back</t>
  </si>
  <si>
    <t>Top Words in Tweet in G9</t>
  </si>
  <si>
    <t>Top Words in Tweet in G10</t>
  </si>
  <si>
    <t>2019</t>
  </si>
  <si>
    <t>s</t>
  </si>
  <si>
    <t>phoenix</t>
  </si>
  <si>
    <t>state</t>
  </si>
  <si>
    <t>underway</t>
  </si>
  <si>
    <t>Top Words in Tweet</t>
  </si>
  <si>
    <t>hoping see captainslogaz demanding signs everybody womensmarch phx tomorrow lot</t>
  </si>
  <si>
    <t>womensmarchphx women womensmarch2019 cron305 indigenous jpbeltran_ mmiw womensmarchphoenix holtosoi captainslogaz</t>
  </si>
  <si>
    <t>19 womensmarchphx katewgallego join march poster making party day kg</t>
  </si>
  <si>
    <t>captainslogaz womensmarchphx womensmarch2019 gunreformnow shannonrwatts lucymcbath omg gop wtf</t>
  </si>
  <si>
    <t>womensmarchphx noprezzie2012 words organizer time louisfarrakhan hero one gif</t>
  </si>
  <si>
    <t>womensmarchphx 305asu rights womensmarch2019 women attendees family strongertogether support march</t>
  </si>
  <si>
    <t>womensmarchphx crowd gathered az capitol lawn listen speakers abc15 jamieabc15</t>
  </si>
  <si>
    <t>womensmarchphx march think turn back</t>
  </si>
  <si>
    <t>2019 women s march phoenix state capitol underway fox10phoenix womensmarchphx</t>
  </si>
  <si>
    <t>hey ho donald trump go chant people saying streets phoenix</t>
  </si>
  <si>
    <t>thousands womensmarchphx back down come together unstoppable force unequivocally reaffirm</t>
  </si>
  <si>
    <t>Top Word Pairs in Tweet in Entire Graph</t>
  </si>
  <si>
    <t>hoping,see</t>
  </si>
  <si>
    <t>see,everybody</t>
  </si>
  <si>
    <t>everybody,womensmarch</t>
  </si>
  <si>
    <t>womensmarch,phx</t>
  </si>
  <si>
    <t>phx,tomorrow</t>
  </si>
  <si>
    <t>tomorrow,hoping</t>
  </si>
  <si>
    <t>see,lot</t>
  </si>
  <si>
    <t>lot,signs</t>
  </si>
  <si>
    <t>signs,demanding</t>
  </si>
  <si>
    <t>demanding,az</t>
  </si>
  <si>
    <t>Top Word Pairs in Tweet in G1</t>
  </si>
  <si>
    <t>Top Word Pairs in Tweet in G2</t>
  </si>
  <si>
    <t>indigenous,women</t>
  </si>
  <si>
    <t>womensmarch2019,womensmarchphoenix</t>
  </si>
  <si>
    <t>womensmarchphoenix,womensmarchphx</t>
  </si>
  <si>
    <t>womensmarchphx,womenswave</t>
  </si>
  <si>
    <t>womensmarchphx,cron305</t>
  </si>
  <si>
    <t>womensmarchphx,womensmarch2019</t>
  </si>
  <si>
    <t>women,s</t>
  </si>
  <si>
    <t>katie,holtosoi</t>
  </si>
  <si>
    <t>morrato,rzstindustries</t>
  </si>
  <si>
    <t>rzstindustries,making</t>
  </si>
  <si>
    <t>Top Word Pairs in Tweet in G3</t>
  </si>
  <si>
    <t>join,march</t>
  </si>
  <si>
    <t>poster,making</t>
  </si>
  <si>
    <t>making,party</t>
  </si>
  <si>
    <t>party,day</t>
  </si>
  <si>
    <t>day,womensmarchphx</t>
  </si>
  <si>
    <t>womensmarchphx,kg</t>
  </si>
  <si>
    <t>kg,hq</t>
  </si>
  <si>
    <t>hq,join</t>
  </si>
  <si>
    <t>march,1</t>
  </si>
  <si>
    <t>1,19</t>
  </si>
  <si>
    <t>Top Word Pairs in Tweet in G4</t>
  </si>
  <si>
    <t>captainslogaz,gunreformnow</t>
  </si>
  <si>
    <t>gunreformnow,womensmarchphx</t>
  </si>
  <si>
    <t>womensmarch2019,shannonrwatts</t>
  </si>
  <si>
    <t>shannonrwatts,lucymcbath</t>
  </si>
  <si>
    <t>captainslogaz,omg</t>
  </si>
  <si>
    <t>omg,gop</t>
  </si>
  <si>
    <t>gop,wtf</t>
  </si>
  <si>
    <t>wtf,womensmarchphx</t>
  </si>
  <si>
    <t>Top Word Pairs in Tweet in G5</t>
  </si>
  <si>
    <t>words,organizer</t>
  </si>
  <si>
    <t>organizer,womensmarchphx</t>
  </si>
  <si>
    <t>noprezzie2012,words</t>
  </si>
  <si>
    <t>womensmarchphx,time</t>
  </si>
  <si>
    <t>time,louisfarrakhan</t>
  </si>
  <si>
    <t>louisfarrakhan,hero</t>
  </si>
  <si>
    <t>womensmarchphx,one</t>
  </si>
  <si>
    <t>one,gif</t>
  </si>
  <si>
    <t>Top Word Pairs in Tweet in G6</t>
  </si>
  <si>
    <t>women's,rights</t>
  </si>
  <si>
    <t>azsocialjustice,strongertogether</t>
  </si>
  <si>
    <t>strongertogether,305asu</t>
  </si>
  <si>
    <t>womensmarchphx,family</t>
  </si>
  <si>
    <t>family,affair</t>
  </si>
  <si>
    <t>affair,attendees</t>
  </si>
  <si>
    <t>attendees,brought</t>
  </si>
  <si>
    <t>brought,family</t>
  </si>
  <si>
    <t>family,friends</t>
  </si>
  <si>
    <t>friends,support</t>
  </si>
  <si>
    <t>Top Word Pairs in Tweet in G7</t>
  </si>
  <si>
    <t>crowd,gathered</t>
  </si>
  <si>
    <t>gathered,az</t>
  </si>
  <si>
    <t>az,capitol</t>
  </si>
  <si>
    <t>capitol,lawn</t>
  </si>
  <si>
    <t>lawn,listen</t>
  </si>
  <si>
    <t>listen,speakers</t>
  </si>
  <si>
    <t>speakers,womensmarchphx</t>
  </si>
  <si>
    <t>womensmarchphx,abc15</t>
  </si>
  <si>
    <t>jamieabc15,crowd</t>
  </si>
  <si>
    <t>marchers,begun</t>
  </si>
  <si>
    <t>Top Word Pairs in Tweet in G8</t>
  </si>
  <si>
    <t>march,womensmarchphx</t>
  </si>
  <si>
    <t>Top Word Pairs in Tweet in G9</t>
  </si>
  <si>
    <t>Top Word Pairs in Tweet in G10</t>
  </si>
  <si>
    <t>2019,women</t>
  </si>
  <si>
    <t>s,march</t>
  </si>
  <si>
    <t>march,phoenix</t>
  </si>
  <si>
    <t>phoenix,state</t>
  </si>
  <si>
    <t>state,capitol</t>
  </si>
  <si>
    <t>capitol,underway</t>
  </si>
  <si>
    <t>underway,fox10phoenix</t>
  </si>
  <si>
    <t>fox10phoenix,womensmarchphx</t>
  </si>
  <si>
    <t>mvphotofox10,2019</t>
  </si>
  <si>
    <t>Top Word Pairs in Tweet</t>
  </si>
  <si>
    <t>hoping,see  see,everybody  everybody,womensmarch  womensmarch,phx  phx,tomorrow  tomorrow,hoping  see,lot  lot,signs  signs,demanding  demanding,az</t>
  </si>
  <si>
    <t>indigenous,women  womensmarch2019,womensmarchphoenix  womensmarchphoenix,womensmarchphx  womensmarchphx,womenswave  womensmarchphx,cron305  womensmarchphx,womensmarch2019  women,s  katie,holtosoi  morrato,rzstindustries  rzstindustries,making</t>
  </si>
  <si>
    <t>join,march  poster,making  making,party  party,day  day,womensmarchphx  womensmarchphx,kg  kg,hq  hq,join  march,1  1,19</t>
  </si>
  <si>
    <t>womensmarchphx,womensmarch2019  captainslogaz,gunreformnow  gunreformnow,womensmarchphx  womensmarch2019,shannonrwatts  shannonrwatts,lucymcbath  captainslogaz,omg  omg,gop  gop,wtf  wtf,womensmarchphx</t>
  </si>
  <si>
    <t>words,organizer  organizer,womensmarchphx  noprezzie2012,words  womensmarchphx,time  time,louisfarrakhan  louisfarrakhan,hero  womensmarchphx,one  one,gif</t>
  </si>
  <si>
    <t>women's,rights  azsocialjustice,strongertogether  strongertogether,305asu  womensmarchphx,family  family,affair  affair,attendees  attendees,brought  brought,family  family,friends  friends,support</t>
  </si>
  <si>
    <t>crowd,gathered  gathered,az  az,capitol  capitol,lawn  lawn,listen  listen,speakers  speakers,womensmarchphx  womensmarchphx,abc15  jamieabc15,crowd  marchers,begun</t>
  </si>
  <si>
    <t>2019,women  women,s  s,march  march,phoenix  phoenix,state  state,capitol  capitol,underway  underway,fox10phoenix  fox10phoenix,womensmarchphx  mvphotofox10,2019</t>
  </si>
  <si>
    <t>hey,hey  hey,ho  ho,ho  ho,donald  donald,trump  trump,go  go,chant  chant,people  people,saying  saying,streets</t>
  </si>
  <si>
    <t>back,down  down,come  come,together  together,unstoppable  unstoppable,force  force,unequivocally  unequivocally,reaffirm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</si>
  <si>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</si>
  <si>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</si>
  <si>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</si>
  <si>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</si>
  <si>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</si>
  <si>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</si>
  <si>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</si>
  <si>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</si>
  <si>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</si>
  <si>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</si>
  <si>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</si>
  <si>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</si>
  <si>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</si>
  <si>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</si>
  <si>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</si>
  <si>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</si>
  <si>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</si>
  <si>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</si>
  <si>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</si>
  <si>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</si>
  <si>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</si>
  <si>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</si>
  <si>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</si>
  <si>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</si>
  <si>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captainslogaz bwestbrookaz8 katewgallego shannonrwatts lucymcbath</t>
  </si>
  <si>
    <t>jpbeltran_ captainslogaz rzstindustries chispaaz bwestbrookaz8 tempestdevyne julieeuber tomorrowwevote kylie_cochrane shannonrwatts</t>
  </si>
  <si>
    <t>captainslogaz shannonrwatts lucymcbath</t>
  </si>
  <si>
    <t>noprezzie2012 louisfarrakhan net425nan</t>
  </si>
  <si>
    <t>azsocialjustice kylie_cochrane captainslogaz jrtsumner2000 womensmarch</t>
  </si>
  <si>
    <t>jamieabc15 amandamontini1</t>
  </si>
  <si>
    <t>ilhanomar rashidatlaib</t>
  </si>
  <si>
    <t>captainslogaz ppazaction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</si>
  <si>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</si>
  <si>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</si>
  <si>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</si>
  <si>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</si>
  <si>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</si>
  <si>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</si>
  <si>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</si>
  <si>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</si>
  <si>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</si>
  <si>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</si>
  <si>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</si>
  <si>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</si>
  <si>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w55unicorn carlyinnj b1e56df9ce6549f solusnan1 billieo2 amyayers16 summer7570 patrici97185118 walkerdl trumpwatchnews</t>
  </si>
  <si>
    <t>withoutatrace tempestdevyne emilycare azajacks scottdavidson54 strangecarrots akllama22 free2hike medicijones tbray</t>
  </si>
  <si>
    <t>spydoggie ninasophia81 donellstiers patpeoples1 safeh2o4schools michaelschiller qssupervisor mariadmlopez katewgallego kevikirch</t>
  </si>
  <si>
    <t>miamipapers contenteddriver 5141quid shannonrwatts alcoleman8 demteaparty2020 ecamachousa momsflagstaff lucymcbath</t>
  </si>
  <si>
    <t>amyloukingery noprezzie2012 azred65 guszilla heywood98 johninphx louisfarrakhan net425nan</t>
  </si>
  <si>
    <t>cjmartin23 womensmarch truthisthine jrtsumner2000 marinawaters18 azsocialjustice kylie_cochrane</t>
  </si>
  <si>
    <t>abc15 pamadam67507224 arodriguezabc15 jamieabc15 amandamontini1</t>
  </si>
  <si>
    <t>estherschindler aleprechaunist jaderhinos rachelrecruitin arianacronkite</t>
  </si>
  <si>
    <t>tea_party_chris scottpresler rashidatlaib ilhanomar</t>
  </si>
  <si>
    <t>fox10phoenix athosmont mvphotofox10</t>
  </si>
  <si>
    <t>1drosepetals historytay asukpagala</t>
  </si>
  <si>
    <t>pinky_or_brain ppazaction</t>
  </si>
  <si>
    <t>Top URLs in Tweet by Count</t>
  </si>
  <si>
    <t>https://twitter.com/CaptainsLogAz/status/1086441379398447104 https://twitter.com/azsocialjustice/status/1083046476454912000 https://secure.ngpvan.com/WZAn_qSao0uBr1ULLSNlyw2</t>
  </si>
  <si>
    <t>https://twitter.com/EndiaxRain/status/1086679640045846529 https://twitter.com/wissmel/status/1086693451612082176 https://twitter.com/CaptainsLogAz/status/1086673816758013952 https://twitter.com/EndiaxRain/status/1086686500769517568 https://twitter.com/kylie_cochrane/status/1086686085139189760 https://twitter.com/JulieEuber/status/1086674215032414209 https://twitter.com/JPBeltran_/status/1086665303302451200 https://twitter.com/CaptainsLogAz/status/1086670193055551488</t>
  </si>
  <si>
    <t>Top URLs in Tweet by Salience</t>
  </si>
  <si>
    <t>Top Domains in Tweet by Count</t>
  </si>
  <si>
    <t>Top Domains in Tweet by Salience</t>
  </si>
  <si>
    <t>ngpvan.com twitter.com</t>
  </si>
  <si>
    <t>Top Hashtags in Tweet by Count</t>
  </si>
  <si>
    <t>womensmarchphx womensmarch2019 gunreformnow eranow goodtrouble saturdaymotivation womensmarch</t>
  </si>
  <si>
    <t>womensmarchphx womensmarch</t>
  </si>
  <si>
    <t>womensmarchphx womensmarch2019 cron305 womensmarch</t>
  </si>
  <si>
    <t>womensmarchphx cron305 mmiw womenswave honorindigenouswomen womensmarch2019 womensmarch19</t>
  </si>
  <si>
    <t>womensmarchphx 305asu strongertogether womensmarch2019 subversivesuffragettes powertothepolls forwardtogether</t>
  </si>
  <si>
    <t>goodtrouble womensmarchphx womensmarch2019 womensmarch</t>
  </si>
  <si>
    <t>womensmarchphx womensmarch2019 womensmarch</t>
  </si>
  <si>
    <t>womensmarchphx womensmarch2019 womensmarchphoenix womenswave cron305 mmiw everyvotematters eranow goodtrouble gunreformnow</t>
  </si>
  <si>
    <t>womensmarchphx hope</t>
  </si>
  <si>
    <t>eranow womensmarchphx womensmarch2019 womensmarch</t>
  </si>
  <si>
    <t>womensmarchphx womensmarch2019 goodtrouble</t>
  </si>
  <si>
    <t>Top Hashtags in Tweet by Salience</t>
  </si>
  <si>
    <t>womensmarch2019 gunreformnow eranow goodtrouble saturdaymotivation womensmarch womensmarchphx</t>
  </si>
  <si>
    <t>cron305 womensmarch womensmarch2019 womensmarchphx</t>
  </si>
  <si>
    <t>mmiw womenswave honorindigenouswomen cron305 womensmarch2019 womensmarch19 womensmarchphx</t>
  </si>
  <si>
    <t>womensmarch2019 subversivesuffragettes powertothepolls forwardtogether strongertogether womensmarchphx 305asu</t>
  </si>
  <si>
    <t>abc15 womensmarchphx</t>
  </si>
  <si>
    <t>womensmarchphoenix womenswave cron305 womensmarch2019 mmiw everyvotematters eranow goodtrouble gunreformnow womemsmarchphx</t>
  </si>
  <si>
    <t>cron305 mmiw womensmarchphx</t>
  </si>
  <si>
    <t>Top Words in Tweet by Count</t>
  </si>
  <si>
    <t>19 katewgallego join march 01 win 03 12 womenswave womensmarchphx</t>
  </si>
  <si>
    <t>19 womensmarchphx join march find poster making party day kg</t>
  </si>
  <si>
    <t>katewgallego poster making party day womensmarchphx kg hq join march</t>
  </si>
  <si>
    <t>hoping see captainslogaz everybody womensmarch phx tomorrow lot signs demanding</t>
  </si>
  <si>
    <t>womensmarchphx womensmarch2019 here demanding march signs thousands day hoping see</t>
  </si>
  <si>
    <t>captainslogaz hoping see everybody womensmarch phx tomorrow lot signs demanding</t>
  </si>
  <si>
    <t>captainslogaz hoping see parking details womensmarchphx everybody womensmarch phx tomorrow</t>
  </si>
  <si>
    <t>captainslogaz parking details womensmarchphx</t>
  </si>
  <si>
    <t>captainslogaz saturdaymotivation heading womensmarchphx soon going great day</t>
  </si>
  <si>
    <t>thousands captainslogaz upon wish panoramic function womensmarchphx womensmarch2019</t>
  </si>
  <si>
    <t>jamieabc15 crowd gathered az capitol lawn listen speakers womensmarchphx abc15</t>
  </si>
  <si>
    <t>crowd gathered az capitol lawn listen speakers womensmarchphx abc15</t>
  </si>
  <si>
    <t>julieeuber another strong women s march phoenix arizona womensmarch womensmarch2019</t>
  </si>
  <si>
    <t>another strong women s march phoenix arizona womensmarch womensmarch2019 womensmarchphx</t>
  </si>
  <si>
    <t>noprezzie2012 words organizer womensmarchphx</t>
  </si>
  <si>
    <t>womensmarchphx net425nan time louisfarrakhan y hero one gif words organizer</t>
  </si>
  <si>
    <t>captainslogaz signs hoping see speakers deaf women 3 times sexually</t>
  </si>
  <si>
    <t>women womensmarchphx holtosoi s thousands womensmarch2019 jpbeltran_ katie chris re</t>
  </si>
  <si>
    <t>womensmarchphx cron305 women mmiw indigenous chispaaz holtosoi support rights julio</t>
  </si>
  <si>
    <t>captainslogaz speakers signs deaf women 3 times sexually assaulted crowd</t>
  </si>
  <si>
    <t>womensmarchphx time louisfarrakhan y hero</t>
  </si>
  <si>
    <t>captainslogaz right captain always gets backstage passes womensmarchphx womensmarch2019</t>
  </si>
  <si>
    <t>noprezzie2012 womensmarchphx one gif</t>
  </si>
  <si>
    <t>captainslogaz omg gop wtf womensmarchphx womensmarch2019</t>
  </si>
  <si>
    <t>womensmarchphx thousands kylie_cochrane attendees decorated hundreds colorful signs support cause</t>
  </si>
  <si>
    <t>womensmarchphx 305asu strongertogether womensmarch2019 attendees azsocialjustice march support life love</t>
  </si>
  <si>
    <t>captainslogaz omg gop wtf womensmarchphx womensmarch2019 speakers signs deaf women</t>
  </si>
  <si>
    <t>captainslogaz womensmarchphx womensmarch2019 gunreformnow shannonrwatts lucymcbath speakers signs deaf women</t>
  </si>
  <si>
    <t>captainslogaz gunreformnow womensmarchphx womensmarch2019 shannonrwatts lucymcbath</t>
  </si>
  <si>
    <t>captainslogaz womensmarchphx womensmarch2019 thousands omg gop wtf upon wish panoramic</t>
  </si>
  <si>
    <t>rights women's womensmarch2019 supporting strong women fighting march human need</t>
  </si>
  <si>
    <t>outreach frands ccofaz womenincyber cyberwomen womeninstem azcybertalent womensmarch2019 womensmarchphx</t>
  </si>
  <si>
    <t>jpbeltran_ morrato rzstindustries making posters bring awareness mmiw missing murdered</t>
  </si>
  <si>
    <t>katewgallego find womensmarchphx</t>
  </si>
  <si>
    <t>captainslogaz womensmarchphx womensmarch2019 omg gop wtf gunreformnow shannonrwatts lucymcbath</t>
  </si>
  <si>
    <t>captainslogaz hoping see march begun here comes goodtrouble womensmarchphx womensmarch2019</t>
  </si>
  <si>
    <t>19 katewgallego womensmarchphx find join march 01 win 03 12</t>
  </si>
  <si>
    <t>captainslogaz march begun here comes goodtrouble womensmarchphx womensmarch2019</t>
  </si>
  <si>
    <t>captainslogaz thousands hoping see upon wish panoramic function womensmarchphx womensmarch2019</t>
  </si>
  <si>
    <t>captainslogaz spotted az's very grassroots legend bwestbrookaz8 womensmarchphx womensmarch2019</t>
  </si>
  <si>
    <t>marchers begun walking signs raised womensmarchphx</t>
  </si>
  <si>
    <t>womensmarchphx jamieabc15 crowd gathered az capitol lawn listen speakers abc15</t>
  </si>
  <si>
    <t>tempestdevyne womensmarch2019 womensmarchphoenix womensmarchphx womenswave</t>
  </si>
  <si>
    <t>womensmarchphx womensmarch2019 womensmarchphoenix captainslogaz womenswave jpbeltran_ women march cron305 here</t>
  </si>
  <si>
    <t>women family women's rights kylie_cochrane womensmarchphx affair attendees brought friends</t>
  </si>
  <si>
    <t>captainslogaz out here streets demanding equal rights eranow womensmarchphx womensmarch2019</t>
  </si>
  <si>
    <t>back down come together unstoppable force unequivocally reaffirm place kind</t>
  </si>
  <si>
    <t>thousands captainslogaz upon wish panoramic function womensmarchphx womensmarch2019 ppazaction back</t>
  </si>
  <si>
    <t>family kylie_cochrane womensmarchphx affair attendees brought friends support women life</t>
  </si>
  <si>
    <t>captainslogaz demanding hoping see out here streets equal rights eranow</t>
  </si>
  <si>
    <t>captainslogaz womensmarchphx womensmarch2019 omg gop wtf speakers signs deaf women</t>
  </si>
  <si>
    <t>march womensmarchphx turn making back towards capital end sight huge</t>
  </si>
  <si>
    <t>hey ho asukpagala donald trump go chant people saying streets</t>
  </si>
  <si>
    <t>jpbeltran_ women womensmarchphx indigenous cron305 mmiw holtosoi julio zuniga senior</t>
  </si>
  <si>
    <t>jpbeltran_ julio zuniga senior organizer chispaaz members womensmarchphx</t>
  </si>
  <si>
    <t>scottpresler ilhanomar rashidatlaib lindasarsour doesn t take issue muslim brotherhood</t>
  </si>
  <si>
    <t>mvphotofox10 2019 women s march phoenix state capitol underway fox10phoenix</t>
  </si>
  <si>
    <t>womensmarchphx think smaller still intense sad reasonably phrase favorite outfit</t>
  </si>
  <si>
    <t>march phoenix women's beautiful day womensmarch2019 womensmarchphx</t>
  </si>
  <si>
    <t>Top Words in Tweet by Salience</t>
  </si>
  <si>
    <t>19 find poster making party day kg hq 1 01</t>
  </si>
  <si>
    <t>thousands hoping see here demanding march signs day womensmarch2019 spotted</t>
  </si>
  <si>
    <t>hoping see everybody womensmarch phx tomorrow lot signs demanding az</t>
  </si>
  <si>
    <t>hoping see parking details womensmarchphx everybody womensmarch phx tomorrow lot</t>
  </si>
  <si>
    <t>net425nan time louisfarrakhan y hero one gif words organizer womensmarchphx</t>
  </si>
  <si>
    <t>hoping see speakers deaf women 3 times sexually assaulted crowd</t>
  </si>
  <si>
    <t>holtosoi thousands women jpbeltran_ katie chris re here support right</t>
  </si>
  <si>
    <t>women chispaaz holtosoi rights indigenous mmiw support julio zuniga senior</t>
  </si>
  <si>
    <t>thousands kylie_cochrane attendees decorated hundreds colorful signs support cause womensmarch201</t>
  </si>
  <si>
    <t>family first attendees azsocialjustice march support life love women rights</t>
  </si>
  <si>
    <t>omg gop wtf womensmarchphx womensmarch2019 speakers signs deaf women 3</t>
  </si>
  <si>
    <t>gunreformnow shannonrwatts lucymcbath speakers signs deaf women 3 times sexually</t>
  </si>
  <si>
    <t>thousands omg gop wtf upon wish panoramic function speakers signs</t>
  </si>
  <si>
    <t>speakers signs deaf women 3 times sexually assaulted crowd responds</t>
  </si>
  <si>
    <t>omg gop wtf gunreformnow shannonrwatts lucymcbath captainslogaz womensmarchphx womensmarch2019</t>
  </si>
  <si>
    <t>hoping see march begun here comes goodtrouble womensmarchphx womensmarch2019 everybody</t>
  </si>
  <si>
    <t>19 find join march 01 win 03 12 womenswave katewgallego</t>
  </si>
  <si>
    <t>thousands hoping see upon wish panoramic function womensmarchphx womensmarch2019 everybody</t>
  </si>
  <si>
    <t>jamieabc15 crowd gathered az capitol lawn listen speakers abc15 amandamontini1</t>
  </si>
  <si>
    <t>t women womensmarchphoenix captainslogaz march womenswave jpbeltran_ holtosoi cron305 here</t>
  </si>
  <si>
    <t>family women's rights kylie_cochrane womensmarchphx affair attendees brought friends support</t>
  </si>
  <si>
    <t>hoping see out here streets equal rights eranow womensmarchphx womensmarch2019</t>
  </si>
  <si>
    <t>omg gop wtf speakers signs deaf women 3 times sexually</t>
  </si>
  <si>
    <t>turn making back towards capital end sight huge out today</t>
  </si>
  <si>
    <t>holtosoi cron305 mmiw julio zuniga senior organizer chispaaz members leading</t>
  </si>
  <si>
    <t>think smaller still intense sad reasonably phrase favorite outfit wear</t>
  </si>
  <si>
    <t>Top Word Pairs in Tweet by Count</t>
  </si>
  <si>
    <t>katewgallego,join  join,march  march,01  01,19  19,19  19,win  win,03  03,12  12,19  19,womenswave</t>
  </si>
  <si>
    <t>join,march  find,womensmarchphx  poster,making  making,party  party,day  day,womensmarchphx  womensmarchphx,kg  kg,hq  hq,join  march,1</t>
  </si>
  <si>
    <t>katewgallego,poster  poster,making  making,party  party,day  day,womensmarchphx  womensmarchphx,kg  kg,hq  hq,join  join,march  march,1</t>
  </si>
  <si>
    <t>hoping,see  captainslogaz,hoping  see,everybody  everybody,womensmarch  womensmarch,phx  phx,tomorrow  tomorrow,hoping  see,lot  lot,signs  signs,demanding</t>
  </si>
  <si>
    <t>womensmarchphx,womensmarch2019  hoping,see  spotted,az's  az's,very  very,grassroots  grassroots,legend  legend,bwestbrookaz8  bwestbrookaz8,womensmarchphx  gunreformnow,womensmarchphx  womensmarch2019,shannonrwatts</t>
  </si>
  <si>
    <t>hoping,see  captainslogaz,parking  parking,details  details,womensmarchphx  captainslogaz,hoping  see,everybody  everybody,womensmarch  womensmarch,phx  phx,tomorrow  tomorrow,hoping</t>
  </si>
  <si>
    <t>womensmarchphx,womensmarch  womensmarch,era  era,azratifyera</t>
  </si>
  <si>
    <t>captainslogaz,parking  parking,details  details,womensmarchphx</t>
  </si>
  <si>
    <t>captainslogaz,saturdaymotivation  saturdaymotivation,heading  heading,womensmarchphx  womensmarchphx,soon  soon,going  going,great  great,day</t>
  </si>
  <si>
    <t>captainslogaz,thousands  thousands,upon  upon,thousands  thousands,wish  wish,panoramic  panoramic,function  function,womensmarchphx  womensmarchphx,womensmarch2019</t>
  </si>
  <si>
    <t>jamieabc15,crowd  crowd,gathered  gathered,az  az,capitol  capitol,lawn  lawn,listen  listen,speakers  speakers,womensmarchphx  womensmarchphx,abc15</t>
  </si>
  <si>
    <t>crowd,gathered  gathered,az  az,capitol  capitol,lawn  lawn,listen  listen,speakers  speakers,womensmarchphx  womensmarchphx,abc15</t>
  </si>
  <si>
    <t>julieeuber,another  another,strong  strong,women  women,s  s,march  march,phoenix  phoenix,arizona  arizona,womensmarch  womensmarch,womensmarch2019  womensmarch2019,womensmarchphx</t>
  </si>
  <si>
    <t>another,strong  strong,women  women,s  s,march  march,phoenix  phoenix,arizona  arizona,womensmarch  womensmarch,womensmarch2019  womensmarch2019,womensmarchphx</t>
  </si>
  <si>
    <t>noprezzie2012,words  words,organizer  organizer,womensmarchphx</t>
  </si>
  <si>
    <t>net425nan,womensmarchphx  womensmarchphx,time  time,louisfarrakhan  louisfarrakhan,y  y,hero  womensmarchphx,one  one,gif  words,organizer  organizer,womensmarchphx</t>
  </si>
  <si>
    <t>hoping,see  captainslogaz,speakers  speakers,signs  signs,deaf  deaf,women  women,3  3,times  times,sexually  sexually,assaulted  assaulted,crowd</t>
  </si>
  <si>
    <t>women,s  jpbeltran_,katie  katie,holtosoi  holtosoi,chris  chris,holtosoi  holtosoi,re  re,here  here,support  support,women  s,right</t>
  </si>
  <si>
    <t>womensmarchphx,cron305  indigenous,women  julio,zuniga  zuniga,senior  senior,organizer  organizer,chispaaz  women,leading  leading,womensmarchphx  womensmarchphx,womenswave  cron305,mmiw</t>
  </si>
  <si>
    <t>captainslogaz,speakers  speakers,signs  signs,deaf  deaf,women  women,3  3,times  times,sexually  sexually,assaulted  assaulted,crowd  crowd,responds</t>
  </si>
  <si>
    <t>womensmarchphx,time  time,louisfarrakhan  louisfarrakhan,y  y,hero</t>
  </si>
  <si>
    <t>captainslogaz,right  right,captain  captain,always  always,gets  gets,backstage  backstage,passes  passes,womensmarchphx  womensmarchphx,womensmarch2019</t>
  </si>
  <si>
    <t>noprezzie2012,womensmarchphx  womensmarchphx,one  one,gif</t>
  </si>
  <si>
    <t>captainslogaz,omg  omg,gop  gop,wtf  wtf,womensmarchphx  womensmarchphx,womensmarch2019</t>
  </si>
  <si>
    <t>kylie_cochrane,attendees  attendees,womensmarchphx  womensmarchphx,decorated  decorated,hundreds  hundreds,colorful  colorful,signs  signs,support  support,cause  cause,womensmarch201  captainslogaz,thousands</t>
  </si>
  <si>
    <t>azsocialjustice,strongertogether  strongertogether,305asu  strongertogether,womensmarch2019  womensmarch2019,305asu  crowd,continues  continues,grow  grow,womensmarchphx  womensmarchphx,attendees  attendees,anticipate  anticipate,start</t>
  </si>
  <si>
    <t>captainslogaz,omg  omg,gop  gop,wtf  wtf,womensmarchphx  womensmarchphx,womensmarch2019  captainslogaz,speakers  speakers,signs  signs,deaf  deaf,women  women,3</t>
  </si>
  <si>
    <t>womensmarchphx,womensmarch2019  captainslogaz,gunreformnow  gunreformnow,womensmarchphx  womensmarch2019,shannonrwatts  shannonrwatts,lucymcbath  captainslogaz,speakers  speakers,signs  signs,deaf  deaf,women  women,3</t>
  </si>
  <si>
    <t>captainslogaz,gunreformnow  gunreformnow,womensmarchphx  womensmarchphx,womensmarch2019  womensmarch2019,shannonrwatts  shannonrwatts,lucymcbath</t>
  </si>
  <si>
    <t>womensmarchphx,womensmarch2019  captainslogaz,omg  omg,gop  gop,wtf  wtf,womensmarchphx  captainslogaz,thousands  thousands,upon  upon,thousands  thousands,wish  wish,panoramic</t>
  </si>
  <si>
    <t>women's,rights  womensmarch2019,supporting  supporting,strong  strong,women  women,fighting  fighting,women's  rights,march  march,women's  rights,human  human,rights</t>
  </si>
  <si>
    <t>outreach,frands  frands,ccofaz  ccofaz,womenincyber  womenincyber,cyberwomen  cyberwomen,womeninstem  womeninstem,azcybertalent  azcybertalent,womensmarch2019  womensmarch2019,womensmarchphx</t>
  </si>
  <si>
    <t>jpbeltran_,morrato  morrato,rzstindustries  rzstindustries,making  making,posters  posters,bring  bring,awareness  awareness,mmiw  mmiw,missing  missing,murdered  murdered,indigenous</t>
  </si>
  <si>
    <t>katewgallego,find  find,womensmarchphx</t>
  </si>
  <si>
    <t>womensmarchphx,womensmarch2019  captainslogaz,omg  omg,gop  gop,wtf  wtf,womensmarchphx  captainslogaz,gunreformnow  gunreformnow,womensmarchphx  womensmarch2019,shannonrwatts  shannonrwatts,lucymcbath</t>
  </si>
  <si>
    <t>hoping,see  captainslogaz,march  march,begun  begun,here  here,comes  comes,goodtrouble  goodtrouble,womensmarchphx  womensmarchphx,womensmarch2019  captainslogaz,hoping  see,everybody</t>
  </si>
  <si>
    <t>katewgallego,find  find,womensmarchphx  katewgallego,join  join,march  march,01  01,19  19,19  19,win  win,03  03,12</t>
  </si>
  <si>
    <t>captainslogaz,march  march,begun  begun,here  here,comes  comes,goodtrouble  goodtrouble,womensmarchphx  womensmarchphx,womensmarch2019</t>
  </si>
  <si>
    <t>hoping,see  captainslogaz,thousands  thousands,upon  upon,thousands  thousands,wish  wish,panoramic  panoramic,function  function,womensmarchphx  womensmarchphx,womensmarch2019  captainslogaz,hoping</t>
  </si>
  <si>
    <t>captainslogaz,spotted  spotted,az's  az's,very  very,grassroots  grassroots,legend  legend,bwestbrookaz8  bwestbrookaz8,womensmarchphx  womensmarchphx,womensmarch2019</t>
  </si>
  <si>
    <t>marchers,begun  begun,walking  walking,signs  signs,raised  raised,womensmarchphx</t>
  </si>
  <si>
    <t>jamieabc15,crowd  crowd,gathered  gathered,az  az,capitol  capitol,lawn  lawn,listen  listen,speakers  speakers,womensmarchphx  womensmarchphx,abc15  amandamontini1,marchers</t>
  </si>
  <si>
    <t>tempestdevyne,womensmarch2019  womensmarch2019,womensmarchphoenix  womensmarchphoenix,womensmarchphx  womensmarchphx,womenswave</t>
  </si>
  <si>
    <t>womensmarch2019,womensmarchphoenix  womensmarchphoenix,womensmarchphx  womensmarchphx,womenswave  womensmarchphx,womensmarch2019  indigenous,women  womensmarchphx,cron305  didn,t  jpbeltran_,katie  katie,holtosoi  thank,tomorrowwevote</t>
  </si>
  <si>
    <t>women's,rights  kylie_cochrane,womensmarchphx  womensmarchphx,family  family,affair  affair,attendees  attendees,brought  brought,family  family,friends  friends,support  support,women</t>
  </si>
  <si>
    <t>hope,womensmarchphx</t>
  </si>
  <si>
    <t>captainslogaz,out  out,here  here,streets  streets,demanding  demanding,equal  equal,rights  rights,eranow  eranow,womensmarchphx  womensmarchphx,womensmarch2019</t>
  </si>
  <si>
    <t>back,down  down,come  come,together  together,unstoppable  unstoppable,force  force,unequivocally  unequivocally,reaffirm  reaffirm,place  place,kind  kind,bigotry</t>
  </si>
  <si>
    <t>captainslogaz,thousands  thousands,upon  upon,thousands  thousands,wish  wish,panoramic  panoramic,function  function,womensmarchphx  womensmarchphx,womensmarch2019  ppazaction,back  back,down</t>
  </si>
  <si>
    <t>kylie_cochrane,womensmarchphx  womensmarchphx,family  family,affair  affair,attendees  attendees,brought  brought,family  family,friends  friends,support  support,women  women,life</t>
  </si>
  <si>
    <t>hoping,see  captainslogaz,out  out,here  here,streets  streets,demanding  demanding,equal  equal,rights  rights,eranow  eranow,womensmarchphx  womensmarchphx,womensmarch2019</t>
  </si>
  <si>
    <t>womensmarchphx,womensmarch2019  captainslogaz,omg  omg,gop  gop,wtf  wtf,womensmarchphx  captainslogaz,speakers  speakers,signs  signs,deaf  deaf,women  women,3</t>
  </si>
  <si>
    <t>making,turn  turn,back  back,towards  towards,capital  capital,end  end,march  march,sight  sight,huge  huge,turn  turn,out</t>
  </si>
  <si>
    <t>asukpagala,hey  hey,hey  hey,ho  ho,ho  ho,donald  donald,trump  trump,go  go,chant  chant,people  people,saying</t>
  </si>
  <si>
    <t>indigenous,women  jpbeltran_,julio  julio,zuniga  zuniga,senior  senior,organizer  organizer,chispaaz  chispaaz,members  members,womensmarchphx  jpbeltran_,indigenous  women,leading</t>
  </si>
  <si>
    <t>jpbeltran_,julio  julio,zuniga  zuniga,senior  senior,organizer  organizer,chispaaz  chispaaz,members  members,womensmarchphx</t>
  </si>
  <si>
    <t>scottpresler,ilhanomar  ilhanomar,rashidatlaib  rashidatlaib,lindasarsour  lindasarsour,doesn  doesn,t  t,take  take,issue  issue,muslim  muslim,brotherhood  brotherhood,whose</t>
  </si>
  <si>
    <t>mvphotofox10,2019  2019,women  women,s  s,march  march,phoenix  phoenix,state  state,capitol  capitol,underway  underway,fox10phoenix  fox10phoenix,womensmarchphx</t>
  </si>
  <si>
    <t>2019,women  women,s  s,march  march,phoenix  phoenix,state  state,capitol  capitol,underway  underway,fox10phoenix  fox10phoenix,womensmarchphx</t>
  </si>
  <si>
    <t>womensmarchphx,smaller  smaller,still  still,intense  sad,think  think,reasonably  reasonably,think  think,phrase  phrase,favorite  favorite,outfit  outfit,wear</t>
  </si>
  <si>
    <t>march,phoenix  phoenix,women's  women's,march  march,beautiful  beautiful,day  day,womensmarch2019  womensmarch2019,womensmarchphx</t>
  </si>
  <si>
    <t>Top Word Pairs in Tweet by Salience</t>
  </si>
  <si>
    <t>find,womensmarchphx  poster,making  making,party  party,day  day,womensmarchphx  womensmarchphx,kg  kg,hq  hq,join  march,1  1,19</t>
  </si>
  <si>
    <t>hoping,see  womensmarchphx,womensmarch2019  spotted,az's  az's,very  very,grassroots  grassroots,legend  legend,bwestbrookaz8  bwestbrookaz8,womensmarchphx  gunreformnow,womensmarchphx  womensmarch2019,shannonrwatts</t>
  </si>
  <si>
    <t>jpbeltran_,katie  katie,holtosoi  holtosoi,chris  chris,holtosoi  holtosoi,re  re,here  here,support  support,women  s,right  right,indigenous</t>
  </si>
  <si>
    <t>captainslogaz,gunreformnow  gunreformnow,womensmarchphx  womensmarch2019,shannonrwatts  shannonrwatts,lucymcbath  captainslogaz,speakers  speakers,signs  signs,deaf  deaf,women  women,3  3,times</t>
  </si>
  <si>
    <t>captainslogaz,omg  omg,gop  gop,wtf  wtf,womensmarchphx  captainslogaz,thousands  thousands,upon  upon,thousands  thousands,wish  wish,panoramic  panoramic,function</t>
  </si>
  <si>
    <t>captainslogaz,omg  omg,gop  gop,wtf  wtf,womensmarchphx  captainslogaz,gunreformnow  gunreformnow,womensmarchphx  womensmarch2019,shannonrwatts  shannonrwatts,lucymcbath  womensmarchphx,womensmarch2019</t>
  </si>
  <si>
    <t>womensmarch2019,womensmarchphoenix  womensmarchphoenix,womensmarchphx  womensmarchphx,womenswave  womensmarchphx,womensmarch2019  didn,t  indigenous,women  womensmarchphx,cron305  jpbeltran_,katie  katie,holtosoi  thank,tomorrowwevote</t>
  </si>
  <si>
    <t>captainslogaz,omg  omg,gop  gop,wtf  wtf,womensmarchphx  captainslogaz,speakers  speakers,signs  signs,deaf  deaf,women  women,3  3,times</t>
  </si>
  <si>
    <t>jpbeltran_,julio  julio,zuniga  zuniga,senior  senior,organizer  organizer,chispaaz  chispaaz,members  members,womensmarchphx  jpbeltran_,indigenous  women,leading  leading,womensmarchphx</t>
  </si>
  <si>
    <t>Word</t>
  </si>
  <si>
    <t>finally</t>
  </si>
  <si>
    <t>here</t>
  </si>
  <si>
    <t>thousands</t>
  </si>
  <si>
    <t>streets</t>
  </si>
  <si>
    <t>out</t>
  </si>
  <si>
    <t>equal</t>
  </si>
  <si>
    <t>begun</t>
  </si>
  <si>
    <t>deaf</t>
  </si>
  <si>
    <t>3</t>
  </si>
  <si>
    <t>times</t>
  </si>
  <si>
    <t>sexually</t>
  </si>
  <si>
    <t>assaulted</t>
  </si>
  <si>
    <t>responds</t>
  </si>
  <si>
    <t>hands</t>
  </si>
  <si>
    <t>womensmarc</t>
  </si>
  <si>
    <t>comes</t>
  </si>
  <si>
    <t>upon</t>
  </si>
  <si>
    <t>wish</t>
  </si>
  <si>
    <t>panoramic</t>
  </si>
  <si>
    <t>function</t>
  </si>
  <si>
    <t>parking</t>
  </si>
  <si>
    <t>details</t>
  </si>
  <si>
    <t>heading</t>
  </si>
  <si>
    <t>soon</t>
  </si>
  <si>
    <t>going</t>
  </si>
  <si>
    <t>great</t>
  </si>
  <si>
    <t>bring</t>
  </si>
  <si>
    <t>right</t>
  </si>
  <si>
    <t>hq</t>
  </si>
  <si>
    <t>1</t>
  </si>
  <si>
    <t>women's</t>
  </si>
  <si>
    <t>morrato</t>
  </si>
  <si>
    <t>posters</t>
  </si>
  <si>
    <t>awareness</t>
  </si>
  <si>
    <t>missing</t>
  </si>
  <si>
    <t>murdered</t>
  </si>
  <si>
    <t>crisis</t>
  </si>
  <si>
    <t>hey</t>
  </si>
  <si>
    <t>ho</t>
  </si>
  <si>
    <t>katie</t>
  </si>
  <si>
    <t>http</t>
  </si>
  <si>
    <t>saying</t>
  </si>
  <si>
    <t>julio</t>
  </si>
  <si>
    <t>zuniga</t>
  </si>
  <si>
    <t>senior</t>
  </si>
  <si>
    <t>re</t>
  </si>
  <si>
    <t>strong</t>
  </si>
  <si>
    <t>people</t>
  </si>
  <si>
    <t>t</t>
  </si>
  <si>
    <t>chris</t>
  </si>
  <si>
    <t>always</t>
  </si>
  <si>
    <t>life</t>
  </si>
  <si>
    <t>find</t>
  </si>
  <si>
    <t>gets</t>
  </si>
  <si>
    <t>donald</t>
  </si>
  <si>
    <t>trump</t>
  </si>
  <si>
    <t>go</t>
  </si>
  <si>
    <t>chant</t>
  </si>
  <si>
    <t>during</t>
  </si>
  <si>
    <t>members</t>
  </si>
  <si>
    <t>leading</t>
  </si>
  <si>
    <t>affair</t>
  </si>
  <si>
    <t>brought</t>
  </si>
  <si>
    <t>friends</t>
  </si>
  <si>
    <t>spotted</t>
  </si>
  <si>
    <t>az's</t>
  </si>
  <si>
    <t>very</t>
  </si>
  <si>
    <t>grassroots</t>
  </si>
  <si>
    <t>legend</t>
  </si>
  <si>
    <t>first</t>
  </si>
  <si>
    <t>love</t>
  </si>
  <si>
    <t>01</t>
  </si>
  <si>
    <t>win</t>
  </si>
  <si>
    <t>03</t>
  </si>
  <si>
    <t>12</t>
  </si>
  <si>
    <t>captain</t>
  </si>
  <si>
    <t>backstage</t>
  </si>
  <si>
    <t>passes</t>
  </si>
  <si>
    <t>another</t>
  </si>
  <si>
    <t>arizona</t>
  </si>
  <si>
    <t>beautiful</t>
  </si>
  <si>
    <t>today</t>
  </si>
  <si>
    <t>decorated</t>
  </si>
  <si>
    <t>hundreds</t>
  </si>
  <si>
    <t>colorful</t>
  </si>
  <si>
    <t>cause</t>
  </si>
  <si>
    <t>st</t>
  </si>
  <si>
    <t>down</t>
  </si>
  <si>
    <t>come</t>
  </si>
  <si>
    <t>together</t>
  </si>
  <si>
    <t>unstoppable</t>
  </si>
  <si>
    <t>force</t>
  </si>
  <si>
    <t>unequivocally</t>
  </si>
  <si>
    <t>reaffirm</t>
  </si>
  <si>
    <t>supporting</t>
  </si>
  <si>
    <t>fighting</t>
  </si>
  <si>
    <t>didn</t>
  </si>
  <si>
    <t>speaking</t>
  </si>
  <si>
    <t>injustices</t>
  </si>
  <si>
    <t>kristen</t>
  </si>
  <si>
    <t>harris</t>
  </si>
  <si>
    <t>mary</t>
  </si>
  <si>
    <t>penn</t>
  </si>
  <si>
    <t>m</t>
  </si>
  <si>
    <t>super</t>
  </si>
  <si>
    <t>excited</t>
  </si>
  <si>
    <t>spread</t>
  </si>
  <si>
    <t>positivity</t>
  </si>
  <si>
    <t>maybe</t>
  </si>
  <si>
    <t>marchers</t>
  </si>
  <si>
    <t>walking</t>
  </si>
  <si>
    <t>raised</t>
  </si>
  <si>
    <t>more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</si>
  <si>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</si>
  <si>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</si>
  <si>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</si>
  <si>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</si>
  <si>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</si>
  <si>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</si>
  <si>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</si>
  <si>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</si>
  <si>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</si>
  <si>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</si>
  <si>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</si>
  <si>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</si>
  <si>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</si>
  <si>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</si>
  <si>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</si>
  <si>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</si>
  <si>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</si>
  <si>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</si>
  <si>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</si>
  <si>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</si>
  <si>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</si>
  <si>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</si>
  <si>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</si>
  <si>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</si>
  <si>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</si>
  <si>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</si>
  <si>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</si>
  <si>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</si>
  <si>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</si>
  <si>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33, 112, 0</t>
  </si>
  <si>
    <t>66, 95, 0</t>
  </si>
  <si>
    <t>98, 79, 0</t>
  </si>
  <si>
    <t>Red</t>
  </si>
  <si>
    <t>131, 62, 0</t>
  </si>
  <si>
    <t>196, 30, 0</t>
  </si>
  <si>
    <t>G1: hoping see captainslogaz demanding signs everybody womensmarch phx tomorrow lot</t>
  </si>
  <si>
    <t>G2: womensmarchphx women womensmarch2019 cron305 indigenous jpbeltran_ mmiw womensmarchphoenix holtosoi captainslogaz</t>
  </si>
  <si>
    <t>G3: 19 womensmarchphx katewgallego join march poster making party day kg</t>
  </si>
  <si>
    <t>G4: captainslogaz womensmarchphx womensmarch2019 gunreformnow shannonrwatts lucymcbath omg gop wtf</t>
  </si>
  <si>
    <t>G5: womensmarchphx noprezzie2012 words organizer time louisfarrakhan hero one gif</t>
  </si>
  <si>
    <t>G6: womensmarchphx 305asu rights womensmarch2019 women attendees family strongertogether support march</t>
  </si>
  <si>
    <t>G7: womensmarchphx crowd gathered az capitol lawn listen speakers abc15 jamieabc15</t>
  </si>
  <si>
    <t>G8: womensmarchphx march think turn back</t>
  </si>
  <si>
    <t>G10: 2019 women s march phoenix state capitol underway fox10phoenix womensmarchphx</t>
  </si>
  <si>
    <t>G11: hey ho donald trump go chant people saying streets phoenix</t>
  </si>
  <si>
    <t>G12: thousands womensmarchphx back down come together unstoppable force unequivocally reaffirm</t>
  </si>
  <si>
    <t>Autofill Workbook Results</t>
  </si>
  <si>
    <t>Edge Weight▓1▓9▓0▓True▓Green▓Red▓▓Edge Weight▓1▓3▓0▓3▓10▓False▓Edge Weight▓1▓9▓0▓32▓6▓False▓▓0▓0▓0▓True▓Black▓Black▓▓Followers▓0▓72984▓0▓162▓1000▓False▓Followers▓0▓631725▓0▓100▓70▓False▓▓0▓0▓0▓0▓0▓False▓▓0▓0▓0▓0▓0▓False</t>
  </si>
  <si>
    <t>Subgraph</t>
  </si>
  <si>
    <t>GraphSource░TwitterSearch▓GraphTerm░#WomensMarchPhx▓ImportDescription░The graph represents a network of 286 Twitter users whose recent tweets contained "#WomensMarchPhx", or who were replied to or mentioned in those tweets, taken from a data set limited to a maximum of 18,000 tweets.  The network was obtained from Twitter on Saturday, 19 January 2019 at 18:41 UTC.
The tweets in the network were tweeted over the 4-day, 21-hour, 27-minute period from Monday, 14 January 2019 at 21:13 UTC to Saturday, 19 January 2019 at 18:40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</si>
</sst>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258174"/>
        <c:axId val="59452655"/>
      </c:barChart>
      <c:catAx>
        <c:axId val="662581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52655"/>
        <c:crosses val="autoZero"/>
        <c:auto val="1"/>
        <c:lblOffset val="100"/>
        <c:noMultiLvlLbl val="0"/>
      </c:catAx>
      <c:valAx>
        <c:axId val="5945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311848"/>
        <c:axId val="50935721"/>
      </c:barChart>
      <c:catAx>
        <c:axId val="65311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35721"/>
        <c:crosses val="autoZero"/>
        <c:auto val="1"/>
        <c:lblOffset val="100"/>
        <c:noMultiLvlLbl val="0"/>
      </c:catAx>
      <c:valAx>
        <c:axId val="50935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768306"/>
        <c:axId val="32152707"/>
      </c:barChart>
      <c:catAx>
        <c:axId val="557683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52707"/>
        <c:crosses val="autoZero"/>
        <c:auto val="1"/>
        <c:lblOffset val="100"/>
        <c:noMultiLvlLbl val="0"/>
      </c:catAx>
      <c:valAx>
        <c:axId val="32152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938908"/>
        <c:axId val="54232445"/>
      </c:barChart>
      <c:catAx>
        <c:axId val="20938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32445"/>
        <c:crosses val="autoZero"/>
        <c:auto val="1"/>
        <c:lblOffset val="100"/>
        <c:noMultiLvlLbl val="0"/>
      </c:catAx>
      <c:valAx>
        <c:axId val="54232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329958"/>
        <c:axId val="30751895"/>
      </c:barChart>
      <c:catAx>
        <c:axId val="183299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51895"/>
        <c:crosses val="autoZero"/>
        <c:auto val="1"/>
        <c:lblOffset val="100"/>
        <c:noMultiLvlLbl val="0"/>
      </c:catAx>
      <c:valAx>
        <c:axId val="30751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9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331600"/>
        <c:axId val="7875537"/>
      </c:barChart>
      <c:catAx>
        <c:axId val="8331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75537"/>
        <c:crosses val="autoZero"/>
        <c:auto val="1"/>
        <c:lblOffset val="100"/>
        <c:noMultiLvlLbl val="0"/>
      </c:catAx>
      <c:valAx>
        <c:axId val="787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70970"/>
        <c:axId val="33938731"/>
      </c:barChart>
      <c:catAx>
        <c:axId val="37709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38731"/>
        <c:crosses val="autoZero"/>
        <c:auto val="1"/>
        <c:lblOffset val="100"/>
        <c:noMultiLvlLbl val="0"/>
      </c:catAx>
      <c:valAx>
        <c:axId val="3393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013124"/>
        <c:axId val="64682661"/>
      </c:barChart>
      <c:catAx>
        <c:axId val="37013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82661"/>
        <c:crosses val="autoZero"/>
        <c:auto val="1"/>
        <c:lblOffset val="100"/>
        <c:noMultiLvlLbl val="0"/>
      </c:catAx>
      <c:valAx>
        <c:axId val="64682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73038"/>
        <c:axId val="4804159"/>
      </c:barChart>
      <c:catAx>
        <c:axId val="45273038"/>
        <c:scaling>
          <c:orientation val="minMax"/>
        </c:scaling>
        <c:axPos val="b"/>
        <c:delete val="1"/>
        <c:majorTickMark val="out"/>
        <c:minorTickMark val="none"/>
        <c:tickLblPos val="none"/>
        <c:crossAx val="4804159"/>
        <c:crosses val="autoZero"/>
        <c:auto val="1"/>
        <c:lblOffset val="100"/>
        <c:noMultiLvlLbl val="0"/>
      </c:catAx>
      <c:valAx>
        <c:axId val="4804159"/>
        <c:scaling>
          <c:orientation val="minMax"/>
        </c:scaling>
        <c:axPos val="l"/>
        <c:delete val="1"/>
        <c:majorTickMark val="out"/>
        <c:minorTickMark val="none"/>
        <c:tickLblPos val="none"/>
        <c:crossAx val="45273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chaelschill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atewgalleg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inasophia8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risty_k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aptainsloga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tikin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xoticgamo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emocracylos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iffanymay4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delyneran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indy370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eswprinc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eyeofthegodd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ady_star_ge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whlj3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elpagedin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oba_tea_ca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hrisehy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anascottl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tormresi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grammy_li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eborahditkows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mix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orid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orethanmys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wde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randydavis2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anatoy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illofar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uraroslin201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ikiad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ebellegrr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mericanmcla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onesy216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lblueski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uffytvssumm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ruinsfan19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andibaker0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yserenity6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re_5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athygv6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hiskeyobliv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illbenton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anettesecon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indlee5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leanwat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asapit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osephfalzone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ifecoachliz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wisequackran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aderhin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oliticalmin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uthorkimberl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illieo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ngelandri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loripa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ean_ad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tgirl4goo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atifyeraor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casanave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hoirsingergir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borgit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upfille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leahntor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greatlakessurf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jersey_crai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abineresis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ameladubsky4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jctheresistan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eginaw5036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tacys7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onyaaroni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rendal4606686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dt_l195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vacul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isismenow197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lisatoddsutt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indivisibletol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1jedi_re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isia6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toniconfi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drdoodlie199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roze_wil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kimc3116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strchld26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oog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stomchik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acksnowkno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lindacook8602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pydogg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qssupervis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bright869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paulinef13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charlot631232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hera_resis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limor99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patpeople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knight20170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r2d2resis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trinityresis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joyrevels2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fraa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kw197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trumpwatch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peaceonward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ireheath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donellsti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matthewwolff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faithrayfiel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ester195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laireresis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frockman23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ronnisue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prettyangeljac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gnm957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elastigirlvot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aplebeianlif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imontoyaresis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msw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_befrie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jomareewad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golfndadblogg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crabeer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ndrewkemav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kaimoo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woodywi0394366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oldcoastie5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debbiesideri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stevelemp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oscarbeaglesmo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leahaller5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sw2003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formersportsmo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hbr_hu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ronpyk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themermaidsso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mstrknowita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kingdared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summer757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samusa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randyhollis1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fireworkbonn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veronicasam1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abc1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jamieabc1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tbra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julieeub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patrici9718511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b1e56df9ce6549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heywood9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noprezzie201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crmandri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azajack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jpbeltran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dianneman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debbieburbank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et425n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louisfarrakh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cdysk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susanscofield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walkerd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ashqui_ventur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mhpoiso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rockstarxma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amyloukinge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mathisonconn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proggrr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kinner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ruthisthi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kylie_cochran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svega_st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carlyinnj"/>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lbkas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amack832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azred6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solusnan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anita1867gmail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novasuppo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hanjangho7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christinecharb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kahlanamnell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contenteddriv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lucymcbat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shannonrwatt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orgainkorga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demteaparty202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bangelnu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yvettedub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miamipaper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guszill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jrtsumner200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womensmarc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kathybea195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rachelrecruit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ecamacho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arodriguezabc15"/>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5141qui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emilycar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rzstindustrie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connie_rodecon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safeh2o4schoo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momsflagstaff"/>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sharoncoryell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deepinthehil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mariadmlopez"/>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dellacooper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tiffers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rubywis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joe_tarsk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scottdavidson54"/>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bwestbrookaz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alcoleman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markfreedmanpo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amandamontini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pamadam67507224"/>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sumtingju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withoutatrac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tempestdevyn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thomasgambrel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cjmartin23"/>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fromthebunker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kevikir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soul420sug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hollyberryfleu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aleprechaunis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iangsmasher11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ppazacti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pinky_or_brai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marinawaters1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almlie_rach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darknessn2ligh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clara_resis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sallam2639145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brightlight4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kmfcounseli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azsocialjusti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mayeya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hartkarian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laussiein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firebirdris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242" name="Subgraph-julia_dought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243" name="Subgraph-cmpnwt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twoCellAnchor editAs="oneCell">
    <xdr:from>
      <xdr:col>1</xdr:col>
      <xdr:colOff>28575</xdr:colOff>
      <xdr:row>244</xdr:row>
      <xdr:rowOff>28575</xdr:rowOff>
    </xdr:from>
    <xdr:to>
      <xdr:col>1</xdr:col>
      <xdr:colOff>752475</xdr:colOff>
      <xdr:row>244</xdr:row>
      <xdr:rowOff>504825</xdr:rowOff>
    </xdr:to>
    <xdr:pic>
      <xdr:nvPicPr>
        <xdr:cNvPr id="244" name="Subgraph-marygraceell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7377825"/>
          <a:ext cx="723900" cy="476250"/>
        </a:xfrm>
        <a:prstGeom prst="rect">
          <a:avLst/>
        </a:prstGeom>
        <a:ln>
          <a:noFill/>
        </a:ln>
      </xdr:spPr>
    </xdr:pic>
    <xdr:clientData/>
  </xdr:twoCellAnchor>
  <xdr:twoCellAnchor editAs="oneCell">
    <xdr:from>
      <xdr:col>1</xdr:col>
      <xdr:colOff>28575</xdr:colOff>
      <xdr:row>245</xdr:row>
      <xdr:rowOff>28575</xdr:rowOff>
    </xdr:from>
    <xdr:to>
      <xdr:col>1</xdr:col>
      <xdr:colOff>752475</xdr:colOff>
      <xdr:row>245</xdr:row>
      <xdr:rowOff>504825</xdr:rowOff>
    </xdr:to>
    <xdr:pic>
      <xdr:nvPicPr>
        <xdr:cNvPr id="245" name="Subgraph-arianacronkit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27901700"/>
          <a:ext cx="723900" cy="476250"/>
        </a:xfrm>
        <a:prstGeom prst="rect">
          <a:avLst/>
        </a:prstGeom>
        <a:ln>
          <a:noFill/>
        </a:ln>
      </xdr:spPr>
    </xdr:pic>
    <xdr:clientData/>
  </xdr:twoCellAnchor>
  <xdr:twoCellAnchor editAs="oneCell">
    <xdr:from>
      <xdr:col>1</xdr:col>
      <xdr:colOff>28575</xdr:colOff>
      <xdr:row>246</xdr:row>
      <xdr:rowOff>28575</xdr:rowOff>
    </xdr:from>
    <xdr:to>
      <xdr:col>1</xdr:col>
      <xdr:colOff>752475</xdr:colOff>
      <xdr:row>246</xdr:row>
      <xdr:rowOff>504825</xdr:rowOff>
    </xdr:to>
    <xdr:pic>
      <xdr:nvPicPr>
        <xdr:cNvPr id="246" name="Subgraph-mkferran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8425575"/>
          <a:ext cx="723900" cy="476250"/>
        </a:xfrm>
        <a:prstGeom prst="rect">
          <a:avLst/>
        </a:prstGeom>
        <a:ln>
          <a:noFill/>
        </a:ln>
      </xdr:spPr>
    </xdr:pic>
    <xdr:clientData/>
  </xdr:twoCellAnchor>
  <xdr:twoCellAnchor editAs="oneCell">
    <xdr:from>
      <xdr:col>1</xdr:col>
      <xdr:colOff>28575</xdr:colOff>
      <xdr:row>247</xdr:row>
      <xdr:rowOff>28575</xdr:rowOff>
    </xdr:from>
    <xdr:to>
      <xdr:col>1</xdr:col>
      <xdr:colOff>752475</xdr:colOff>
      <xdr:row>247</xdr:row>
      <xdr:rowOff>504825</xdr:rowOff>
    </xdr:to>
    <xdr:pic>
      <xdr:nvPicPr>
        <xdr:cNvPr id="247" name="Subgraph-stephh_a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28949450"/>
          <a:ext cx="723900" cy="476250"/>
        </a:xfrm>
        <a:prstGeom prst="rect">
          <a:avLst/>
        </a:prstGeom>
        <a:ln>
          <a:noFill/>
        </a:ln>
      </xdr:spPr>
    </xdr:pic>
    <xdr:clientData/>
  </xdr:twoCellAnchor>
  <xdr:twoCellAnchor editAs="oneCell">
    <xdr:from>
      <xdr:col>1</xdr:col>
      <xdr:colOff>28575</xdr:colOff>
      <xdr:row>248</xdr:row>
      <xdr:rowOff>28575</xdr:rowOff>
    </xdr:from>
    <xdr:to>
      <xdr:col>1</xdr:col>
      <xdr:colOff>752475</xdr:colOff>
      <xdr:row>248</xdr:row>
      <xdr:rowOff>504825</xdr:rowOff>
    </xdr:to>
    <xdr:pic>
      <xdr:nvPicPr>
        <xdr:cNvPr id="248" name="Subgraph-_granny_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9473325"/>
          <a:ext cx="723900" cy="476250"/>
        </a:xfrm>
        <a:prstGeom prst="rect">
          <a:avLst/>
        </a:prstGeom>
        <a:ln>
          <a:noFill/>
        </a:ln>
      </xdr:spPr>
    </xdr:pic>
    <xdr:clientData/>
  </xdr:twoCellAnchor>
  <xdr:twoCellAnchor editAs="oneCell">
    <xdr:from>
      <xdr:col>1</xdr:col>
      <xdr:colOff>28575</xdr:colOff>
      <xdr:row>249</xdr:row>
      <xdr:rowOff>28575</xdr:rowOff>
    </xdr:from>
    <xdr:to>
      <xdr:col>1</xdr:col>
      <xdr:colOff>752475</xdr:colOff>
      <xdr:row>249</xdr:row>
      <xdr:rowOff>504825</xdr:rowOff>
    </xdr:to>
    <xdr:pic>
      <xdr:nvPicPr>
        <xdr:cNvPr id="249" name="Subgraph-pearl177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9997200"/>
          <a:ext cx="723900" cy="476250"/>
        </a:xfrm>
        <a:prstGeom prst="rect">
          <a:avLst/>
        </a:prstGeom>
        <a:ln>
          <a:noFill/>
        </a:ln>
      </xdr:spPr>
    </xdr:pic>
    <xdr:clientData/>
  </xdr:twoCellAnchor>
  <xdr:twoCellAnchor editAs="oneCell">
    <xdr:from>
      <xdr:col>1</xdr:col>
      <xdr:colOff>28575</xdr:colOff>
      <xdr:row>250</xdr:row>
      <xdr:rowOff>28575</xdr:rowOff>
    </xdr:from>
    <xdr:to>
      <xdr:col>1</xdr:col>
      <xdr:colOff>752475</xdr:colOff>
      <xdr:row>250</xdr:row>
      <xdr:rowOff>504825</xdr:rowOff>
    </xdr:to>
    <xdr:pic>
      <xdr:nvPicPr>
        <xdr:cNvPr id="250" name="Subgraph-1drosepetal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30521075"/>
          <a:ext cx="723900" cy="476250"/>
        </a:xfrm>
        <a:prstGeom prst="rect">
          <a:avLst/>
        </a:prstGeom>
        <a:ln>
          <a:noFill/>
        </a:ln>
      </xdr:spPr>
    </xdr:pic>
    <xdr:clientData/>
  </xdr:twoCellAnchor>
  <xdr:twoCellAnchor editAs="oneCell">
    <xdr:from>
      <xdr:col>1</xdr:col>
      <xdr:colOff>28575</xdr:colOff>
      <xdr:row>251</xdr:row>
      <xdr:rowOff>28575</xdr:rowOff>
    </xdr:from>
    <xdr:to>
      <xdr:col>1</xdr:col>
      <xdr:colOff>752475</xdr:colOff>
      <xdr:row>251</xdr:row>
      <xdr:rowOff>504825</xdr:rowOff>
    </xdr:to>
    <xdr:pic>
      <xdr:nvPicPr>
        <xdr:cNvPr id="251" name="Subgraph-asukpagal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31044950"/>
          <a:ext cx="723900" cy="476250"/>
        </a:xfrm>
        <a:prstGeom prst="rect">
          <a:avLst/>
        </a:prstGeom>
        <a:ln>
          <a:noFill/>
        </a:ln>
      </xdr:spPr>
    </xdr:pic>
    <xdr:clientData/>
  </xdr:twoCellAnchor>
  <xdr:twoCellAnchor editAs="oneCell">
    <xdr:from>
      <xdr:col>1</xdr:col>
      <xdr:colOff>28575</xdr:colOff>
      <xdr:row>252</xdr:row>
      <xdr:rowOff>28575</xdr:rowOff>
    </xdr:from>
    <xdr:to>
      <xdr:col>1</xdr:col>
      <xdr:colOff>752475</xdr:colOff>
      <xdr:row>252</xdr:row>
      <xdr:rowOff>504825</xdr:rowOff>
    </xdr:to>
    <xdr:pic>
      <xdr:nvPicPr>
        <xdr:cNvPr id="252" name="Subgraph-medicijon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131568825"/>
          <a:ext cx="723900" cy="476250"/>
        </a:xfrm>
        <a:prstGeom prst="rect">
          <a:avLst/>
        </a:prstGeom>
        <a:ln>
          <a:noFill/>
        </a:ln>
      </xdr:spPr>
    </xdr:pic>
    <xdr:clientData/>
  </xdr:twoCellAnchor>
  <xdr:twoCellAnchor editAs="oneCell">
    <xdr:from>
      <xdr:col>1</xdr:col>
      <xdr:colOff>28575</xdr:colOff>
      <xdr:row>253</xdr:row>
      <xdr:rowOff>28575</xdr:rowOff>
    </xdr:from>
    <xdr:to>
      <xdr:col>1</xdr:col>
      <xdr:colOff>752475</xdr:colOff>
      <xdr:row>253</xdr:row>
      <xdr:rowOff>504825</xdr:rowOff>
    </xdr:to>
    <xdr:pic>
      <xdr:nvPicPr>
        <xdr:cNvPr id="253" name="Subgraph-chispaaz"/>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132092700"/>
          <a:ext cx="723900" cy="476250"/>
        </a:xfrm>
        <a:prstGeom prst="rect">
          <a:avLst/>
        </a:prstGeom>
        <a:ln>
          <a:noFill/>
        </a:ln>
      </xdr:spPr>
    </xdr:pic>
    <xdr:clientData/>
  </xdr:twoCellAnchor>
  <xdr:twoCellAnchor editAs="oneCell">
    <xdr:from>
      <xdr:col>1</xdr:col>
      <xdr:colOff>28575</xdr:colOff>
      <xdr:row>254</xdr:row>
      <xdr:rowOff>28575</xdr:rowOff>
    </xdr:from>
    <xdr:to>
      <xdr:col>1</xdr:col>
      <xdr:colOff>752475</xdr:colOff>
      <xdr:row>254</xdr:row>
      <xdr:rowOff>504825</xdr:rowOff>
    </xdr:to>
    <xdr:pic>
      <xdr:nvPicPr>
        <xdr:cNvPr id="254" name="Subgraph-johninphx"/>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2616575"/>
          <a:ext cx="723900" cy="476250"/>
        </a:xfrm>
        <a:prstGeom prst="rect">
          <a:avLst/>
        </a:prstGeom>
        <a:ln>
          <a:noFill/>
        </a:ln>
      </xdr:spPr>
    </xdr:pic>
    <xdr:clientData/>
  </xdr:twoCellAnchor>
  <xdr:twoCellAnchor editAs="oneCell">
    <xdr:from>
      <xdr:col>1</xdr:col>
      <xdr:colOff>28575</xdr:colOff>
      <xdr:row>255</xdr:row>
      <xdr:rowOff>28575</xdr:rowOff>
    </xdr:from>
    <xdr:to>
      <xdr:col>1</xdr:col>
      <xdr:colOff>752475</xdr:colOff>
      <xdr:row>255</xdr:row>
      <xdr:rowOff>504825</xdr:rowOff>
    </xdr:to>
    <xdr:pic>
      <xdr:nvPicPr>
        <xdr:cNvPr id="255" name="Subgraph-philchill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133140450"/>
          <a:ext cx="723900" cy="476250"/>
        </a:xfrm>
        <a:prstGeom prst="rect">
          <a:avLst/>
        </a:prstGeom>
        <a:ln>
          <a:noFill/>
        </a:ln>
      </xdr:spPr>
    </xdr:pic>
    <xdr:clientData/>
  </xdr:twoCellAnchor>
  <xdr:twoCellAnchor editAs="oneCell">
    <xdr:from>
      <xdr:col>1</xdr:col>
      <xdr:colOff>28575</xdr:colOff>
      <xdr:row>256</xdr:row>
      <xdr:rowOff>28575</xdr:rowOff>
    </xdr:from>
    <xdr:to>
      <xdr:col>1</xdr:col>
      <xdr:colOff>752475</xdr:colOff>
      <xdr:row>256</xdr:row>
      <xdr:rowOff>504825</xdr:rowOff>
    </xdr:to>
    <xdr:pic>
      <xdr:nvPicPr>
        <xdr:cNvPr id="256" name="Subgraph-marionstrstr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3664325"/>
          <a:ext cx="723900" cy="476250"/>
        </a:xfrm>
        <a:prstGeom prst="rect">
          <a:avLst/>
        </a:prstGeom>
        <a:ln>
          <a:noFill/>
        </a:ln>
      </xdr:spPr>
    </xdr:pic>
    <xdr:clientData/>
  </xdr:twoCellAnchor>
  <xdr:twoCellAnchor editAs="oneCell">
    <xdr:from>
      <xdr:col>1</xdr:col>
      <xdr:colOff>28575</xdr:colOff>
      <xdr:row>257</xdr:row>
      <xdr:rowOff>28575</xdr:rowOff>
    </xdr:from>
    <xdr:to>
      <xdr:col>1</xdr:col>
      <xdr:colOff>752475</xdr:colOff>
      <xdr:row>257</xdr:row>
      <xdr:rowOff>504825</xdr:rowOff>
    </xdr:to>
    <xdr:pic>
      <xdr:nvPicPr>
        <xdr:cNvPr id="257" name="Subgraph-tea_party_chri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134188200"/>
          <a:ext cx="723900" cy="476250"/>
        </a:xfrm>
        <a:prstGeom prst="rect">
          <a:avLst/>
        </a:prstGeom>
        <a:ln>
          <a:noFill/>
        </a:ln>
      </xdr:spPr>
    </xdr:pic>
    <xdr:clientData/>
  </xdr:twoCellAnchor>
  <xdr:twoCellAnchor editAs="oneCell">
    <xdr:from>
      <xdr:col>1</xdr:col>
      <xdr:colOff>28575</xdr:colOff>
      <xdr:row>258</xdr:row>
      <xdr:rowOff>28575</xdr:rowOff>
    </xdr:from>
    <xdr:to>
      <xdr:col>1</xdr:col>
      <xdr:colOff>752475</xdr:colOff>
      <xdr:row>258</xdr:row>
      <xdr:rowOff>504825</xdr:rowOff>
    </xdr:to>
    <xdr:pic>
      <xdr:nvPicPr>
        <xdr:cNvPr id="258" name="Subgraph-rashidatlaib"/>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34712075"/>
          <a:ext cx="723900" cy="476250"/>
        </a:xfrm>
        <a:prstGeom prst="rect">
          <a:avLst/>
        </a:prstGeom>
        <a:ln>
          <a:noFill/>
        </a:ln>
      </xdr:spPr>
    </xdr:pic>
    <xdr:clientData/>
  </xdr:twoCellAnchor>
  <xdr:twoCellAnchor editAs="oneCell">
    <xdr:from>
      <xdr:col>1</xdr:col>
      <xdr:colOff>28575</xdr:colOff>
      <xdr:row>259</xdr:row>
      <xdr:rowOff>28575</xdr:rowOff>
    </xdr:from>
    <xdr:to>
      <xdr:col>1</xdr:col>
      <xdr:colOff>752475</xdr:colOff>
      <xdr:row>259</xdr:row>
      <xdr:rowOff>504825</xdr:rowOff>
    </xdr:to>
    <xdr:pic>
      <xdr:nvPicPr>
        <xdr:cNvPr id="259" name="Subgraph-ilhanoma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35235950"/>
          <a:ext cx="723900" cy="476250"/>
        </a:xfrm>
        <a:prstGeom prst="rect">
          <a:avLst/>
        </a:prstGeom>
        <a:ln>
          <a:noFill/>
        </a:ln>
      </xdr:spPr>
    </xdr:pic>
    <xdr:clientData/>
  </xdr:twoCellAnchor>
  <xdr:twoCellAnchor editAs="oneCell">
    <xdr:from>
      <xdr:col>1</xdr:col>
      <xdr:colOff>28575</xdr:colOff>
      <xdr:row>260</xdr:row>
      <xdr:rowOff>28575</xdr:rowOff>
    </xdr:from>
    <xdr:to>
      <xdr:col>1</xdr:col>
      <xdr:colOff>752475</xdr:colOff>
      <xdr:row>260</xdr:row>
      <xdr:rowOff>504825</xdr:rowOff>
    </xdr:to>
    <xdr:pic>
      <xdr:nvPicPr>
        <xdr:cNvPr id="260" name="Subgraph-scottpresl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35759825"/>
          <a:ext cx="723900" cy="476250"/>
        </a:xfrm>
        <a:prstGeom prst="rect">
          <a:avLst/>
        </a:prstGeom>
        <a:ln>
          <a:noFill/>
        </a:ln>
      </xdr:spPr>
    </xdr:pic>
    <xdr:clientData/>
  </xdr:twoCellAnchor>
  <xdr:twoCellAnchor editAs="oneCell">
    <xdr:from>
      <xdr:col>1</xdr:col>
      <xdr:colOff>28575</xdr:colOff>
      <xdr:row>261</xdr:row>
      <xdr:rowOff>28575</xdr:rowOff>
    </xdr:from>
    <xdr:to>
      <xdr:col>1</xdr:col>
      <xdr:colOff>752475</xdr:colOff>
      <xdr:row>261</xdr:row>
      <xdr:rowOff>504825</xdr:rowOff>
    </xdr:to>
    <xdr:pic>
      <xdr:nvPicPr>
        <xdr:cNvPr id="261" name="Subgraph-bluewaveresi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6283700"/>
          <a:ext cx="723900" cy="476250"/>
        </a:xfrm>
        <a:prstGeom prst="rect">
          <a:avLst/>
        </a:prstGeom>
        <a:ln>
          <a:noFill/>
        </a:ln>
      </xdr:spPr>
    </xdr:pic>
    <xdr:clientData/>
  </xdr:twoCellAnchor>
  <xdr:twoCellAnchor editAs="oneCell">
    <xdr:from>
      <xdr:col>1</xdr:col>
      <xdr:colOff>28575</xdr:colOff>
      <xdr:row>262</xdr:row>
      <xdr:rowOff>28575</xdr:rowOff>
    </xdr:from>
    <xdr:to>
      <xdr:col>1</xdr:col>
      <xdr:colOff>752475</xdr:colOff>
      <xdr:row>262</xdr:row>
      <xdr:rowOff>504825</xdr:rowOff>
    </xdr:to>
    <xdr:pic>
      <xdr:nvPicPr>
        <xdr:cNvPr id="262" name="Subgraph-amyayers1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6807575"/>
          <a:ext cx="723900" cy="476250"/>
        </a:xfrm>
        <a:prstGeom prst="rect">
          <a:avLst/>
        </a:prstGeom>
        <a:ln>
          <a:noFill/>
        </a:ln>
      </xdr:spPr>
    </xdr:pic>
    <xdr:clientData/>
  </xdr:twoCellAnchor>
  <xdr:twoCellAnchor editAs="oneCell">
    <xdr:from>
      <xdr:col>1</xdr:col>
      <xdr:colOff>28575</xdr:colOff>
      <xdr:row>263</xdr:row>
      <xdr:rowOff>28575</xdr:rowOff>
    </xdr:from>
    <xdr:to>
      <xdr:col>1</xdr:col>
      <xdr:colOff>752475</xdr:colOff>
      <xdr:row>263</xdr:row>
      <xdr:rowOff>504825</xdr:rowOff>
    </xdr:to>
    <xdr:pic>
      <xdr:nvPicPr>
        <xdr:cNvPr id="263" name="Subgraph-actuallyron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7331450"/>
          <a:ext cx="723900" cy="476250"/>
        </a:xfrm>
        <a:prstGeom prst="rect">
          <a:avLst/>
        </a:prstGeom>
        <a:ln>
          <a:noFill/>
        </a:ln>
      </xdr:spPr>
    </xdr:pic>
    <xdr:clientData/>
  </xdr:twoCellAnchor>
  <xdr:twoCellAnchor editAs="oneCell">
    <xdr:from>
      <xdr:col>1</xdr:col>
      <xdr:colOff>28575</xdr:colOff>
      <xdr:row>264</xdr:row>
      <xdr:rowOff>28575</xdr:rowOff>
    </xdr:from>
    <xdr:to>
      <xdr:col>1</xdr:col>
      <xdr:colOff>752475</xdr:colOff>
      <xdr:row>264</xdr:row>
      <xdr:rowOff>504825</xdr:rowOff>
    </xdr:to>
    <xdr:pic>
      <xdr:nvPicPr>
        <xdr:cNvPr id="264" name="Subgraph-pinkpixyspri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7855325"/>
          <a:ext cx="723900" cy="476250"/>
        </a:xfrm>
        <a:prstGeom prst="rect">
          <a:avLst/>
        </a:prstGeom>
        <a:ln>
          <a:noFill/>
        </a:ln>
      </xdr:spPr>
    </xdr:pic>
    <xdr:clientData/>
  </xdr:twoCellAnchor>
  <xdr:twoCellAnchor editAs="oneCell">
    <xdr:from>
      <xdr:col>1</xdr:col>
      <xdr:colOff>28575</xdr:colOff>
      <xdr:row>265</xdr:row>
      <xdr:rowOff>28575</xdr:rowOff>
    </xdr:from>
    <xdr:to>
      <xdr:col>1</xdr:col>
      <xdr:colOff>752475</xdr:colOff>
      <xdr:row>265</xdr:row>
      <xdr:rowOff>504825</xdr:rowOff>
    </xdr:to>
    <xdr:pic>
      <xdr:nvPicPr>
        <xdr:cNvPr id="265" name="Subgraph-tjseraphi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8379200"/>
          <a:ext cx="723900" cy="476250"/>
        </a:xfrm>
        <a:prstGeom prst="rect">
          <a:avLst/>
        </a:prstGeom>
        <a:ln>
          <a:noFill/>
        </a:ln>
      </xdr:spPr>
    </xdr:pic>
    <xdr:clientData/>
  </xdr:twoCellAnchor>
  <xdr:twoCellAnchor editAs="oneCell">
    <xdr:from>
      <xdr:col>1</xdr:col>
      <xdr:colOff>28575</xdr:colOff>
      <xdr:row>266</xdr:row>
      <xdr:rowOff>28575</xdr:rowOff>
    </xdr:from>
    <xdr:to>
      <xdr:col>1</xdr:col>
      <xdr:colOff>752475</xdr:colOff>
      <xdr:row>266</xdr:row>
      <xdr:rowOff>504825</xdr:rowOff>
    </xdr:to>
    <xdr:pic>
      <xdr:nvPicPr>
        <xdr:cNvPr id="266" name="Subgraph-historyta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38903075"/>
          <a:ext cx="723900" cy="476250"/>
        </a:xfrm>
        <a:prstGeom prst="rect">
          <a:avLst/>
        </a:prstGeom>
        <a:ln>
          <a:noFill/>
        </a:ln>
      </xdr:spPr>
    </xdr:pic>
    <xdr:clientData/>
  </xdr:twoCellAnchor>
  <xdr:twoCellAnchor editAs="oneCell">
    <xdr:from>
      <xdr:col>1</xdr:col>
      <xdr:colOff>28575</xdr:colOff>
      <xdr:row>267</xdr:row>
      <xdr:rowOff>28575</xdr:rowOff>
    </xdr:from>
    <xdr:to>
      <xdr:col>1</xdr:col>
      <xdr:colOff>752475</xdr:colOff>
      <xdr:row>267</xdr:row>
      <xdr:rowOff>504825</xdr:rowOff>
    </xdr:to>
    <xdr:pic>
      <xdr:nvPicPr>
        <xdr:cNvPr id="267" name="Subgraph-fox10phoenix"/>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39426950"/>
          <a:ext cx="723900" cy="476250"/>
        </a:xfrm>
        <a:prstGeom prst="rect">
          <a:avLst/>
        </a:prstGeom>
        <a:ln>
          <a:noFill/>
        </a:ln>
      </xdr:spPr>
    </xdr:pic>
    <xdr:clientData/>
  </xdr:twoCellAnchor>
  <xdr:twoCellAnchor editAs="oneCell">
    <xdr:from>
      <xdr:col>1</xdr:col>
      <xdr:colOff>28575</xdr:colOff>
      <xdr:row>268</xdr:row>
      <xdr:rowOff>28575</xdr:rowOff>
    </xdr:from>
    <xdr:to>
      <xdr:col>1</xdr:col>
      <xdr:colOff>752475</xdr:colOff>
      <xdr:row>268</xdr:row>
      <xdr:rowOff>504825</xdr:rowOff>
    </xdr:to>
    <xdr:pic>
      <xdr:nvPicPr>
        <xdr:cNvPr id="268" name="Subgraph-mvphotofox10"/>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39950825"/>
          <a:ext cx="723900" cy="476250"/>
        </a:xfrm>
        <a:prstGeom prst="rect">
          <a:avLst/>
        </a:prstGeom>
        <a:ln>
          <a:noFill/>
        </a:ln>
      </xdr:spPr>
    </xdr:pic>
    <xdr:clientData/>
  </xdr:twoCellAnchor>
  <xdr:twoCellAnchor editAs="oneCell">
    <xdr:from>
      <xdr:col>1</xdr:col>
      <xdr:colOff>28575</xdr:colOff>
      <xdr:row>269</xdr:row>
      <xdr:rowOff>28575</xdr:rowOff>
    </xdr:from>
    <xdr:to>
      <xdr:col>1</xdr:col>
      <xdr:colOff>752475</xdr:colOff>
      <xdr:row>269</xdr:row>
      <xdr:rowOff>504825</xdr:rowOff>
    </xdr:to>
    <xdr:pic>
      <xdr:nvPicPr>
        <xdr:cNvPr id="269" name="Subgraph-b52malme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0474700"/>
          <a:ext cx="723900" cy="476250"/>
        </a:xfrm>
        <a:prstGeom prst="rect">
          <a:avLst/>
        </a:prstGeom>
        <a:ln>
          <a:noFill/>
        </a:ln>
      </xdr:spPr>
    </xdr:pic>
    <xdr:clientData/>
  </xdr:twoCellAnchor>
  <xdr:twoCellAnchor editAs="oneCell">
    <xdr:from>
      <xdr:col>1</xdr:col>
      <xdr:colOff>28575</xdr:colOff>
      <xdr:row>270</xdr:row>
      <xdr:rowOff>28575</xdr:rowOff>
    </xdr:from>
    <xdr:to>
      <xdr:col>1</xdr:col>
      <xdr:colOff>752475</xdr:colOff>
      <xdr:row>270</xdr:row>
      <xdr:rowOff>504825</xdr:rowOff>
    </xdr:to>
    <xdr:pic>
      <xdr:nvPicPr>
        <xdr:cNvPr id="270" name="Subgraph-w55unicor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0998575"/>
          <a:ext cx="723900" cy="476250"/>
        </a:xfrm>
        <a:prstGeom prst="rect">
          <a:avLst/>
        </a:prstGeom>
        <a:ln>
          <a:noFill/>
        </a:ln>
      </xdr:spPr>
    </xdr:pic>
    <xdr:clientData/>
  </xdr:twoCellAnchor>
  <xdr:twoCellAnchor editAs="oneCell">
    <xdr:from>
      <xdr:col>1</xdr:col>
      <xdr:colOff>28575</xdr:colOff>
      <xdr:row>271</xdr:row>
      <xdr:rowOff>28575</xdr:rowOff>
    </xdr:from>
    <xdr:to>
      <xdr:col>1</xdr:col>
      <xdr:colOff>752475</xdr:colOff>
      <xdr:row>271</xdr:row>
      <xdr:rowOff>504825</xdr:rowOff>
    </xdr:to>
    <xdr:pic>
      <xdr:nvPicPr>
        <xdr:cNvPr id="271" name="Subgraph-intuitivekind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1522450"/>
          <a:ext cx="723900" cy="476250"/>
        </a:xfrm>
        <a:prstGeom prst="rect">
          <a:avLst/>
        </a:prstGeom>
        <a:ln>
          <a:noFill/>
        </a:ln>
      </xdr:spPr>
    </xdr:pic>
    <xdr:clientData/>
  </xdr:twoCellAnchor>
  <xdr:twoCellAnchor editAs="oneCell">
    <xdr:from>
      <xdr:col>1</xdr:col>
      <xdr:colOff>28575</xdr:colOff>
      <xdr:row>272</xdr:row>
      <xdr:rowOff>28575</xdr:rowOff>
    </xdr:from>
    <xdr:to>
      <xdr:col>1</xdr:col>
      <xdr:colOff>752475</xdr:colOff>
      <xdr:row>272</xdr:row>
      <xdr:rowOff>504825</xdr:rowOff>
    </xdr:to>
    <xdr:pic>
      <xdr:nvPicPr>
        <xdr:cNvPr id="272" name="Subgraph-georgejob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046325"/>
          <a:ext cx="723900" cy="476250"/>
        </a:xfrm>
        <a:prstGeom prst="rect">
          <a:avLst/>
        </a:prstGeom>
        <a:ln>
          <a:noFill/>
        </a:ln>
      </xdr:spPr>
    </xdr:pic>
    <xdr:clientData/>
  </xdr:twoCellAnchor>
  <xdr:twoCellAnchor editAs="oneCell">
    <xdr:from>
      <xdr:col>1</xdr:col>
      <xdr:colOff>28575</xdr:colOff>
      <xdr:row>273</xdr:row>
      <xdr:rowOff>28575</xdr:rowOff>
    </xdr:from>
    <xdr:to>
      <xdr:col>1</xdr:col>
      <xdr:colOff>752475</xdr:colOff>
      <xdr:row>273</xdr:row>
      <xdr:rowOff>504825</xdr:rowOff>
    </xdr:to>
    <xdr:pic>
      <xdr:nvPicPr>
        <xdr:cNvPr id="273" name="Subgraph-strangecarrot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42570200"/>
          <a:ext cx="723900" cy="476250"/>
        </a:xfrm>
        <a:prstGeom prst="rect">
          <a:avLst/>
        </a:prstGeom>
        <a:ln>
          <a:noFill/>
        </a:ln>
      </xdr:spPr>
    </xdr:pic>
    <xdr:clientData/>
  </xdr:twoCellAnchor>
  <xdr:twoCellAnchor editAs="oneCell">
    <xdr:from>
      <xdr:col>1</xdr:col>
      <xdr:colOff>28575</xdr:colOff>
      <xdr:row>274</xdr:row>
      <xdr:rowOff>28575</xdr:rowOff>
    </xdr:from>
    <xdr:to>
      <xdr:col>1</xdr:col>
      <xdr:colOff>752475</xdr:colOff>
      <xdr:row>274</xdr:row>
      <xdr:rowOff>504825</xdr:rowOff>
    </xdr:to>
    <xdr:pic>
      <xdr:nvPicPr>
        <xdr:cNvPr id="274" name="Subgraph-hchelet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3094075"/>
          <a:ext cx="723900" cy="476250"/>
        </a:xfrm>
        <a:prstGeom prst="rect">
          <a:avLst/>
        </a:prstGeom>
        <a:ln>
          <a:noFill/>
        </a:ln>
      </xdr:spPr>
    </xdr:pic>
    <xdr:clientData/>
  </xdr:twoCellAnchor>
  <xdr:twoCellAnchor editAs="oneCell">
    <xdr:from>
      <xdr:col>1</xdr:col>
      <xdr:colOff>28575</xdr:colOff>
      <xdr:row>275</xdr:row>
      <xdr:rowOff>28575</xdr:rowOff>
    </xdr:from>
    <xdr:to>
      <xdr:col>1</xdr:col>
      <xdr:colOff>752475</xdr:colOff>
      <xdr:row>275</xdr:row>
      <xdr:rowOff>504825</xdr:rowOff>
    </xdr:to>
    <xdr:pic>
      <xdr:nvPicPr>
        <xdr:cNvPr id="275" name="Subgraph-mdtoord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3617950"/>
          <a:ext cx="723900" cy="476250"/>
        </a:xfrm>
        <a:prstGeom prst="rect">
          <a:avLst/>
        </a:prstGeom>
        <a:ln>
          <a:noFill/>
        </a:ln>
      </xdr:spPr>
    </xdr:pic>
    <xdr:clientData/>
  </xdr:twoCellAnchor>
  <xdr:twoCellAnchor editAs="oneCell">
    <xdr:from>
      <xdr:col>1</xdr:col>
      <xdr:colOff>28575</xdr:colOff>
      <xdr:row>276</xdr:row>
      <xdr:rowOff>28575</xdr:rowOff>
    </xdr:from>
    <xdr:to>
      <xdr:col>1</xdr:col>
      <xdr:colOff>752475</xdr:colOff>
      <xdr:row>276</xdr:row>
      <xdr:rowOff>504825</xdr:rowOff>
    </xdr:to>
    <xdr:pic>
      <xdr:nvPicPr>
        <xdr:cNvPr id="276" name="Subgraph-dansnlol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144141825"/>
          <a:ext cx="723900" cy="476250"/>
        </a:xfrm>
        <a:prstGeom prst="rect">
          <a:avLst/>
        </a:prstGeom>
        <a:ln>
          <a:noFill/>
        </a:ln>
      </xdr:spPr>
    </xdr:pic>
    <xdr:clientData/>
  </xdr:twoCellAnchor>
  <xdr:twoCellAnchor editAs="oneCell">
    <xdr:from>
      <xdr:col>1</xdr:col>
      <xdr:colOff>28575</xdr:colOff>
      <xdr:row>277</xdr:row>
      <xdr:rowOff>28575</xdr:rowOff>
    </xdr:from>
    <xdr:to>
      <xdr:col>1</xdr:col>
      <xdr:colOff>752475</xdr:colOff>
      <xdr:row>277</xdr:row>
      <xdr:rowOff>504825</xdr:rowOff>
    </xdr:to>
    <xdr:pic>
      <xdr:nvPicPr>
        <xdr:cNvPr id="277" name="Subgraph-zoeadele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44665700"/>
          <a:ext cx="723900" cy="476250"/>
        </a:xfrm>
        <a:prstGeom prst="rect">
          <a:avLst/>
        </a:prstGeom>
        <a:ln>
          <a:noFill/>
        </a:ln>
      </xdr:spPr>
    </xdr:pic>
    <xdr:clientData/>
  </xdr:twoCellAnchor>
  <xdr:twoCellAnchor editAs="oneCell">
    <xdr:from>
      <xdr:col>1</xdr:col>
      <xdr:colOff>28575</xdr:colOff>
      <xdr:row>278</xdr:row>
      <xdr:rowOff>28575</xdr:rowOff>
    </xdr:from>
    <xdr:to>
      <xdr:col>1</xdr:col>
      <xdr:colOff>752475</xdr:colOff>
      <xdr:row>278</xdr:row>
      <xdr:rowOff>504825</xdr:rowOff>
    </xdr:to>
    <xdr:pic>
      <xdr:nvPicPr>
        <xdr:cNvPr id="278" name="Subgraph-athosmo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5189575"/>
          <a:ext cx="723900" cy="476250"/>
        </a:xfrm>
        <a:prstGeom prst="rect">
          <a:avLst/>
        </a:prstGeom>
        <a:ln>
          <a:noFill/>
        </a:ln>
      </xdr:spPr>
    </xdr:pic>
    <xdr:clientData/>
  </xdr:twoCellAnchor>
  <xdr:twoCellAnchor editAs="oneCell">
    <xdr:from>
      <xdr:col>1</xdr:col>
      <xdr:colOff>28575</xdr:colOff>
      <xdr:row>279</xdr:row>
      <xdr:rowOff>28575</xdr:rowOff>
    </xdr:from>
    <xdr:to>
      <xdr:col>1</xdr:col>
      <xdr:colOff>752475</xdr:colOff>
      <xdr:row>279</xdr:row>
      <xdr:rowOff>504825</xdr:rowOff>
    </xdr:to>
    <xdr:pic>
      <xdr:nvPicPr>
        <xdr:cNvPr id="279" name="Subgraph-estherschindl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45713450"/>
          <a:ext cx="723900" cy="476250"/>
        </a:xfrm>
        <a:prstGeom prst="rect">
          <a:avLst/>
        </a:prstGeom>
        <a:ln>
          <a:noFill/>
        </a:ln>
      </xdr:spPr>
    </xdr:pic>
    <xdr:clientData/>
  </xdr:twoCellAnchor>
  <xdr:twoCellAnchor editAs="oneCell">
    <xdr:from>
      <xdr:col>1</xdr:col>
      <xdr:colOff>28575</xdr:colOff>
      <xdr:row>280</xdr:row>
      <xdr:rowOff>28575</xdr:rowOff>
    </xdr:from>
    <xdr:to>
      <xdr:col>1</xdr:col>
      <xdr:colOff>752475</xdr:colOff>
      <xdr:row>280</xdr:row>
      <xdr:rowOff>504825</xdr:rowOff>
    </xdr:to>
    <xdr:pic>
      <xdr:nvPicPr>
        <xdr:cNvPr id="280" name="Subgraph-lilitor2395094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6237325"/>
          <a:ext cx="723900" cy="476250"/>
        </a:xfrm>
        <a:prstGeom prst="rect">
          <a:avLst/>
        </a:prstGeom>
        <a:ln>
          <a:noFill/>
        </a:ln>
      </xdr:spPr>
    </xdr:pic>
    <xdr:clientData/>
  </xdr:twoCellAnchor>
  <xdr:twoCellAnchor editAs="oneCell">
    <xdr:from>
      <xdr:col>1</xdr:col>
      <xdr:colOff>28575</xdr:colOff>
      <xdr:row>281</xdr:row>
      <xdr:rowOff>28575</xdr:rowOff>
    </xdr:from>
    <xdr:to>
      <xdr:col>1</xdr:col>
      <xdr:colOff>752475</xdr:colOff>
      <xdr:row>281</xdr:row>
      <xdr:rowOff>504825</xdr:rowOff>
    </xdr:to>
    <xdr:pic>
      <xdr:nvPicPr>
        <xdr:cNvPr id="281" name="Subgraph-bate_ch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6761200"/>
          <a:ext cx="723900" cy="476250"/>
        </a:xfrm>
        <a:prstGeom prst="rect">
          <a:avLst/>
        </a:prstGeom>
        <a:ln>
          <a:noFill/>
        </a:ln>
      </xdr:spPr>
    </xdr:pic>
    <xdr:clientData/>
  </xdr:twoCellAnchor>
  <xdr:twoCellAnchor editAs="oneCell">
    <xdr:from>
      <xdr:col>1</xdr:col>
      <xdr:colOff>28575</xdr:colOff>
      <xdr:row>282</xdr:row>
      <xdr:rowOff>28575</xdr:rowOff>
    </xdr:from>
    <xdr:to>
      <xdr:col>1</xdr:col>
      <xdr:colOff>752475</xdr:colOff>
      <xdr:row>282</xdr:row>
      <xdr:rowOff>504825</xdr:rowOff>
    </xdr:to>
    <xdr:pic>
      <xdr:nvPicPr>
        <xdr:cNvPr id="282" name="Subgraph-akllama22"/>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47285075"/>
          <a:ext cx="723900" cy="476250"/>
        </a:xfrm>
        <a:prstGeom prst="rect">
          <a:avLst/>
        </a:prstGeom>
        <a:ln>
          <a:noFill/>
        </a:ln>
      </xdr:spPr>
    </xdr:pic>
    <xdr:clientData/>
  </xdr:twoCellAnchor>
  <xdr:twoCellAnchor editAs="oneCell">
    <xdr:from>
      <xdr:col>1</xdr:col>
      <xdr:colOff>28575</xdr:colOff>
      <xdr:row>283</xdr:row>
      <xdr:rowOff>28575</xdr:rowOff>
    </xdr:from>
    <xdr:to>
      <xdr:col>1</xdr:col>
      <xdr:colOff>752475</xdr:colOff>
      <xdr:row>283</xdr:row>
      <xdr:rowOff>504825</xdr:rowOff>
    </xdr:to>
    <xdr:pic>
      <xdr:nvPicPr>
        <xdr:cNvPr id="283" name="Subgraph-waterfall20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7808950"/>
          <a:ext cx="723900" cy="476250"/>
        </a:xfrm>
        <a:prstGeom prst="rect">
          <a:avLst/>
        </a:prstGeom>
        <a:ln>
          <a:noFill/>
        </a:ln>
      </xdr:spPr>
    </xdr:pic>
    <xdr:clientData/>
  </xdr:twoCellAnchor>
  <xdr:twoCellAnchor editAs="oneCell">
    <xdr:from>
      <xdr:col>1</xdr:col>
      <xdr:colOff>28575</xdr:colOff>
      <xdr:row>284</xdr:row>
      <xdr:rowOff>28575</xdr:rowOff>
    </xdr:from>
    <xdr:to>
      <xdr:col>1</xdr:col>
      <xdr:colOff>752475</xdr:colOff>
      <xdr:row>284</xdr:row>
      <xdr:rowOff>504825</xdr:rowOff>
    </xdr:to>
    <xdr:pic>
      <xdr:nvPicPr>
        <xdr:cNvPr id="284" name="Subgraph-jacksonke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8332825"/>
          <a:ext cx="723900" cy="476250"/>
        </a:xfrm>
        <a:prstGeom prst="rect">
          <a:avLst/>
        </a:prstGeom>
        <a:ln>
          <a:noFill/>
        </a:ln>
      </xdr:spPr>
    </xdr:pic>
    <xdr:clientData/>
  </xdr:twoCellAnchor>
  <xdr:twoCellAnchor editAs="oneCell">
    <xdr:from>
      <xdr:col>1</xdr:col>
      <xdr:colOff>28575</xdr:colOff>
      <xdr:row>285</xdr:row>
      <xdr:rowOff>28575</xdr:rowOff>
    </xdr:from>
    <xdr:to>
      <xdr:col>1</xdr:col>
      <xdr:colOff>752475</xdr:colOff>
      <xdr:row>285</xdr:row>
      <xdr:rowOff>504825</xdr:rowOff>
    </xdr:to>
    <xdr:pic>
      <xdr:nvPicPr>
        <xdr:cNvPr id="285" name="Subgraph-free2hik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48856700"/>
          <a:ext cx="723900" cy="476250"/>
        </a:xfrm>
        <a:prstGeom prst="rect">
          <a:avLst/>
        </a:prstGeom>
        <a:ln>
          <a:noFill/>
        </a:ln>
      </xdr:spPr>
    </xdr:pic>
    <xdr:clientData/>
  </xdr:twoCellAnchor>
  <xdr:twoCellAnchor editAs="oneCell">
    <xdr:from>
      <xdr:col>1</xdr:col>
      <xdr:colOff>28575</xdr:colOff>
      <xdr:row>286</xdr:row>
      <xdr:rowOff>28575</xdr:rowOff>
    </xdr:from>
    <xdr:to>
      <xdr:col>1</xdr:col>
      <xdr:colOff>752475</xdr:colOff>
      <xdr:row>286</xdr:row>
      <xdr:rowOff>504825</xdr:rowOff>
    </xdr:to>
    <xdr:pic>
      <xdr:nvPicPr>
        <xdr:cNvPr id="286" name="Subgraph-tomorrowwevot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149380575"/>
          <a:ext cx="723900" cy="476250"/>
        </a:xfrm>
        <a:prstGeom prst="rect">
          <a:avLst/>
        </a:prstGeom>
        <a:ln>
          <a:noFill/>
        </a:ln>
      </xdr:spPr>
    </xdr:pic>
    <xdr:clientData/>
  </xdr:twoCellAnchor>
  <xdr:twoCellAnchor editAs="oneCell">
    <xdr:from>
      <xdr:col>1</xdr:col>
      <xdr:colOff>28575</xdr:colOff>
      <xdr:row>287</xdr:row>
      <xdr:rowOff>28575</xdr:rowOff>
    </xdr:from>
    <xdr:to>
      <xdr:col>1</xdr:col>
      <xdr:colOff>752475</xdr:colOff>
      <xdr:row>287</xdr:row>
      <xdr:rowOff>504825</xdr:rowOff>
    </xdr:to>
    <xdr:pic>
      <xdr:nvPicPr>
        <xdr:cNvPr id="287" name="Subgraph-michelegaba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990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07" totalsRowShown="0" headerRowDxfId="427" dataDxfId="426">
  <autoFilter ref="A2:BL407"/>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297" dataDxfId="296">
  <autoFilter ref="A2:C23"/>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7" totalsRowShown="0" headerRowDxfId="266" dataDxfId="265">
  <autoFilter ref="A14:V17"/>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V30" totalsRowShown="0" headerRowDxfId="242" dataDxfId="241">
  <autoFilter ref="A20:V30"/>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V43" totalsRowShown="0" headerRowDxfId="217" dataDxfId="216">
  <autoFilter ref="A33:V43"/>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V56" totalsRowShown="0" headerRowDxfId="192" dataDxfId="191">
  <autoFilter ref="A46:V56"/>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V61" totalsRowShown="0" headerRowDxfId="167" dataDxfId="166">
  <autoFilter ref="A59:V6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4:V74" totalsRowShown="0" headerRowDxfId="164" dataDxfId="163">
  <autoFilter ref="A64:V7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7:V87" totalsRowShown="0" headerRowDxfId="117" dataDxfId="116">
  <autoFilter ref="A77:V8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8" totalsRowShown="0" headerRowDxfId="374" dataDxfId="373">
  <autoFilter ref="A2:BT288"/>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46" totalsRowShown="0" headerRowDxfId="82" dataDxfId="81">
  <autoFilter ref="A1:G44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31" totalsRowShown="0" headerRowDxfId="73" dataDxfId="72">
  <autoFilter ref="A1:L53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31">
  <autoFilter ref="A2:AO14"/>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7" totalsRowShown="0" headerRowDxfId="328" dataDxfId="327">
  <autoFilter ref="A1:C28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cure.ngpvan.com/WZAn_qSao0uBr1ULLSNlyw2" TargetMode="External" /><Relationship Id="rId2" Type="http://schemas.openxmlformats.org/officeDocument/2006/relationships/hyperlink" Target="https://secure.ngpvan.com/WZAn_qSao0uBr1ULLSNlyw2" TargetMode="External" /><Relationship Id="rId3" Type="http://schemas.openxmlformats.org/officeDocument/2006/relationships/hyperlink" Target="https://twitter.com/azsocialjustice/status/1083046476454912000" TargetMode="External" /><Relationship Id="rId4" Type="http://schemas.openxmlformats.org/officeDocument/2006/relationships/hyperlink" Target="https://twitter.com/azsocialjustice/status/1083046476454912000" TargetMode="External" /><Relationship Id="rId5" Type="http://schemas.openxmlformats.org/officeDocument/2006/relationships/hyperlink" Target="https://twitter.com/azsocialjustice/status/1083046476454912000" TargetMode="External" /><Relationship Id="rId6" Type="http://schemas.openxmlformats.org/officeDocument/2006/relationships/hyperlink" Target="https://twitter.com/azsocialjustice/status/1083046476454912000" TargetMode="External" /><Relationship Id="rId7" Type="http://schemas.openxmlformats.org/officeDocument/2006/relationships/hyperlink" Target="https://twitter.com/azsocialjustice/status/1083046476454912000" TargetMode="External" /><Relationship Id="rId8" Type="http://schemas.openxmlformats.org/officeDocument/2006/relationships/hyperlink" Target="https://twitter.com/CaptainsLogAz/status/1086441379398447104" TargetMode="External" /><Relationship Id="rId9" Type="http://schemas.openxmlformats.org/officeDocument/2006/relationships/hyperlink" Target="https://twitter.com/azsocialjustice/status/1083046476454912000" TargetMode="External" /><Relationship Id="rId10" Type="http://schemas.openxmlformats.org/officeDocument/2006/relationships/hyperlink" Target="https://twitter.com/azsocialjustice/status/1083046476454912000" TargetMode="External" /><Relationship Id="rId11" Type="http://schemas.openxmlformats.org/officeDocument/2006/relationships/hyperlink" Target="https://twitter.com/azsocialjustice/status/1083046476454912000" TargetMode="External" /><Relationship Id="rId12" Type="http://schemas.openxmlformats.org/officeDocument/2006/relationships/hyperlink" Target="https://twitter.com/azsocialjustice/status/1083046476454912000" TargetMode="External" /><Relationship Id="rId13" Type="http://schemas.openxmlformats.org/officeDocument/2006/relationships/hyperlink" Target="https://secure.ngpvan.com/WZAn_qSao0uBr1ULLSNlyw2" TargetMode="External" /><Relationship Id="rId14" Type="http://schemas.openxmlformats.org/officeDocument/2006/relationships/hyperlink" Target="https://secure.ngpvan.com/WZAn_qSao0uBr1ULLSNlyw2" TargetMode="External" /><Relationship Id="rId15" Type="http://schemas.openxmlformats.org/officeDocument/2006/relationships/hyperlink" Target="https://secure.ngpvan.com/WZAn_qSao0uBr1ULLSNlyw2" TargetMode="External" /><Relationship Id="rId16" Type="http://schemas.openxmlformats.org/officeDocument/2006/relationships/hyperlink" Target="https://twitter.com/azsocialjustice/status/1083046476454912000" TargetMode="External" /><Relationship Id="rId17" Type="http://schemas.openxmlformats.org/officeDocument/2006/relationships/hyperlink" Target="https://secure.ngpvan.com/WZAn_qSao0uBr1ULLSNlyw2" TargetMode="External" /><Relationship Id="rId18" Type="http://schemas.openxmlformats.org/officeDocument/2006/relationships/hyperlink" Target="https://twitter.com/azsocialjustice/status/1083046476454912000" TargetMode="External" /><Relationship Id="rId19" Type="http://schemas.openxmlformats.org/officeDocument/2006/relationships/hyperlink" Target="https://twitter.com/CaptainsLogAz/status/1086441379398447104" TargetMode="External" /><Relationship Id="rId20" Type="http://schemas.openxmlformats.org/officeDocument/2006/relationships/hyperlink" Target="https://twitter.com/CaptainsLogAz/status/1086441379398447104" TargetMode="External" /><Relationship Id="rId21" Type="http://schemas.openxmlformats.org/officeDocument/2006/relationships/hyperlink" Target="https://twitter.com/CaptainsLogAz/status/1086441379398447104" TargetMode="External" /><Relationship Id="rId22" Type="http://schemas.openxmlformats.org/officeDocument/2006/relationships/hyperlink" Target="https://twitter.com/CaptainsLogAz/status/1086441379398447104" TargetMode="External" /><Relationship Id="rId23" Type="http://schemas.openxmlformats.org/officeDocument/2006/relationships/hyperlink" Target="https://twitter.com/CaptainsLogAz/status/1086441379398447104" TargetMode="External" /><Relationship Id="rId24" Type="http://schemas.openxmlformats.org/officeDocument/2006/relationships/hyperlink" Target="https://twitter.com/CaptainsLogAz/status/1086441379398447104" TargetMode="External" /><Relationship Id="rId25" Type="http://schemas.openxmlformats.org/officeDocument/2006/relationships/hyperlink" Target="https://twitter.com/CaptainsLogAz/status/1086441379398447104" TargetMode="External" /><Relationship Id="rId26" Type="http://schemas.openxmlformats.org/officeDocument/2006/relationships/hyperlink" Target="https://twitter.com/CaptainsLogAz/status/1086441379398447104" TargetMode="External" /><Relationship Id="rId27" Type="http://schemas.openxmlformats.org/officeDocument/2006/relationships/hyperlink" Target="https://twitter.com/CaptainsLogAz/status/1086441379398447104" TargetMode="External" /><Relationship Id="rId28" Type="http://schemas.openxmlformats.org/officeDocument/2006/relationships/hyperlink" Target="https://twitter.com/CaptainsLogAz/status/1086441379398447104" TargetMode="External" /><Relationship Id="rId29" Type="http://schemas.openxmlformats.org/officeDocument/2006/relationships/hyperlink" Target="https://twitter.com/azsocialjustice/status/1083046476454912000" TargetMode="External" /><Relationship Id="rId30" Type="http://schemas.openxmlformats.org/officeDocument/2006/relationships/hyperlink" Target="https://secure.ngpvan.com/WZAn_qSao0uBr1ULLSNlyw2" TargetMode="External" /><Relationship Id="rId31" Type="http://schemas.openxmlformats.org/officeDocument/2006/relationships/hyperlink" Target="https://twitter.com/kylie_cochrane/status/1086686085139189760" TargetMode="External" /><Relationship Id="rId32" Type="http://schemas.openxmlformats.org/officeDocument/2006/relationships/hyperlink" Target="https://secure.ngpvan.com/WZAn_qSao0uBr1ULLSNlyw2" TargetMode="External" /><Relationship Id="rId33" Type="http://schemas.openxmlformats.org/officeDocument/2006/relationships/hyperlink" Target="https://secure.ngpvan.com/WZAn_qSao0uBr1ULLSNlyw2" TargetMode="External" /><Relationship Id="rId34" Type="http://schemas.openxmlformats.org/officeDocument/2006/relationships/hyperlink" Target="https://secure.ngpvan.com/WZAn_qSao0uBr1ULLSNlyw2" TargetMode="External" /><Relationship Id="rId35" Type="http://schemas.openxmlformats.org/officeDocument/2006/relationships/hyperlink" Target="https://www.thelily.com/the-womens-march-is-almost-here-these-are-the-hard-questions-i-must-ask-of-the-movement/" TargetMode="External" /><Relationship Id="rId36" Type="http://schemas.openxmlformats.org/officeDocument/2006/relationships/hyperlink" Target="https://twitter.com/CaptainsLogAz/status/1086673816758013952" TargetMode="External" /><Relationship Id="rId37" Type="http://schemas.openxmlformats.org/officeDocument/2006/relationships/hyperlink" Target="https://twitter.com/EndiaxRain/status/1086679640045846529" TargetMode="External" /><Relationship Id="rId38" Type="http://schemas.openxmlformats.org/officeDocument/2006/relationships/hyperlink" Target="https://twitter.com/CaptainsLogAz/status/1086670193055551488" TargetMode="External" /><Relationship Id="rId39" Type="http://schemas.openxmlformats.org/officeDocument/2006/relationships/hyperlink" Target="https://twitter.com/JPBeltran_/status/1086665303302451200" TargetMode="External" /><Relationship Id="rId40" Type="http://schemas.openxmlformats.org/officeDocument/2006/relationships/hyperlink" Target="https://twitter.com/JulieEuber/status/1086674215032414209" TargetMode="External" /><Relationship Id="rId41" Type="http://schemas.openxmlformats.org/officeDocument/2006/relationships/hyperlink" Target="https://twitter.com/kylie_cochrane/status/1086686085139189760" TargetMode="External" /><Relationship Id="rId42" Type="http://schemas.openxmlformats.org/officeDocument/2006/relationships/hyperlink" Target="https://twitter.com/EndiaxRain/status/1086686500769517568" TargetMode="External" /><Relationship Id="rId43" Type="http://schemas.openxmlformats.org/officeDocument/2006/relationships/hyperlink" Target="https://twitter.com/CaptainsLogAz/status/1086673816758013952" TargetMode="External" /><Relationship Id="rId44" Type="http://schemas.openxmlformats.org/officeDocument/2006/relationships/hyperlink" Target="https://twitter.com/wissmel/status/1086693451612082176" TargetMode="External" /><Relationship Id="rId45" Type="http://schemas.openxmlformats.org/officeDocument/2006/relationships/hyperlink" Target="https://twitter.com/azsocialjustice/status/1083046476454912000" TargetMode="External" /><Relationship Id="rId46" Type="http://schemas.openxmlformats.org/officeDocument/2006/relationships/hyperlink" Target="https://twitter.com/CaptainsLogAz/status/1086441379398447104" TargetMode="External" /><Relationship Id="rId47" Type="http://schemas.openxmlformats.org/officeDocument/2006/relationships/hyperlink" Target="https://pbs.twimg.com/media/Dw5qO1fU8AAkKNB.jpg" TargetMode="External" /><Relationship Id="rId48" Type="http://schemas.openxmlformats.org/officeDocument/2006/relationships/hyperlink" Target="https://pbs.twimg.com/media/DxSl0kLUYAAbOzo.jpg" TargetMode="External" /><Relationship Id="rId49" Type="http://schemas.openxmlformats.org/officeDocument/2006/relationships/hyperlink" Target="https://pbs.twimg.com/media/DxSl0kLUYAAbOzo.jpg" TargetMode="External" /><Relationship Id="rId50" Type="http://schemas.openxmlformats.org/officeDocument/2006/relationships/hyperlink" Target="https://pbs.twimg.com/media/DxSi4QkW0AAtmkn.jpg" TargetMode="External" /><Relationship Id="rId51" Type="http://schemas.openxmlformats.org/officeDocument/2006/relationships/hyperlink" Target="https://pbs.twimg.com/media/DxSkXxQWsAQbDr9.jpg" TargetMode="External" /><Relationship Id="rId52" Type="http://schemas.openxmlformats.org/officeDocument/2006/relationships/hyperlink" Target="https://pbs.twimg.com/media/DxSl0kLUYAAbOzo.jpg" TargetMode="External" /><Relationship Id="rId53" Type="http://schemas.openxmlformats.org/officeDocument/2006/relationships/hyperlink" Target="https://pbs.twimg.com/media/DxSl0kLUYAAbOzo.jpg" TargetMode="External" /><Relationship Id="rId54" Type="http://schemas.openxmlformats.org/officeDocument/2006/relationships/hyperlink" Target="https://pbs.twimg.com/media/DxSkEpDV4AAL3Bb.jpg" TargetMode="External" /><Relationship Id="rId55" Type="http://schemas.openxmlformats.org/officeDocument/2006/relationships/hyperlink" Target="https://pbs.twimg.com/media/DxSkXxQWsAQbDr9.jpg" TargetMode="External" /><Relationship Id="rId56" Type="http://schemas.openxmlformats.org/officeDocument/2006/relationships/hyperlink" Target="https://pbs.twimg.com/media/DxSkXxQWsAQbDr9.jpg" TargetMode="External" /><Relationship Id="rId57" Type="http://schemas.openxmlformats.org/officeDocument/2006/relationships/hyperlink" Target="https://pbs.twimg.com/media/DxSl0kLUYAAbOzo.jpg" TargetMode="External" /><Relationship Id="rId58" Type="http://schemas.openxmlformats.org/officeDocument/2006/relationships/hyperlink" Target="https://pbs.twimg.com/media/DxSl0kLUYAAbOzo.jpg" TargetMode="External" /><Relationship Id="rId59" Type="http://schemas.openxmlformats.org/officeDocument/2006/relationships/hyperlink" Target="https://pbs.twimg.com/media/DxSpyzEUwAApwB4.jpg" TargetMode="External" /><Relationship Id="rId60" Type="http://schemas.openxmlformats.org/officeDocument/2006/relationships/hyperlink" Target="https://pbs.twimg.com/media/DxSpyzEUwAApwB4.jpg" TargetMode="External" /><Relationship Id="rId61" Type="http://schemas.openxmlformats.org/officeDocument/2006/relationships/hyperlink" Target="https://pbs.twimg.com/media/DxSl0kLUYAAbOzo.jpg" TargetMode="External" /><Relationship Id="rId62" Type="http://schemas.openxmlformats.org/officeDocument/2006/relationships/hyperlink" Target="https://pbs.twimg.com/tweet_video_thumb/DxSpX5ZXcAAs4bq.jpg" TargetMode="External" /><Relationship Id="rId63" Type="http://schemas.openxmlformats.org/officeDocument/2006/relationships/hyperlink" Target="https://pbs.twimg.com/media/DxSrkeqU8AE-NyP.jpg" TargetMode="External" /><Relationship Id="rId64" Type="http://schemas.openxmlformats.org/officeDocument/2006/relationships/hyperlink" Target="https://pbs.twimg.com/media/DxSrkeqU8AE-NyP.jpg" TargetMode="External" /><Relationship Id="rId65" Type="http://schemas.openxmlformats.org/officeDocument/2006/relationships/hyperlink" Target="https://pbs.twimg.com/media/DxSl0kLUYAAbOzo.jpg" TargetMode="External" /><Relationship Id="rId66" Type="http://schemas.openxmlformats.org/officeDocument/2006/relationships/hyperlink" Target="https://pbs.twimg.com/media/DxSl0kLUYAAbOzo.jpg" TargetMode="External" /><Relationship Id="rId67" Type="http://schemas.openxmlformats.org/officeDocument/2006/relationships/hyperlink" Target="https://pbs.twimg.com/media/DxSrkeqU8AE-NyP.jpg" TargetMode="External" /><Relationship Id="rId68" Type="http://schemas.openxmlformats.org/officeDocument/2006/relationships/hyperlink" Target="https://pbs.twimg.com/media/DxSkEpDV4AAL3Bb.jpg" TargetMode="External" /><Relationship Id="rId69" Type="http://schemas.openxmlformats.org/officeDocument/2006/relationships/hyperlink" Target="https://pbs.twimg.com/media/DxSrkeqU8AE-NyP.jpg" TargetMode="External" /><Relationship Id="rId70" Type="http://schemas.openxmlformats.org/officeDocument/2006/relationships/hyperlink" Target="https://pbs.twimg.com/media/DxSrkeqU8AE-NyP.jpg" TargetMode="External" /><Relationship Id="rId71" Type="http://schemas.openxmlformats.org/officeDocument/2006/relationships/hyperlink" Target="https://pbs.twimg.com/media/DxSrkeqU8AE-NyP.jpg" TargetMode="External" /><Relationship Id="rId72" Type="http://schemas.openxmlformats.org/officeDocument/2006/relationships/hyperlink" Target="https://pbs.twimg.com/media/DxSrkeqU8AE-NyP.jpg" TargetMode="External" /><Relationship Id="rId73" Type="http://schemas.openxmlformats.org/officeDocument/2006/relationships/hyperlink" Target="https://pbs.twimg.com/media/DxSrkeqU8AE-NyP.jpg" TargetMode="External" /><Relationship Id="rId74" Type="http://schemas.openxmlformats.org/officeDocument/2006/relationships/hyperlink" Target="https://pbs.twimg.com/media/DxSsn--UYAAhoDs.jpg" TargetMode="External" /><Relationship Id="rId75" Type="http://schemas.openxmlformats.org/officeDocument/2006/relationships/hyperlink" Target="https://pbs.twimg.com/media/DxSsn--UYAAhoDs.jpg" TargetMode="External" /><Relationship Id="rId76" Type="http://schemas.openxmlformats.org/officeDocument/2006/relationships/hyperlink" Target="https://pbs.twimg.com/media/DxSsn--UYAAhoDs.jpg" TargetMode="External" /><Relationship Id="rId77" Type="http://schemas.openxmlformats.org/officeDocument/2006/relationships/hyperlink" Target="https://pbs.twimg.com/media/DxSrkeqU8AE-NyP.jpg" TargetMode="External" /><Relationship Id="rId78" Type="http://schemas.openxmlformats.org/officeDocument/2006/relationships/hyperlink" Target="https://pbs.twimg.com/media/DxSsn--UYAAhoDs.jpg" TargetMode="External" /><Relationship Id="rId79" Type="http://schemas.openxmlformats.org/officeDocument/2006/relationships/hyperlink" Target="https://pbs.twimg.com/media/DxSsn--UYAAhoDs.jpg" TargetMode="External" /><Relationship Id="rId80" Type="http://schemas.openxmlformats.org/officeDocument/2006/relationships/hyperlink" Target="https://pbs.twimg.com/media/DxSsn--UYAAhoDs.jpg" TargetMode="External" /><Relationship Id="rId81" Type="http://schemas.openxmlformats.org/officeDocument/2006/relationships/hyperlink" Target="https://pbs.twimg.com/media/DxSrkeqU8AE-NyP.jpg" TargetMode="External" /><Relationship Id="rId82" Type="http://schemas.openxmlformats.org/officeDocument/2006/relationships/hyperlink" Target="https://pbs.twimg.com/media/DxSl0kLUYAAbOzo.jpg" TargetMode="External" /><Relationship Id="rId83" Type="http://schemas.openxmlformats.org/officeDocument/2006/relationships/hyperlink" Target="https://pbs.twimg.com/media/DxSrkeqU8AE-NyP.jpg" TargetMode="External" /><Relationship Id="rId84" Type="http://schemas.openxmlformats.org/officeDocument/2006/relationships/hyperlink" Target="https://pbs.twimg.com/media/DxSsn--UYAAhoDs.jpg" TargetMode="External" /><Relationship Id="rId85" Type="http://schemas.openxmlformats.org/officeDocument/2006/relationships/hyperlink" Target="https://pbs.twimg.com/media/DxSsn--UYAAhoDs.jpg" TargetMode="External" /><Relationship Id="rId86" Type="http://schemas.openxmlformats.org/officeDocument/2006/relationships/hyperlink" Target="https://pbs.twimg.com/media/DxSsn--UYAAhoDs.jpg" TargetMode="External" /><Relationship Id="rId87" Type="http://schemas.openxmlformats.org/officeDocument/2006/relationships/hyperlink" Target="https://pbs.twimg.com/media/DxSkEpDV4AAL3Bb.jpg" TargetMode="External" /><Relationship Id="rId88" Type="http://schemas.openxmlformats.org/officeDocument/2006/relationships/hyperlink" Target="https://pbs.twimg.com/media/DxSufO_V4AAo2ml.jpg" TargetMode="External" /><Relationship Id="rId89" Type="http://schemas.openxmlformats.org/officeDocument/2006/relationships/hyperlink" Target="https://pbs.twimg.com/media/DxSrkeqU8AE-NyP.jpg" TargetMode="External" /><Relationship Id="rId90" Type="http://schemas.openxmlformats.org/officeDocument/2006/relationships/hyperlink" Target="https://pbs.twimg.com/media/DxSukAjUYAAnPnT.jpg" TargetMode="External" /><Relationship Id="rId91" Type="http://schemas.openxmlformats.org/officeDocument/2006/relationships/hyperlink" Target="https://pbs.twimg.com/media/DxSsn--UYAAhoDs.jpg" TargetMode="External" /><Relationship Id="rId92" Type="http://schemas.openxmlformats.org/officeDocument/2006/relationships/hyperlink" Target="https://pbs.twimg.com/media/DxSsn--UYAAhoDs.jpg" TargetMode="External" /><Relationship Id="rId93" Type="http://schemas.openxmlformats.org/officeDocument/2006/relationships/hyperlink" Target="https://pbs.twimg.com/media/DxSsn--UYAAhoDs.jpg" TargetMode="External" /><Relationship Id="rId94" Type="http://schemas.openxmlformats.org/officeDocument/2006/relationships/hyperlink" Target="https://pbs.twimg.com/media/DxSi4QkW0AAtmkn.jpg" TargetMode="External" /><Relationship Id="rId95" Type="http://schemas.openxmlformats.org/officeDocument/2006/relationships/hyperlink" Target="https://pbs.twimg.com/media/DxSsn--UYAAhoDs.jpg" TargetMode="External" /><Relationship Id="rId96" Type="http://schemas.openxmlformats.org/officeDocument/2006/relationships/hyperlink" Target="https://pbs.twimg.com/media/DxSsn--UYAAhoDs.jpg" TargetMode="External" /><Relationship Id="rId97" Type="http://schemas.openxmlformats.org/officeDocument/2006/relationships/hyperlink" Target="https://pbs.twimg.com/media/DxSsn--UYAAhoDs.jpg" TargetMode="External" /><Relationship Id="rId98" Type="http://schemas.openxmlformats.org/officeDocument/2006/relationships/hyperlink" Target="https://pbs.twimg.com/media/DxSrkeqU8AE-NyP.jpg" TargetMode="External" /><Relationship Id="rId99" Type="http://schemas.openxmlformats.org/officeDocument/2006/relationships/hyperlink" Target="https://pbs.twimg.com/media/DxSvMJ1UUAALVjy.jpg" TargetMode="External" /><Relationship Id="rId100" Type="http://schemas.openxmlformats.org/officeDocument/2006/relationships/hyperlink" Target="https://pbs.twimg.com/media/DxSsn--UYAAhoDs.jpg" TargetMode="External" /><Relationship Id="rId101" Type="http://schemas.openxmlformats.org/officeDocument/2006/relationships/hyperlink" Target="https://pbs.twimg.com/media/DxSsn--UYAAhoDs.jpg" TargetMode="External" /><Relationship Id="rId102" Type="http://schemas.openxmlformats.org/officeDocument/2006/relationships/hyperlink" Target="https://pbs.twimg.com/media/DxSsn--UYAAhoDs.jpg" TargetMode="External" /><Relationship Id="rId103" Type="http://schemas.openxmlformats.org/officeDocument/2006/relationships/hyperlink" Target="https://pbs.twimg.com/media/DxSrkeqU8AE-NyP.jpg" TargetMode="External" /><Relationship Id="rId104" Type="http://schemas.openxmlformats.org/officeDocument/2006/relationships/hyperlink" Target="https://pbs.twimg.com/media/DxSvRSNUwAAvYdv.jpg" TargetMode="External" /><Relationship Id="rId105" Type="http://schemas.openxmlformats.org/officeDocument/2006/relationships/hyperlink" Target="https://pbs.twimg.com/media/DxSrkeqU8AE-NyP.jpg" TargetMode="External" /><Relationship Id="rId106" Type="http://schemas.openxmlformats.org/officeDocument/2006/relationships/hyperlink" Target="https://pbs.twimg.com/media/Dw5qO1fU8AAkKNB.jpg" TargetMode="External" /><Relationship Id="rId107" Type="http://schemas.openxmlformats.org/officeDocument/2006/relationships/hyperlink" Target="https://pbs.twimg.com/media/DxSvMJ1UUAALVjy.jpg" TargetMode="External" /><Relationship Id="rId108" Type="http://schemas.openxmlformats.org/officeDocument/2006/relationships/hyperlink" Target="https://pbs.twimg.com/media/DxSvRSNUwAAvYdv.jpg" TargetMode="External" /><Relationship Id="rId109" Type="http://schemas.openxmlformats.org/officeDocument/2006/relationships/hyperlink" Target="https://pbs.twimg.com/media/DxSvRSNUwAAvYdv.jpg" TargetMode="External" /><Relationship Id="rId110" Type="http://schemas.openxmlformats.org/officeDocument/2006/relationships/hyperlink" Target="https://pbs.twimg.com/media/DxSvRSNUwAAvYdv.jpg" TargetMode="External" /><Relationship Id="rId111" Type="http://schemas.openxmlformats.org/officeDocument/2006/relationships/hyperlink" Target="https://pbs.twimg.com/media/DxSl0kLUYAAbOzo.jpg" TargetMode="External" /><Relationship Id="rId112" Type="http://schemas.openxmlformats.org/officeDocument/2006/relationships/hyperlink" Target="https://pbs.twimg.com/media/DxSqi3jUYAAYZT9.jpg" TargetMode="External" /><Relationship Id="rId113" Type="http://schemas.openxmlformats.org/officeDocument/2006/relationships/hyperlink" Target="https://pbs.twimg.com/media/DxSqi3jUYAAYZT9.jpg" TargetMode="External" /><Relationship Id="rId114" Type="http://schemas.openxmlformats.org/officeDocument/2006/relationships/hyperlink" Target="https://pbs.twimg.com/media/DxSsn--UYAAhoDs.jpg" TargetMode="External" /><Relationship Id="rId115" Type="http://schemas.openxmlformats.org/officeDocument/2006/relationships/hyperlink" Target="https://pbs.twimg.com/media/DxSsn--UYAAhoDs.jpg" TargetMode="External" /><Relationship Id="rId116" Type="http://schemas.openxmlformats.org/officeDocument/2006/relationships/hyperlink" Target="https://pbs.twimg.com/media/DxSsn--UYAAhoDs.jpg" TargetMode="External" /><Relationship Id="rId117" Type="http://schemas.openxmlformats.org/officeDocument/2006/relationships/hyperlink" Target="https://pbs.twimg.com/media/DxSrkeqU8AE-NyP.jpg" TargetMode="External" /><Relationship Id="rId118" Type="http://schemas.openxmlformats.org/officeDocument/2006/relationships/hyperlink" Target="https://pbs.twimg.com/ext_tw_video_thumb/1086686333345492993/pu/img/cLt4eP_eNn7EcqZj.jpg" TargetMode="External" /><Relationship Id="rId119" Type="http://schemas.openxmlformats.org/officeDocument/2006/relationships/hyperlink" Target="https://pbs.twimg.com/ext_tw_video_thumb/1086686333345492993/pu/img/cLt4eP_eNn7EcqZj.jpg" TargetMode="External" /><Relationship Id="rId120" Type="http://schemas.openxmlformats.org/officeDocument/2006/relationships/hyperlink" Target="https://pbs.twimg.com/media/DxSi4QkW0AAtmkn.jpg" TargetMode="External" /><Relationship Id="rId121" Type="http://schemas.openxmlformats.org/officeDocument/2006/relationships/hyperlink" Target="https://pbs.twimg.com/media/DxSi4QkW0AAtmkn.jpg" TargetMode="External" /><Relationship Id="rId122" Type="http://schemas.openxmlformats.org/officeDocument/2006/relationships/hyperlink" Target="https://pbs.twimg.com/media/DxSvRSNUwAAvYdv.jpg" TargetMode="External" /><Relationship Id="rId123" Type="http://schemas.openxmlformats.org/officeDocument/2006/relationships/hyperlink" Target="https://pbs.twimg.com/media/DxSvMJ1UUAALVjy.jpg" TargetMode="External" /><Relationship Id="rId124" Type="http://schemas.openxmlformats.org/officeDocument/2006/relationships/hyperlink" Target="https://pbs.twimg.com/media/DxSvRSNUwAAvYdv.jpg" TargetMode="External" /><Relationship Id="rId125" Type="http://schemas.openxmlformats.org/officeDocument/2006/relationships/hyperlink" Target="https://pbs.twimg.com/media/Dw5qO1fU8AAkKNB.jpg" TargetMode="External" /><Relationship Id="rId126" Type="http://schemas.openxmlformats.org/officeDocument/2006/relationships/hyperlink" Target="https://pbs.twimg.com/media/DxOGeehUUAE7HGU.jpg" TargetMode="External" /><Relationship Id="rId127" Type="http://schemas.openxmlformats.org/officeDocument/2006/relationships/hyperlink" Target="https://pbs.twimg.com/media/DxSvMJ1UUAALVjy.jpg" TargetMode="External" /><Relationship Id="rId128" Type="http://schemas.openxmlformats.org/officeDocument/2006/relationships/hyperlink" Target="https://pbs.twimg.com/media/DxSvRSNUwAAvYdv.jpg" TargetMode="External" /><Relationship Id="rId129" Type="http://schemas.openxmlformats.org/officeDocument/2006/relationships/hyperlink" Target="https://pbs.twimg.com/media/DxSxlyVUYAQ3XHi.jpg" TargetMode="External" /><Relationship Id="rId130" Type="http://schemas.openxmlformats.org/officeDocument/2006/relationships/hyperlink" Target="https://pbs.twimg.com/media/DxSxt6hVAAMBN33.jpg" TargetMode="External" /><Relationship Id="rId131" Type="http://schemas.openxmlformats.org/officeDocument/2006/relationships/hyperlink" Target="https://pbs.twimg.com/media/DxSx1QMU0AAQHwj.jpg" TargetMode="External" /><Relationship Id="rId132" Type="http://schemas.openxmlformats.org/officeDocument/2006/relationships/hyperlink" Target="https://pbs.twimg.com/media/DxSx3qaVYAAkasE.jpg" TargetMode="External" /><Relationship Id="rId133" Type="http://schemas.openxmlformats.org/officeDocument/2006/relationships/hyperlink" Target="https://pbs.twimg.com/media/DxSl0kLUYAAbOzo.jpg" TargetMode="External" /><Relationship Id="rId134" Type="http://schemas.openxmlformats.org/officeDocument/2006/relationships/hyperlink" Target="https://pbs.twimg.com/media/DxSvRSNUwAAvYdv.jpg" TargetMode="External" /><Relationship Id="rId135" Type="http://schemas.openxmlformats.org/officeDocument/2006/relationships/hyperlink" Target="https://pbs.twimg.com/media/DxSvRSNUwAAvYdv.jpg" TargetMode="External" /><Relationship Id="rId136" Type="http://schemas.openxmlformats.org/officeDocument/2006/relationships/hyperlink" Target="https://pbs.twimg.com/media/DxSvRSNUwAAvYdv.jpg" TargetMode="External" /><Relationship Id="rId137" Type="http://schemas.openxmlformats.org/officeDocument/2006/relationships/hyperlink" Target="https://pbs.twimg.com/media/DxSvRSNUwAAvYdv.jpg" TargetMode="External" /><Relationship Id="rId138" Type="http://schemas.openxmlformats.org/officeDocument/2006/relationships/hyperlink" Target="https://pbs.twimg.com/media/DxSrkeqU8AE-NyP.jpg" TargetMode="External" /><Relationship Id="rId139" Type="http://schemas.openxmlformats.org/officeDocument/2006/relationships/hyperlink" Target="https://pbs.twimg.com/media/DxSmja4VYAAhc6t.jpg" TargetMode="External" /><Relationship Id="rId140" Type="http://schemas.openxmlformats.org/officeDocument/2006/relationships/hyperlink" Target="https://pbs.twimg.com/media/DxSrgZlUcAAVcmu.jpg" TargetMode="External" /><Relationship Id="rId141" Type="http://schemas.openxmlformats.org/officeDocument/2006/relationships/hyperlink" Target="https://pbs.twimg.com/media/DxSvRSNUwAAvYdv.jpg" TargetMode="External" /><Relationship Id="rId142" Type="http://schemas.openxmlformats.org/officeDocument/2006/relationships/hyperlink" Target="https://pbs.twimg.com/media/DxSrkeqU8AE-NyP.jpg" TargetMode="External" /><Relationship Id="rId143" Type="http://schemas.openxmlformats.org/officeDocument/2006/relationships/hyperlink" Target="https://pbs.twimg.com/media/DxSrkeqU8AE-NyP.jpg" TargetMode="External" /><Relationship Id="rId144" Type="http://schemas.openxmlformats.org/officeDocument/2006/relationships/hyperlink" Target="https://pbs.twimg.com/media/DxSvRSNUwAAvYdv.jpg" TargetMode="External" /><Relationship Id="rId145" Type="http://schemas.openxmlformats.org/officeDocument/2006/relationships/hyperlink" Target="https://pbs.twimg.com/media/DxSptf4UYAAlJVv.jpg" TargetMode="External" /><Relationship Id="rId146" Type="http://schemas.openxmlformats.org/officeDocument/2006/relationships/hyperlink" Target="https://pbs.twimg.com/media/DxSw4QqUwAAr6aF.jpg" TargetMode="External" /><Relationship Id="rId147" Type="http://schemas.openxmlformats.org/officeDocument/2006/relationships/hyperlink" Target="https://pbs.twimg.com/ext_tw_video_thumb/1086691821462347777/pu/img/mWM4dw0_KAqxP1wW.jpg" TargetMode="External" /><Relationship Id="rId148" Type="http://schemas.openxmlformats.org/officeDocument/2006/relationships/hyperlink" Target="https://pbs.twimg.com/media/DxSvRSNUwAAvYdv.jpg" TargetMode="External" /><Relationship Id="rId149" Type="http://schemas.openxmlformats.org/officeDocument/2006/relationships/hyperlink" Target="https://pbs.twimg.com/media/DxSrkeqU8AE-NyP.jpg" TargetMode="External" /><Relationship Id="rId150" Type="http://schemas.openxmlformats.org/officeDocument/2006/relationships/hyperlink" Target="https://pbs.twimg.com/media/DxSrkeqU8AE-NyP.jpg" TargetMode="External" /><Relationship Id="rId151" Type="http://schemas.openxmlformats.org/officeDocument/2006/relationships/hyperlink" Target="https://pbs.twimg.com/media/DxScVEjUwAANK07.jpg" TargetMode="External" /><Relationship Id="rId152" Type="http://schemas.openxmlformats.org/officeDocument/2006/relationships/hyperlink" Target="https://pbs.twimg.com/media/DxScVEjUwAANK07.jpg" TargetMode="External" /><Relationship Id="rId153" Type="http://schemas.openxmlformats.org/officeDocument/2006/relationships/hyperlink" Target="https://pbs.twimg.com/media/DxS0vYQVsAAebaC.jpg" TargetMode="External" /><Relationship Id="rId154" Type="http://schemas.openxmlformats.org/officeDocument/2006/relationships/hyperlink" Target="https://pbs.twimg.com/media/DxSkEpDV4AAL3Bb.jpg" TargetMode="External" /><Relationship Id="rId155" Type="http://schemas.openxmlformats.org/officeDocument/2006/relationships/hyperlink" Target="https://pbs.twimg.com/tweet_video_thumb/DxSpX5ZXcAAs4bq.jpg" TargetMode="External" /><Relationship Id="rId156" Type="http://schemas.openxmlformats.org/officeDocument/2006/relationships/hyperlink" Target="https://pbs.twimg.com/media/DxSkEpDV4AAL3Bb.jpg" TargetMode="External" /><Relationship Id="rId157" Type="http://schemas.openxmlformats.org/officeDocument/2006/relationships/hyperlink" Target="https://pbs.twimg.com/media/DxS1ez_UYAAdyp1.jpg" TargetMode="External" /><Relationship Id="rId158" Type="http://schemas.openxmlformats.org/officeDocument/2006/relationships/hyperlink" Target="https://pbs.twimg.com/media/DxS1ez_UYAAdyp1.jpg" TargetMode="External" /><Relationship Id="rId159" Type="http://schemas.openxmlformats.org/officeDocument/2006/relationships/hyperlink" Target="https://pbs.twimg.com/media/DxS1ez_UYAAdyp1.jpg" TargetMode="External" /><Relationship Id="rId160" Type="http://schemas.openxmlformats.org/officeDocument/2006/relationships/hyperlink" Target="https://pbs.twimg.com/media/DxSl0kLUYAAbOzo.jpg" TargetMode="External" /><Relationship Id="rId161" Type="http://schemas.openxmlformats.org/officeDocument/2006/relationships/hyperlink" Target="https://pbs.twimg.com/media/DxSrkeqU8AE-NyP.jpg" TargetMode="External" /><Relationship Id="rId162" Type="http://schemas.openxmlformats.org/officeDocument/2006/relationships/hyperlink" Target="https://pbs.twimg.com/media/DxSvRSNUwAAvYdv.jpg" TargetMode="External" /><Relationship Id="rId163" Type="http://schemas.openxmlformats.org/officeDocument/2006/relationships/hyperlink" Target="https://pbs.twimg.com/ext_tw_video_thumb/1086692002031296512/pu/img/6n_SkC8ImoPOYhfH.jpg" TargetMode="External" /><Relationship Id="rId164" Type="http://schemas.openxmlformats.org/officeDocument/2006/relationships/hyperlink" Target="https://pbs.twimg.com/ext_tw_video_thumb/1086691384998940673/pu/img/6jbo2Fd5chUPmZ7u.jpg" TargetMode="External" /><Relationship Id="rId165" Type="http://schemas.openxmlformats.org/officeDocument/2006/relationships/hyperlink" Target="https://pbs.twimg.com/media/DxSvRSNUwAAvYdv.jpg" TargetMode="External" /><Relationship Id="rId166" Type="http://schemas.openxmlformats.org/officeDocument/2006/relationships/hyperlink" Target="https://pbs.twimg.com/media/DxSkB_-UwAEXsO8.jpg" TargetMode="External" /><Relationship Id="rId167" Type="http://schemas.openxmlformats.org/officeDocument/2006/relationships/hyperlink" Target="https://pbs.twimg.com/media/DxSzZudVYAE2bxf.jpg" TargetMode="External" /><Relationship Id="rId168" Type="http://schemas.openxmlformats.org/officeDocument/2006/relationships/hyperlink" Target="https://pbs.twimg.com/ext_tw_video_thumb/1086691384998940673/pu/img/6jbo2Fd5chUPmZ7u.jpg" TargetMode="External" /><Relationship Id="rId169" Type="http://schemas.openxmlformats.org/officeDocument/2006/relationships/hyperlink" Target="https://pbs.twimg.com/ext_tw_video_thumb/1086691384998940673/pu/img/6jbo2Fd5chUPmZ7u.jpg" TargetMode="External" /><Relationship Id="rId170" Type="http://schemas.openxmlformats.org/officeDocument/2006/relationships/hyperlink" Target="https://pbs.twimg.com/media/DxSockBV4AAa12P.jpg" TargetMode="External" /><Relationship Id="rId171" Type="http://schemas.openxmlformats.org/officeDocument/2006/relationships/hyperlink" Target="https://pbs.twimg.com/media/DxSui8iUcAEeb0e.jpg" TargetMode="External" /><Relationship Id="rId172" Type="http://schemas.openxmlformats.org/officeDocument/2006/relationships/hyperlink" Target="https://pbs.twimg.com/media/DxS243FVsAUU3HQ.jpg" TargetMode="External" /><Relationship Id="rId173" Type="http://schemas.openxmlformats.org/officeDocument/2006/relationships/hyperlink" Target="https://pbs.twimg.com/media/DxSiKJfXgAAyb0W.jpg" TargetMode="External" /><Relationship Id="rId174" Type="http://schemas.openxmlformats.org/officeDocument/2006/relationships/hyperlink" Target="https://pbs.twimg.com/media/DxSiKJfXgAAyb0W.jpg" TargetMode="External" /><Relationship Id="rId175" Type="http://schemas.openxmlformats.org/officeDocument/2006/relationships/hyperlink" Target="https://pbs.twimg.com/media/DxScVEjUwAANK07.jpg" TargetMode="External" /><Relationship Id="rId176" Type="http://schemas.openxmlformats.org/officeDocument/2006/relationships/hyperlink" Target="https://pbs.twimg.com/ext_tw_video_thumb/1086664916902137857/pu/img/ZCcj7AEdnM3FYd9C.jpg" TargetMode="External" /><Relationship Id="rId177" Type="http://schemas.openxmlformats.org/officeDocument/2006/relationships/hyperlink" Target="https://pbs.twimg.com/media/DxScVEjUwAANK07.jpg" TargetMode="External" /><Relationship Id="rId178" Type="http://schemas.openxmlformats.org/officeDocument/2006/relationships/hyperlink" Target="https://pbs.twimg.com/ext_tw_video_thumb/1086664916902137857/pu/img/ZCcj7AEdnM3FYd9C.jpg" TargetMode="External" /><Relationship Id="rId179" Type="http://schemas.openxmlformats.org/officeDocument/2006/relationships/hyperlink" Target="https://pbs.twimg.com/media/DxSbCeTUYAAV3v5.jpg" TargetMode="External" /><Relationship Id="rId180" Type="http://schemas.openxmlformats.org/officeDocument/2006/relationships/hyperlink" Target="https://pbs.twimg.com/media/DxSphxKUYAAFz7I.jpg" TargetMode="External" /><Relationship Id="rId181" Type="http://schemas.openxmlformats.org/officeDocument/2006/relationships/hyperlink" Target="https://pbs.twimg.com/ext_tw_video_thumb/1086687927516590080/pu/img/49Lbz6LP9cDxVOuA.jpg" TargetMode="External" /><Relationship Id="rId182" Type="http://schemas.openxmlformats.org/officeDocument/2006/relationships/hyperlink" Target="https://pbs.twimg.com/ext_tw_video_thumb/1086690451455803393/pu/img/joep_KxXPOSyrZAn.jpg" TargetMode="External" /><Relationship Id="rId183" Type="http://schemas.openxmlformats.org/officeDocument/2006/relationships/hyperlink" Target="https://pbs.twimg.com/media/DxSqi3jUYAAYZT9.jpg" TargetMode="External" /><Relationship Id="rId184" Type="http://schemas.openxmlformats.org/officeDocument/2006/relationships/hyperlink" Target="https://pbs.twimg.com/media/DxSqi3jUYAAYZT9.jpg" TargetMode="External" /><Relationship Id="rId185" Type="http://schemas.openxmlformats.org/officeDocument/2006/relationships/hyperlink" Target="https://pbs.twimg.com/media/DxSsn--UYAAhoDs.jpg" TargetMode="External" /><Relationship Id="rId186" Type="http://schemas.openxmlformats.org/officeDocument/2006/relationships/hyperlink" Target="https://pbs.twimg.com/media/DxSsn--UYAAhoDs.jpg" TargetMode="External" /><Relationship Id="rId187" Type="http://schemas.openxmlformats.org/officeDocument/2006/relationships/hyperlink" Target="https://pbs.twimg.com/media/DxSsn--UYAAhoDs.jpg" TargetMode="External" /><Relationship Id="rId188" Type="http://schemas.openxmlformats.org/officeDocument/2006/relationships/hyperlink" Target="https://pbs.twimg.com/media/DxSsn--UYAAhoDs.jpg" TargetMode="External" /><Relationship Id="rId189" Type="http://schemas.openxmlformats.org/officeDocument/2006/relationships/hyperlink" Target="https://pbs.twimg.com/media/DxSs2_HUcAAvpgC.jpg" TargetMode="External" /><Relationship Id="rId190" Type="http://schemas.openxmlformats.org/officeDocument/2006/relationships/hyperlink" Target="https://pbs.twimg.com/ext_tw_video_thumb/1086657229531443200/pu/img/JM5cmDqrx60rfaky.jpg" TargetMode="External" /><Relationship Id="rId191" Type="http://schemas.openxmlformats.org/officeDocument/2006/relationships/hyperlink" Target="https://pbs.twimg.com/media/DxSVoK9VAAEIW_O.jpg" TargetMode="External" /><Relationship Id="rId192" Type="http://schemas.openxmlformats.org/officeDocument/2006/relationships/hyperlink" Target="https://pbs.twimg.com/media/DxSmoIXVYAAVVwf.jpg" TargetMode="External" /><Relationship Id="rId193" Type="http://schemas.openxmlformats.org/officeDocument/2006/relationships/hyperlink" Target="https://pbs.twimg.com/ext_tw_video_thumb/1086677814659579904/pu/img/ZsPfmVcjOZrmamsX.jpg" TargetMode="External" /><Relationship Id="rId194" Type="http://schemas.openxmlformats.org/officeDocument/2006/relationships/hyperlink" Target="https://pbs.twimg.com/media/DxS0vYQVsAAebaC.jpg" TargetMode="External" /><Relationship Id="rId195" Type="http://schemas.openxmlformats.org/officeDocument/2006/relationships/hyperlink" Target="https://pbs.twimg.com/ext_tw_video_thumb/1086692511253331968/pu/img/eDAp73fVJoZmM2Hs.jpg" TargetMode="External" /><Relationship Id="rId196" Type="http://schemas.openxmlformats.org/officeDocument/2006/relationships/hyperlink" Target="https://pbs.twimg.com/media/DxS1lD-VAAABfDU.jpg" TargetMode="External" /><Relationship Id="rId197" Type="http://schemas.openxmlformats.org/officeDocument/2006/relationships/hyperlink" Target="https://pbs.twimg.com/ext_tw_video_thumb/1086694428998127623/pu/img/T-vcGicBy31IEizf.jpg" TargetMode="External" /><Relationship Id="rId198" Type="http://schemas.openxmlformats.org/officeDocument/2006/relationships/hyperlink" Target="https://pbs.twimg.com/ext_tw_video_thumb/1086664916902137857/pu/img/ZCcj7AEdnM3FYd9C.jpg" TargetMode="External" /><Relationship Id="rId199" Type="http://schemas.openxmlformats.org/officeDocument/2006/relationships/hyperlink" Target="https://pbs.twimg.com/media/DxSVoK9VAAEIW_O.jpg" TargetMode="External" /><Relationship Id="rId200" Type="http://schemas.openxmlformats.org/officeDocument/2006/relationships/hyperlink" Target="https://pbs.twimg.com/media/DxSl0kLUYAAbOzo.jpg" TargetMode="External" /><Relationship Id="rId201" Type="http://schemas.openxmlformats.org/officeDocument/2006/relationships/hyperlink" Target="https://pbs.twimg.com/media/DxSqi3jUYAAYZT9.jpg" TargetMode="External" /><Relationship Id="rId202" Type="http://schemas.openxmlformats.org/officeDocument/2006/relationships/hyperlink" Target="https://pbs.twimg.com/media/DxSrkeqU8AE-NyP.jpg" TargetMode="External" /><Relationship Id="rId203" Type="http://schemas.openxmlformats.org/officeDocument/2006/relationships/hyperlink" Target="https://pbs.twimg.com/media/DxSsn--UYAAhoDs.jpg" TargetMode="External" /><Relationship Id="rId204" Type="http://schemas.openxmlformats.org/officeDocument/2006/relationships/hyperlink" Target="https://pbs.twimg.com/media/DxSvRSNUwAAvYdv.jpg" TargetMode="External" /><Relationship Id="rId205" Type="http://schemas.openxmlformats.org/officeDocument/2006/relationships/hyperlink" Target="https://pbs.twimg.com/media/DxPQrBaU8AA0VVF.jpg" TargetMode="External" /><Relationship Id="rId206" Type="http://schemas.openxmlformats.org/officeDocument/2006/relationships/hyperlink" Target="https://pbs.twimg.com/media/DxSl0kLUYAAbOzo.jpg" TargetMode="External" /><Relationship Id="rId207" Type="http://schemas.openxmlformats.org/officeDocument/2006/relationships/hyperlink" Target="https://pbs.twimg.com/media/DxSoLvRV4AEZ_kS.jpg" TargetMode="External" /><Relationship Id="rId208" Type="http://schemas.openxmlformats.org/officeDocument/2006/relationships/hyperlink" Target="https://pbs.twimg.com/media/DxSpyzEUwAApwB4.jpg" TargetMode="External" /><Relationship Id="rId209" Type="http://schemas.openxmlformats.org/officeDocument/2006/relationships/hyperlink" Target="https://pbs.twimg.com/media/DxSrkeqU8AE-NyP.jpg" TargetMode="External" /><Relationship Id="rId210" Type="http://schemas.openxmlformats.org/officeDocument/2006/relationships/hyperlink" Target="https://pbs.twimg.com/media/DxSvRSNUwAAvYdv.jpg" TargetMode="External" /><Relationship Id="rId211" Type="http://schemas.openxmlformats.org/officeDocument/2006/relationships/hyperlink" Target="https://pbs.twimg.com/media/DxSx2h0U0AEZIyU.jpg" TargetMode="External" /><Relationship Id="rId212" Type="http://schemas.openxmlformats.org/officeDocument/2006/relationships/hyperlink" Target="https://pbs.twimg.com/media/Dw5qO1fU8AAkKNB.jpg" TargetMode="External" /><Relationship Id="rId213" Type="http://schemas.openxmlformats.org/officeDocument/2006/relationships/hyperlink" Target="http://pbs.twimg.com/profile_images/1081297669899849735/xH6JkHXQ_normal.jpg" TargetMode="External" /><Relationship Id="rId214" Type="http://schemas.openxmlformats.org/officeDocument/2006/relationships/hyperlink" Target="http://pbs.twimg.com/profile_images/952231553521745920/Ds8FKStE_normal.jpg" TargetMode="External" /><Relationship Id="rId215" Type="http://schemas.openxmlformats.org/officeDocument/2006/relationships/hyperlink" Target="http://pbs.twimg.com/profile_images/606275655404154880/RQjAserY_normal.jpg" TargetMode="External" /><Relationship Id="rId216" Type="http://schemas.openxmlformats.org/officeDocument/2006/relationships/hyperlink" Target="http://pbs.twimg.com/profile_images/1078739928924766208/HIt4TEpQ_normal.jpg" TargetMode="External" /><Relationship Id="rId217" Type="http://schemas.openxmlformats.org/officeDocument/2006/relationships/hyperlink" Target="http://pbs.twimg.com/profile_images/633104732521807873/Qw2aEQCP_normal.jpg" TargetMode="External" /><Relationship Id="rId218" Type="http://schemas.openxmlformats.org/officeDocument/2006/relationships/hyperlink" Target="http://pbs.twimg.com/profile_images/684931689223553024/q4qkT_ZX_normal.jpg" TargetMode="External" /><Relationship Id="rId219" Type="http://schemas.openxmlformats.org/officeDocument/2006/relationships/hyperlink" Target="http://pbs.twimg.com/profile_images/1082125209157668865/m_VTo92Q_normal.jpg" TargetMode="External" /><Relationship Id="rId220" Type="http://schemas.openxmlformats.org/officeDocument/2006/relationships/hyperlink" Target="http://pbs.twimg.com/profile_images/1070761772200513536/tXgb4xsQ_normal.jpg" TargetMode="External" /><Relationship Id="rId221" Type="http://schemas.openxmlformats.org/officeDocument/2006/relationships/hyperlink" Target="http://pbs.twimg.com/profile_images/1079459614817767424/f19JzUq0_normal.jpg" TargetMode="External" /><Relationship Id="rId222" Type="http://schemas.openxmlformats.org/officeDocument/2006/relationships/hyperlink" Target="http://pbs.twimg.com/profile_images/1045849630704103425/HUuIvv1-_normal.jpg" TargetMode="External" /><Relationship Id="rId223" Type="http://schemas.openxmlformats.org/officeDocument/2006/relationships/hyperlink" Target="http://pbs.twimg.com/profile_images/1085754124061167618/Wll6K9z9_normal.jpg" TargetMode="External" /><Relationship Id="rId224" Type="http://schemas.openxmlformats.org/officeDocument/2006/relationships/hyperlink" Target="http://pbs.twimg.com/profile_images/879899709879574531/-hCXgPg4_normal.jpg" TargetMode="External" /><Relationship Id="rId225" Type="http://schemas.openxmlformats.org/officeDocument/2006/relationships/hyperlink" Target="http://pbs.twimg.com/profile_images/1062249720486096897/WcLqsKh3_normal.jpg" TargetMode="External" /><Relationship Id="rId226" Type="http://schemas.openxmlformats.org/officeDocument/2006/relationships/hyperlink" Target="http://pbs.twimg.com/profile_images/1080544299933040640/evp_uncL_normal.jpg" TargetMode="External" /><Relationship Id="rId227" Type="http://schemas.openxmlformats.org/officeDocument/2006/relationships/hyperlink" Target="http://pbs.twimg.com/profile_images/1083939640992780288/NSNmtYwr_normal.jpg" TargetMode="External" /><Relationship Id="rId228" Type="http://schemas.openxmlformats.org/officeDocument/2006/relationships/hyperlink" Target="http://pbs.twimg.com/profile_images/1082513677805268992/_y6m3XMG_normal.jpg" TargetMode="External" /><Relationship Id="rId229" Type="http://schemas.openxmlformats.org/officeDocument/2006/relationships/hyperlink" Target="http://pbs.twimg.com/profile_images/1085194460546252800/_0PutZ0Y_normal.jpg" TargetMode="External" /><Relationship Id="rId230" Type="http://schemas.openxmlformats.org/officeDocument/2006/relationships/hyperlink" Target="http://pbs.twimg.com/profile_images/1071439526369878016/8hRfbb58_normal.jpg" TargetMode="External" /><Relationship Id="rId231" Type="http://schemas.openxmlformats.org/officeDocument/2006/relationships/hyperlink" Target="http://pbs.twimg.com/profile_images/1073237782334791682/qyo4J8EM_normal.jpg" TargetMode="External" /><Relationship Id="rId232" Type="http://schemas.openxmlformats.org/officeDocument/2006/relationships/hyperlink" Target="http://pbs.twimg.com/profile_images/1048588538906701824/IB-TzUFg_normal.jpg" TargetMode="External" /><Relationship Id="rId233" Type="http://schemas.openxmlformats.org/officeDocument/2006/relationships/hyperlink" Target="http://pbs.twimg.com/profile_images/971592833399320577/Xm5RhcPU_normal.jpg" TargetMode="External" /><Relationship Id="rId234" Type="http://schemas.openxmlformats.org/officeDocument/2006/relationships/hyperlink" Target="http://pbs.twimg.com/profile_images/1035904358809038848/lyv42r4A_normal.jpg" TargetMode="External" /><Relationship Id="rId235" Type="http://schemas.openxmlformats.org/officeDocument/2006/relationships/hyperlink" Target="http://pbs.twimg.com/profile_images/968356195684814848/iNfv9lCH_normal.jpg" TargetMode="External" /><Relationship Id="rId236" Type="http://schemas.openxmlformats.org/officeDocument/2006/relationships/hyperlink" Target="http://pbs.twimg.com/profile_images/1041390883378262016/TyTC9_F7_normal.jpg" TargetMode="External" /><Relationship Id="rId237" Type="http://schemas.openxmlformats.org/officeDocument/2006/relationships/hyperlink" Target="http://pbs.twimg.com/profile_images/464971898057527296/1to2rff2_normal.jpeg" TargetMode="External" /><Relationship Id="rId238" Type="http://schemas.openxmlformats.org/officeDocument/2006/relationships/hyperlink" Target="http://pbs.twimg.com/profile_images/1015265413473689601/yugg6JEc_normal.jpg" TargetMode="External" /><Relationship Id="rId239" Type="http://schemas.openxmlformats.org/officeDocument/2006/relationships/hyperlink" Target="http://pbs.twimg.com/profile_images/1080837436996026368/tE_1iusp_normal.jpg" TargetMode="External" /><Relationship Id="rId240" Type="http://schemas.openxmlformats.org/officeDocument/2006/relationships/hyperlink" Target="http://pbs.twimg.com/profile_images/1082613342601134080/O1AoNBFP_normal.jpg" TargetMode="External" /><Relationship Id="rId241" Type="http://schemas.openxmlformats.org/officeDocument/2006/relationships/hyperlink" Target="http://pbs.twimg.com/profile_images/1061061321066795014/ursH4rpA_normal.jpg" TargetMode="External" /><Relationship Id="rId242" Type="http://schemas.openxmlformats.org/officeDocument/2006/relationships/hyperlink" Target="http://pbs.twimg.com/profile_images/1083576803652980737/0wz2sFSw_normal.jpg" TargetMode="External" /><Relationship Id="rId243" Type="http://schemas.openxmlformats.org/officeDocument/2006/relationships/hyperlink" Target="http://pbs.twimg.com/profile_images/1071856102243889157/Muap6PIu_normal.jpg" TargetMode="External" /><Relationship Id="rId244" Type="http://schemas.openxmlformats.org/officeDocument/2006/relationships/hyperlink" Target="http://pbs.twimg.com/profile_images/1038563055792283648/Gub-enAQ_normal.jpg" TargetMode="External" /><Relationship Id="rId245" Type="http://schemas.openxmlformats.org/officeDocument/2006/relationships/hyperlink" Target="http://pbs.twimg.com/profile_images/1077857394959548417/54UuAtEe_normal.jpg" TargetMode="External" /><Relationship Id="rId246" Type="http://schemas.openxmlformats.org/officeDocument/2006/relationships/hyperlink" Target="http://pbs.twimg.com/profile_images/870024565425979392/XjKH3hl4_normal.jpg" TargetMode="External" /><Relationship Id="rId247" Type="http://schemas.openxmlformats.org/officeDocument/2006/relationships/hyperlink" Target="http://pbs.twimg.com/profile_images/992630572576059392/cDIDSkgY_normal.jpg" TargetMode="External" /><Relationship Id="rId248" Type="http://schemas.openxmlformats.org/officeDocument/2006/relationships/hyperlink" Target="http://pbs.twimg.com/profile_images/992630572576059392/cDIDSkgY_normal.jpg" TargetMode="External" /><Relationship Id="rId249" Type="http://schemas.openxmlformats.org/officeDocument/2006/relationships/hyperlink" Target="http://pbs.twimg.com/profile_images/1084238927601586176/ex6k2-Cs_normal.jpg" TargetMode="External" /><Relationship Id="rId250" Type="http://schemas.openxmlformats.org/officeDocument/2006/relationships/hyperlink" Target="http://pbs.twimg.com/profile_images/1067003718086942720/W2cdd0ji_normal.jpg" TargetMode="External" /><Relationship Id="rId251" Type="http://schemas.openxmlformats.org/officeDocument/2006/relationships/hyperlink" Target="http://pbs.twimg.com/profile_images/1067003718086942720/W2cdd0ji_normal.jpg" TargetMode="External" /><Relationship Id="rId252" Type="http://schemas.openxmlformats.org/officeDocument/2006/relationships/hyperlink" Target="http://pbs.twimg.com/profile_images/1035593703350394880/H8cNyrgw_normal.jpg" TargetMode="External" /><Relationship Id="rId253" Type="http://schemas.openxmlformats.org/officeDocument/2006/relationships/hyperlink" Target="http://pbs.twimg.com/profile_images/819957132959293441/cr7lZ-TY_normal.jpg" TargetMode="External" /><Relationship Id="rId254" Type="http://schemas.openxmlformats.org/officeDocument/2006/relationships/hyperlink" Target="http://pbs.twimg.com/profile_images/1073397713570537472/2Js2nmNn_normal.jpg" TargetMode="External" /><Relationship Id="rId255" Type="http://schemas.openxmlformats.org/officeDocument/2006/relationships/hyperlink" Target="http://pbs.twimg.com/profile_images/1073397713570537472/2Js2nmNn_normal.jpg" TargetMode="External" /><Relationship Id="rId256" Type="http://schemas.openxmlformats.org/officeDocument/2006/relationships/hyperlink" Target="http://pbs.twimg.com/profile_images/1082010143158607872/eosDaUkt_normal.jpg" TargetMode="External" /><Relationship Id="rId257" Type="http://schemas.openxmlformats.org/officeDocument/2006/relationships/hyperlink" Target="http://pbs.twimg.com/profile_images/1082010143158607872/eosDaUkt_normal.jpg" TargetMode="External" /><Relationship Id="rId258" Type="http://schemas.openxmlformats.org/officeDocument/2006/relationships/hyperlink" Target="http://pbs.twimg.com/profile_images/965817561735729152/1nKO96LL_normal.jpg" TargetMode="External" /><Relationship Id="rId259" Type="http://schemas.openxmlformats.org/officeDocument/2006/relationships/hyperlink" Target="http://pbs.twimg.com/profile_images/965817561735729152/1nKO96LL_normal.jpg" TargetMode="External" /><Relationship Id="rId260" Type="http://schemas.openxmlformats.org/officeDocument/2006/relationships/hyperlink" Target="http://pbs.twimg.com/profile_images/62812807/cleanwatr_normal.JPG" TargetMode="External" /><Relationship Id="rId261" Type="http://schemas.openxmlformats.org/officeDocument/2006/relationships/hyperlink" Target="http://pbs.twimg.com/profile_images/962874595383504896/CLZmrW16_normal.jpg" TargetMode="External" /><Relationship Id="rId262" Type="http://schemas.openxmlformats.org/officeDocument/2006/relationships/hyperlink" Target="http://pbs.twimg.com/profile_images/1043257209885548544/N9HGuIkj_normal.jpg" TargetMode="External" /><Relationship Id="rId263" Type="http://schemas.openxmlformats.org/officeDocument/2006/relationships/hyperlink" Target="http://pbs.twimg.com/profile_images/1060373441214242816/eu6OiLgm_normal.jpg" TargetMode="External" /><Relationship Id="rId264" Type="http://schemas.openxmlformats.org/officeDocument/2006/relationships/hyperlink" Target="http://pbs.twimg.com/profile_images/1070363014858125312/sn_Mzq_8_normal.jpg" TargetMode="External" /><Relationship Id="rId265" Type="http://schemas.openxmlformats.org/officeDocument/2006/relationships/hyperlink" Target="http://pbs.twimg.com/profile_images/1058153833463861248/COmbrqNU_normal.jpg" TargetMode="External" /><Relationship Id="rId266" Type="http://schemas.openxmlformats.org/officeDocument/2006/relationships/hyperlink" Target="http://pbs.twimg.com/profile_images/626467537790742528/F0I6JSev_normal.png" TargetMode="External" /><Relationship Id="rId267" Type="http://schemas.openxmlformats.org/officeDocument/2006/relationships/hyperlink" Target="http://pbs.twimg.com/profile_images/626467537790742528/F0I6JSev_normal.png" TargetMode="External" /><Relationship Id="rId268" Type="http://schemas.openxmlformats.org/officeDocument/2006/relationships/hyperlink" Target="http://pbs.twimg.com/profile_images/1069256459702042624/2PJSvlrV_normal.jpg" TargetMode="External" /><Relationship Id="rId269" Type="http://schemas.openxmlformats.org/officeDocument/2006/relationships/hyperlink" Target="http://pbs.twimg.com/profile_images/874267164114636801/qNRcGVlv_normal.jpg" TargetMode="External" /><Relationship Id="rId270" Type="http://schemas.openxmlformats.org/officeDocument/2006/relationships/hyperlink" Target="http://pbs.twimg.com/profile_images/1081972739504828417/G12kx2Cj_normal.jpg" TargetMode="External" /><Relationship Id="rId271" Type="http://schemas.openxmlformats.org/officeDocument/2006/relationships/hyperlink" Target="http://pbs.twimg.com/profile_images/1062167717283852289/43ljd_1u_normal.jpg" TargetMode="External" /><Relationship Id="rId272" Type="http://schemas.openxmlformats.org/officeDocument/2006/relationships/hyperlink" Target="http://pbs.twimg.com/profile_images/1078419430319816704/ML57xgZe_normal.jpg" TargetMode="External" /><Relationship Id="rId273" Type="http://schemas.openxmlformats.org/officeDocument/2006/relationships/hyperlink" Target="http://pbs.twimg.com/profile_images/1078419430319816704/ML57xgZe_normal.jpg" TargetMode="External" /><Relationship Id="rId274" Type="http://schemas.openxmlformats.org/officeDocument/2006/relationships/hyperlink" Target="http://pbs.twimg.com/profile_images/1061520086530351104/IikL8MKl_normal.jpg" TargetMode="External" /><Relationship Id="rId275" Type="http://schemas.openxmlformats.org/officeDocument/2006/relationships/hyperlink" Target="http://pbs.twimg.com/profile_images/1082739862644568065/3sOlI8ze_normal.jpg" TargetMode="External" /><Relationship Id="rId276" Type="http://schemas.openxmlformats.org/officeDocument/2006/relationships/hyperlink" Target="http://pbs.twimg.com/profile_images/651720170910539776/mUEJuZQ-_normal.jpg" TargetMode="External" /><Relationship Id="rId277" Type="http://schemas.openxmlformats.org/officeDocument/2006/relationships/hyperlink" Target="http://pbs.twimg.com/profile_images/1074377454930812928/75-_F3nP_normal.jpg" TargetMode="External" /><Relationship Id="rId278" Type="http://schemas.openxmlformats.org/officeDocument/2006/relationships/hyperlink" Target="http://pbs.twimg.com/profile_images/829820554827821056/zEzaWyV7_normal.jpg" TargetMode="External" /><Relationship Id="rId279" Type="http://schemas.openxmlformats.org/officeDocument/2006/relationships/hyperlink" Target="http://pbs.twimg.com/profile_images/1085747977455513601/PcpO_yIQ_normal.jpg" TargetMode="External" /><Relationship Id="rId280" Type="http://schemas.openxmlformats.org/officeDocument/2006/relationships/hyperlink" Target="http://pbs.twimg.com/profile_images/1019736292030943232/dz8oBoo6_normal.jpg" TargetMode="External" /><Relationship Id="rId281" Type="http://schemas.openxmlformats.org/officeDocument/2006/relationships/hyperlink" Target="http://pbs.twimg.com/profile_images/883326267205890049/keRJypbV_normal.jpg" TargetMode="External" /><Relationship Id="rId282" Type="http://schemas.openxmlformats.org/officeDocument/2006/relationships/hyperlink" Target="http://pbs.twimg.com/profile_images/1086238114912251904/dH9spqZY_normal.jpg" TargetMode="External" /><Relationship Id="rId283" Type="http://schemas.openxmlformats.org/officeDocument/2006/relationships/hyperlink" Target="http://pbs.twimg.com/profile_images/1085113433052200960/rfVNyAPF_normal.jpg" TargetMode="External" /><Relationship Id="rId284" Type="http://schemas.openxmlformats.org/officeDocument/2006/relationships/hyperlink" Target="http://pbs.twimg.com/profile_images/730591421040746496/C26W8thl_normal.jpg" TargetMode="External" /><Relationship Id="rId285" Type="http://schemas.openxmlformats.org/officeDocument/2006/relationships/hyperlink" Target="http://pbs.twimg.com/profile_images/1079095590473019393/32_VzXGh_normal.jpg" TargetMode="External" /><Relationship Id="rId286" Type="http://schemas.openxmlformats.org/officeDocument/2006/relationships/hyperlink" Target="http://pbs.twimg.com/profile_images/952013409410867200/znAPX0RT_normal.jpg" TargetMode="External" /><Relationship Id="rId287" Type="http://schemas.openxmlformats.org/officeDocument/2006/relationships/hyperlink" Target="http://pbs.twimg.com/profile_images/996559718385532928/1tpXtST7_normal.jpg" TargetMode="External" /><Relationship Id="rId288" Type="http://schemas.openxmlformats.org/officeDocument/2006/relationships/hyperlink" Target="http://pbs.twimg.com/profile_images/750107727083425793/MMbRNkYZ_normal.jpg" TargetMode="External" /><Relationship Id="rId289" Type="http://schemas.openxmlformats.org/officeDocument/2006/relationships/hyperlink" Target="http://pbs.twimg.com/profile_images/1075831245697888256/WCHGGqa8_normal.jpg" TargetMode="External" /><Relationship Id="rId290" Type="http://schemas.openxmlformats.org/officeDocument/2006/relationships/hyperlink" Target="http://pbs.twimg.com/profile_images/1053830552611184641/-uQI8nV8_normal.jpg" TargetMode="External" /><Relationship Id="rId291" Type="http://schemas.openxmlformats.org/officeDocument/2006/relationships/hyperlink" Target="http://pbs.twimg.com/profile_images/917430746645696512/gAhmCF7T_normal.jpg" TargetMode="External" /><Relationship Id="rId292" Type="http://schemas.openxmlformats.org/officeDocument/2006/relationships/hyperlink" Target="http://pbs.twimg.com/profile_images/1012850517033115648/WXO1Kw4z_normal.jpg" TargetMode="External" /><Relationship Id="rId293" Type="http://schemas.openxmlformats.org/officeDocument/2006/relationships/hyperlink" Target="http://pbs.twimg.com/profile_images/1050620369629896706/CzON-Txo_normal.jpg" TargetMode="External" /><Relationship Id="rId294" Type="http://schemas.openxmlformats.org/officeDocument/2006/relationships/hyperlink" Target="http://pbs.twimg.com/profile_images/824777017916788738/sTs9q7HI_normal.jpg" TargetMode="External" /><Relationship Id="rId295" Type="http://schemas.openxmlformats.org/officeDocument/2006/relationships/hyperlink" Target="http://pbs.twimg.com/profile_images/1080047331813146624/aVCQYE2z_normal.jpg" TargetMode="External" /><Relationship Id="rId296" Type="http://schemas.openxmlformats.org/officeDocument/2006/relationships/hyperlink" Target="http://pbs.twimg.com/profile_images/1007101463489798144/DWdg4Rto_normal.jpg" TargetMode="External" /><Relationship Id="rId297" Type="http://schemas.openxmlformats.org/officeDocument/2006/relationships/hyperlink" Target="http://pbs.twimg.com/profile_images/555857612411920384/GItmrupZ_normal.jpeg" TargetMode="External" /><Relationship Id="rId298" Type="http://schemas.openxmlformats.org/officeDocument/2006/relationships/hyperlink" Target="http://pbs.twimg.com/profile_images/965932683988783109/3vrfXFV6_normal.jpg" TargetMode="External" /><Relationship Id="rId299" Type="http://schemas.openxmlformats.org/officeDocument/2006/relationships/hyperlink" Target="http://pbs.twimg.com/profile_images/706385312155447296/OhAN4-Cc_normal.jpg" TargetMode="External" /><Relationship Id="rId300" Type="http://schemas.openxmlformats.org/officeDocument/2006/relationships/hyperlink" Target="http://pbs.twimg.com/profile_images/1083673305922428929/95KBt1cn_normal.jpg" TargetMode="External" /><Relationship Id="rId301" Type="http://schemas.openxmlformats.org/officeDocument/2006/relationships/hyperlink" Target="http://pbs.twimg.com/profile_images/589856959253192704/mjRmywUM_normal.jpg" TargetMode="External" /><Relationship Id="rId302" Type="http://schemas.openxmlformats.org/officeDocument/2006/relationships/hyperlink" Target="http://pbs.twimg.com/profile_images/87562516/PDR_0413_normal.JPG" TargetMode="External" /><Relationship Id="rId303" Type="http://schemas.openxmlformats.org/officeDocument/2006/relationships/hyperlink" Target="http://pbs.twimg.com/profile_images/834274165171507200/uC89zUL1_normal.jpg" TargetMode="External" /><Relationship Id="rId304" Type="http://schemas.openxmlformats.org/officeDocument/2006/relationships/hyperlink" Target="http://pbs.twimg.com/profile_images/1080581743927644160/cIKE4j8-_normal.jpg" TargetMode="External" /><Relationship Id="rId305" Type="http://schemas.openxmlformats.org/officeDocument/2006/relationships/hyperlink" Target="http://pbs.twimg.com/profile_images/1060382513825116160/NnNWmZNc_normal.jpg" TargetMode="External" /><Relationship Id="rId306" Type="http://schemas.openxmlformats.org/officeDocument/2006/relationships/hyperlink" Target="http://pbs.twimg.com/profile_images/867647145251414017/DtrjqQ7b_normal.jpg" TargetMode="External" /><Relationship Id="rId307" Type="http://schemas.openxmlformats.org/officeDocument/2006/relationships/hyperlink" Target="http://pbs.twimg.com/profile_images/1040000334658187264/S_YAKN1R_normal.jpg" TargetMode="External" /><Relationship Id="rId308" Type="http://schemas.openxmlformats.org/officeDocument/2006/relationships/hyperlink" Target="http://pbs.twimg.com/profile_images/1079431767524868098/4tIvW8kJ_normal.jpg" TargetMode="External" /><Relationship Id="rId309" Type="http://schemas.openxmlformats.org/officeDocument/2006/relationships/hyperlink" Target="http://pbs.twimg.com/profile_images/1079840907002814464/iOHhXzhB_normal.jpg" TargetMode="External" /><Relationship Id="rId310" Type="http://schemas.openxmlformats.org/officeDocument/2006/relationships/hyperlink" Target="http://pbs.twimg.com/profile_images/965966649915457536/JOzk4hFC_normal.jpg" TargetMode="External" /><Relationship Id="rId311" Type="http://schemas.openxmlformats.org/officeDocument/2006/relationships/hyperlink" Target="http://pbs.twimg.com/profile_images/1061452403092807680/Ytjx7y5F_normal.jpg" TargetMode="External" /><Relationship Id="rId312" Type="http://schemas.openxmlformats.org/officeDocument/2006/relationships/hyperlink" Target="http://pbs.twimg.com/profile_images/941533834431967232/mIMCboLC_normal.jpg" TargetMode="External" /><Relationship Id="rId313" Type="http://schemas.openxmlformats.org/officeDocument/2006/relationships/hyperlink" Target="http://pbs.twimg.com/profile_images/797963017715589120/2OB0Zqab_normal.jpg" TargetMode="External" /><Relationship Id="rId314" Type="http://schemas.openxmlformats.org/officeDocument/2006/relationships/hyperlink" Target="http://pbs.twimg.com/profile_images/848500460554260480/_bVxB6RJ_normal.jpg" TargetMode="External" /><Relationship Id="rId315" Type="http://schemas.openxmlformats.org/officeDocument/2006/relationships/hyperlink" Target="http://pbs.twimg.com/profile_images/848500460554260480/_bVxB6RJ_normal.jpg" TargetMode="External" /><Relationship Id="rId316" Type="http://schemas.openxmlformats.org/officeDocument/2006/relationships/hyperlink" Target="http://pbs.twimg.com/profile_images/1081434979467292672/L45C--9N_normal.jpg" TargetMode="External" /><Relationship Id="rId317" Type="http://schemas.openxmlformats.org/officeDocument/2006/relationships/hyperlink" Target="http://pbs.twimg.com/profile_images/1083460454637170688/mzNpWERU_normal.jpg" TargetMode="External" /><Relationship Id="rId318" Type="http://schemas.openxmlformats.org/officeDocument/2006/relationships/hyperlink" Target="http://pbs.twimg.com/profile_images/965911896607031296/q2-TG1SB_normal.jpg" TargetMode="External" /><Relationship Id="rId319" Type="http://schemas.openxmlformats.org/officeDocument/2006/relationships/hyperlink" Target="http://pbs.twimg.com/profile_images/824098273858162688/REGTUi85_normal.jpg" TargetMode="External" /><Relationship Id="rId320" Type="http://schemas.openxmlformats.org/officeDocument/2006/relationships/hyperlink" Target="http://pbs.twimg.com/profile_images/944342669978824704/d8iszSfu_normal.jpg" TargetMode="External" /><Relationship Id="rId321" Type="http://schemas.openxmlformats.org/officeDocument/2006/relationships/hyperlink" Target="http://pbs.twimg.com/profile_images/798317469899243521/0xdsUkq5_normal.jpg" TargetMode="External" /><Relationship Id="rId322" Type="http://schemas.openxmlformats.org/officeDocument/2006/relationships/hyperlink" Target="http://pbs.twimg.com/profile_images/995422902785802240/pQvwinhh_normal.jpg" TargetMode="External" /><Relationship Id="rId323" Type="http://schemas.openxmlformats.org/officeDocument/2006/relationships/hyperlink" Target="http://pbs.twimg.com/profile_images/3364650143/9b016657cf58e5934bc0235048b610fd_normal.jpeg" TargetMode="External" /><Relationship Id="rId324" Type="http://schemas.openxmlformats.org/officeDocument/2006/relationships/hyperlink" Target="http://pbs.twimg.com/profile_images/845319426509484033/tHmIeC3s_normal.jpg" TargetMode="External" /><Relationship Id="rId325" Type="http://schemas.openxmlformats.org/officeDocument/2006/relationships/hyperlink" Target="http://pbs.twimg.com/profile_images/1080369642227396611/14t7Un2t_normal.jpg" TargetMode="External" /><Relationship Id="rId326" Type="http://schemas.openxmlformats.org/officeDocument/2006/relationships/hyperlink" Target="http://pbs.twimg.com/profile_images/982751071238934528/Otfcye5I_normal.jpg" TargetMode="External" /><Relationship Id="rId327" Type="http://schemas.openxmlformats.org/officeDocument/2006/relationships/hyperlink" Target="http://pbs.twimg.com/profile_images/1019048397603422208/m5zRdU2n_normal.jpg" TargetMode="External" /><Relationship Id="rId328" Type="http://schemas.openxmlformats.org/officeDocument/2006/relationships/hyperlink" Target="http://pbs.twimg.com/profile_images/960638902628335617/SSuWZW21_normal.jpg" TargetMode="External" /><Relationship Id="rId329" Type="http://schemas.openxmlformats.org/officeDocument/2006/relationships/hyperlink" Target="http://pbs.twimg.com/profile_images/472720109748752384/TpdCs1TX_normal.jpeg" TargetMode="External" /><Relationship Id="rId330" Type="http://schemas.openxmlformats.org/officeDocument/2006/relationships/hyperlink" Target="http://pbs.twimg.com/profile_images/1008021112721006592/k9N_Vywz_normal.jpg" TargetMode="External" /><Relationship Id="rId331" Type="http://schemas.openxmlformats.org/officeDocument/2006/relationships/hyperlink" Target="http://pbs.twimg.com/profile_images/1066807060417978369/4jg2DBrZ_normal.jpg" TargetMode="External" /><Relationship Id="rId332" Type="http://schemas.openxmlformats.org/officeDocument/2006/relationships/hyperlink" Target="http://pbs.twimg.com/profile_images/1066807060417978369/4jg2DBrZ_normal.jpg" TargetMode="External" /><Relationship Id="rId333" Type="http://schemas.openxmlformats.org/officeDocument/2006/relationships/hyperlink" Target="http://pbs.twimg.com/profile_images/969689635227078657/faH39vqj_normal.jpg" TargetMode="External" /><Relationship Id="rId334" Type="http://schemas.openxmlformats.org/officeDocument/2006/relationships/hyperlink" Target="http://pbs.twimg.com/profile_images/1080083890889474048/yhIoH4qD_normal.jpg" TargetMode="External" /><Relationship Id="rId335" Type="http://schemas.openxmlformats.org/officeDocument/2006/relationships/hyperlink" Target="http://pbs.twimg.com/profile_images/849409635203383298/Ky1hW5sG_normal.jpg" TargetMode="External" /><Relationship Id="rId336" Type="http://schemas.openxmlformats.org/officeDocument/2006/relationships/hyperlink" Target="http://pbs.twimg.com/profile_images/1080801147122798598/qSfNasjY_normal.jpg" TargetMode="External" /><Relationship Id="rId337" Type="http://schemas.openxmlformats.org/officeDocument/2006/relationships/hyperlink" Target="http://pbs.twimg.com/profile_images/611389023517446144/dkAPiFa6_normal.jpg" TargetMode="External" /><Relationship Id="rId338" Type="http://schemas.openxmlformats.org/officeDocument/2006/relationships/hyperlink" Target="http://pbs.twimg.com/profile_images/1033468383122141185/doRmaJCW_normal.jpg" TargetMode="External" /><Relationship Id="rId339" Type="http://schemas.openxmlformats.org/officeDocument/2006/relationships/hyperlink" Target="http://pbs.twimg.com/profile_images/1046765678513016833/mRXmYUwA_normal.jpg" TargetMode="External" /><Relationship Id="rId340" Type="http://schemas.openxmlformats.org/officeDocument/2006/relationships/hyperlink" Target="http://pbs.twimg.com/profile_images/1653102269/torreypinespix_normal.jpg" TargetMode="External" /><Relationship Id="rId341" Type="http://schemas.openxmlformats.org/officeDocument/2006/relationships/hyperlink" Target="http://pbs.twimg.com/profile_images/977220123974144002/b-SPHyxJ_normal.jpg" TargetMode="External" /><Relationship Id="rId342" Type="http://schemas.openxmlformats.org/officeDocument/2006/relationships/hyperlink" Target="http://pbs.twimg.com/profile_images/1025464309797801985/2TV6ab_V_normal.jpg" TargetMode="External" /><Relationship Id="rId343" Type="http://schemas.openxmlformats.org/officeDocument/2006/relationships/hyperlink" Target="http://pbs.twimg.com/profile_images/855544610600476673/SLxTPxge_normal.jp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749276136438321152/F1Xo3exf_normal.jpg" TargetMode="External" /><Relationship Id="rId346" Type="http://schemas.openxmlformats.org/officeDocument/2006/relationships/hyperlink" Target="http://pbs.twimg.com/profile_images/1083784776962568192/kyWNEBLB_normal.jpg" TargetMode="External" /><Relationship Id="rId347" Type="http://schemas.openxmlformats.org/officeDocument/2006/relationships/hyperlink" Target="http://pbs.twimg.com/profile_images/1077603229561700352/72GNWL6W_normal.jpg" TargetMode="External" /><Relationship Id="rId348" Type="http://schemas.openxmlformats.org/officeDocument/2006/relationships/hyperlink" Target="http://pbs.twimg.com/profile_images/1068927212613595136/fyX2z_xF_normal.jpg" TargetMode="External" /><Relationship Id="rId349" Type="http://schemas.openxmlformats.org/officeDocument/2006/relationships/hyperlink" Target="http://pbs.twimg.com/profile_images/378800000202101752/4855b04d7f361554ab36784f4b7b506d_normal.jpeg" TargetMode="External" /><Relationship Id="rId350" Type="http://schemas.openxmlformats.org/officeDocument/2006/relationships/hyperlink" Target="http://pbs.twimg.com/profile_images/1055040841994174464/ny5fiu8S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034945868099514368/kpy2jSPu_normal.jpg" TargetMode="External" /><Relationship Id="rId353" Type="http://schemas.openxmlformats.org/officeDocument/2006/relationships/hyperlink" Target="http://pbs.twimg.com/profile_images/504780832855572481/w5zF9QcU_normal.jpeg" TargetMode="External" /><Relationship Id="rId354" Type="http://schemas.openxmlformats.org/officeDocument/2006/relationships/hyperlink" Target="http://pbs.twimg.com/profile_images/908895579882717184/tzaQSpjp_normal.jpg" TargetMode="External" /><Relationship Id="rId355" Type="http://schemas.openxmlformats.org/officeDocument/2006/relationships/hyperlink" Target="http://pbs.twimg.com/profile_images/1056545373232291840/gggI-r4i_normal.jpg" TargetMode="External" /><Relationship Id="rId356" Type="http://schemas.openxmlformats.org/officeDocument/2006/relationships/hyperlink" Target="http://pbs.twimg.com/profile_images/3033283396/3bd267e91c220816bbe8638aea6016bc_normal.jpeg" TargetMode="External" /><Relationship Id="rId357" Type="http://schemas.openxmlformats.org/officeDocument/2006/relationships/hyperlink" Target="http://pbs.twimg.com/profile_images/1080430157268176896/PJj7samY_normal.jpg" TargetMode="External" /><Relationship Id="rId358" Type="http://schemas.openxmlformats.org/officeDocument/2006/relationships/hyperlink" Target="http://pbs.twimg.com/profile_images/509283738/BlueGoddess02web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s://pbs.twimg.com/media/DxSl0kLUYAAbOzo.jpg" TargetMode="External" /><Relationship Id="rId361" Type="http://schemas.openxmlformats.org/officeDocument/2006/relationships/hyperlink" Target="https://pbs.twimg.com/media/DxSl0kLUYAAbOzo.jpg" TargetMode="External" /><Relationship Id="rId362" Type="http://schemas.openxmlformats.org/officeDocument/2006/relationships/hyperlink" Target="https://pbs.twimg.com/media/DxSi4QkW0AAtmkn.jpg" TargetMode="External" /><Relationship Id="rId363" Type="http://schemas.openxmlformats.org/officeDocument/2006/relationships/hyperlink" Target="https://pbs.twimg.com/media/DxSkXxQWsAQbDr9.jpg" TargetMode="External" /><Relationship Id="rId364" Type="http://schemas.openxmlformats.org/officeDocument/2006/relationships/hyperlink" Target="https://pbs.twimg.com/media/DxSl0kLUYAAbOzo.jpg" TargetMode="External" /><Relationship Id="rId365" Type="http://schemas.openxmlformats.org/officeDocument/2006/relationships/hyperlink" Target="https://pbs.twimg.com/media/DxSl0kLUYAAbOzo.jpg" TargetMode="External" /><Relationship Id="rId366" Type="http://schemas.openxmlformats.org/officeDocument/2006/relationships/hyperlink" Target="https://pbs.twimg.com/media/DxSkEpDV4AAL3Bb.jpg" TargetMode="External" /><Relationship Id="rId367" Type="http://schemas.openxmlformats.org/officeDocument/2006/relationships/hyperlink" Target="http://pbs.twimg.com/profile_images/829343344316739584/PS-QCsKn_normal.jpg" TargetMode="External" /><Relationship Id="rId368" Type="http://schemas.openxmlformats.org/officeDocument/2006/relationships/hyperlink" Target="http://pbs.twimg.com/profile_images/829343344316739584/PS-QCsKn_normal.jpg" TargetMode="External" /><Relationship Id="rId369" Type="http://schemas.openxmlformats.org/officeDocument/2006/relationships/hyperlink" Target="https://pbs.twimg.com/media/DxSkXxQWsAQbDr9.jpg" TargetMode="External" /><Relationship Id="rId370" Type="http://schemas.openxmlformats.org/officeDocument/2006/relationships/hyperlink" Target="https://pbs.twimg.com/media/DxSkXxQWsAQbDr9.jpg" TargetMode="External" /><Relationship Id="rId371" Type="http://schemas.openxmlformats.org/officeDocument/2006/relationships/hyperlink" Target="https://pbs.twimg.com/media/DxSl0kLUYAAbOzo.jpg" TargetMode="External" /><Relationship Id="rId372" Type="http://schemas.openxmlformats.org/officeDocument/2006/relationships/hyperlink" Target="http://pbs.twimg.com/profile_images/839912607360307200/zkS3cmL0_normal.jpg" TargetMode="External" /><Relationship Id="rId373" Type="http://schemas.openxmlformats.org/officeDocument/2006/relationships/hyperlink" Target="http://pbs.twimg.com/profile_images/1066834181131522048/jdrqKq1h_normal.jpg" TargetMode="External" /><Relationship Id="rId374" Type="http://schemas.openxmlformats.org/officeDocument/2006/relationships/hyperlink" Target="https://pbs.twimg.com/media/DxSl0kLUYAAbOzo.jpg" TargetMode="External" /><Relationship Id="rId375" Type="http://schemas.openxmlformats.org/officeDocument/2006/relationships/hyperlink" Target="http://pbs.twimg.com/profile_images/1086331564047257600/4SycowEn_normal.jpg" TargetMode="External" /><Relationship Id="rId376" Type="http://schemas.openxmlformats.org/officeDocument/2006/relationships/hyperlink" Target="http://pbs.twimg.com/profile_images/1084918638480478208/66VBm9di_normal.jpg" TargetMode="External" /><Relationship Id="rId377" Type="http://schemas.openxmlformats.org/officeDocument/2006/relationships/hyperlink" Target="http://pbs.twimg.com/profile_images/1084918638480478208/66VBm9di_normal.jpg" TargetMode="External" /><Relationship Id="rId378" Type="http://schemas.openxmlformats.org/officeDocument/2006/relationships/hyperlink" Target="http://pbs.twimg.com/profile_images/1074665573915582465/tAj7Zplg_normal.jpg" TargetMode="External" /><Relationship Id="rId379" Type="http://schemas.openxmlformats.org/officeDocument/2006/relationships/hyperlink" Target="http://pbs.twimg.com/profile_images/878699794750857220/qqK6t02x_normal.jpg" TargetMode="External" /><Relationship Id="rId380" Type="http://schemas.openxmlformats.org/officeDocument/2006/relationships/hyperlink" Target="http://pbs.twimg.com/profile_images/918606804954775552/BCDOblIV_normal.jpg" TargetMode="External" /><Relationship Id="rId381" Type="http://schemas.openxmlformats.org/officeDocument/2006/relationships/hyperlink" Target="https://pbs.twimg.com/media/DxSpyzEUwAApwB4.jpg" TargetMode="External" /><Relationship Id="rId382" Type="http://schemas.openxmlformats.org/officeDocument/2006/relationships/hyperlink" Target="https://pbs.twimg.com/media/DxSpyzEUwAApwB4.jpg" TargetMode="External" /><Relationship Id="rId383" Type="http://schemas.openxmlformats.org/officeDocument/2006/relationships/hyperlink" Target="https://pbs.twimg.com/media/DxSl0kLUYAAbOzo.jpg" TargetMode="External" /><Relationship Id="rId384" Type="http://schemas.openxmlformats.org/officeDocument/2006/relationships/hyperlink" Target="https://pbs.twimg.com/tweet_video_thumb/DxSpX5ZXcAAs4bq.jpg" TargetMode="External" /><Relationship Id="rId385" Type="http://schemas.openxmlformats.org/officeDocument/2006/relationships/hyperlink" Target="http://pbs.twimg.com/profile_images/1060032800248811520/W_7N6Ojb_normal.jpg" TargetMode="External" /><Relationship Id="rId386" Type="http://schemas.openxmlformats.org/officeDocument/2006/relationships/hyperlink" Target="https://pbs.twimg.com/media/DxSrkeqU8AE-NyP.jpg" TargetMode="External" /><Relationship Id="rId387" Type="http://schemas.openxmlformats.org/officeDocument/2006/relationships/hyperlink" Target="https://pbs.twimg.com/media/DxSrkeqU8AE-NyP.jpg" TargetMode="External" /><Relationship Id="rId388" Type="http://schemas.openxmlformats.org/officeDocument/2006/relationships/hyperlink" Target="https://pbs.twimg.com/media/DxSl0kLUYAAbOzo.jpg" TargetMode="External" /><Relationship Id="rId389" Type="http://schemas.openxmlformats.org/officeDocument/2006/relationships/hyperlink" Target="http://pbs.twimg.com/profile_images/825463768385740800/3aLPmiIa_normal.jpg" TargetMode="External" /><Relationship Id="rId390" Type="http://schemas.openxmlformats.org/officeDocument/2006/relationships/hyperlink" Target="http://pbs.twimg.com/profile_images/952985061539815424/cfOmJT6d_normal.jpg" TargetMode="External" /><Relationship Id="rId391" Type="http://schemas.openxmlformats.org/officeDocument/2006/relationships/hyperlink" Target="http://pbs.twimg.com/profile_images/313341874/f10twitter_normal.jpg" TargetMode="External" /><Relationship Id="rId392" Type="http://schemas.openxmlformats.org/officeDocument/2006/relationships/hyperlink" Target="http://pbs.twimg.com/profile_images/313341874/f10twitter_normal.jpg" TargetMode="External" /><Relationship Id="rId393" Type="http://schemas.openxmlformats.org/officeDocument/2006/relationships/hyperlink" Target="http://pbs.twimg.com/profile_images/313341874/f10twitter_normal.jpg" TargetMode="External" /><Relationship Id="rId394" Type="http://schemas.openxmlformats.org/officeDocument/2006/relationships/hyperlink" Target="https://pbs.twimg.com/media/DxSl0kLUYAAbOzo.jpg" TargetMode="External" /><Relationship Id="rId395" Type="http://schemas.openxmlformats.org/officeDocument/2006/relationships/hyperlink" Target="https://pbs.twimg.com/media/DxSrkeqU8AE-NyP.jpg" TargetMode="External" /><Relationship Id="rId396" Type="http://schemas.openxmlformats.org/officeDocument/2006/relationships/hyperlink" Target="https://pbs.twimg.com/media/DxSkEpDV4AAL3Bb.jpg" TargetMode="External" /><Relationship Id="rId397" Type="http://schemas.openxmlformats.org/officeDocument/2006/relationships/hyperlink" Target="http://pbs.twimg.com/profile_images/1075594630043906048/ihnbmZPQ_normal.jpg" TargetMode="External" /><Relationship Id="rId398" Type="http://schemas.openxmlformats.org/officeDocument/2006/relationships/hyperlink" Target="https://pbs.twimg.com/media/DxSrkeqU8AE-NyP.jpg" TargetMode="External" /><Relationship Id="rId399" Type="http://schemas.openxmlformats.org/officeDocument/2006/relationships/hyperlink" Target="https://pbs.twimg.com/media/DxSrkeqU8AE-NyP.jpg" TargetMode="External" /><Relationship Id="rId400" Type="http://schemas.openxmlformats.org/officeDocument/2006/relationships/hyperlink" Target="http://pbs.twimg.com/profile_images/905170906191863808/SmzFQJGY_normal.jpg" TargetMode="External" /><Relationship Id="rId401" Type="http://schemas.openxmlformats.org/officeDocument/2006/relationships/hyperlink" Target="https://pbs.twimg.com/media/DxSrkeqU8AE-NyP.jpg" TargetMode="External" /><Relationship Id="rId402" Type="http://schemas.openxmlformats.org/officeDocument/2006/relationships/hyperlink" Target="https://pbs.twimg.com/media/DxSrkeqU8AE-NyP.jpg" TargetMode="External" /><Relationship Id="rId403" Type="http://schemas.openxmlformats.org/officeDocument/2006/relationships/hyperlink" Target="https://pbs.twimg.com/media/DxSrkeqU8AE-NyP.jpg" TargetMode="External" /><Relationship Id="rId404" Type="http://schemas.openxmlformats.org/officeDocument/2006/relationships/hyperlink" Target="https://pbs.twimg.com/media/DxSsn--UYAAhoDs.jpg" TargetMode="External" /><Relationship Id="rId405" Type="http://schemas.openxmlformats.org/officeDocument/2006/relationships/hyperlink" Target="https://pbs.twimg.com/media/DxSsn--UYAAhoDs.jpg" TargetMode="External" /><Relationship Id="rId406" Type="http://schemas.openxmlformats.org/officeDocument/2006/relationships/hyperlink" Target="https://pbs.twimg.com/media/DxSsn--UYAAhoDs.jpg" TargetMode="External" /><Relationship Id="rId407" Type="http://schemas.openxmlformats.org/officeDocument/2006/relationships/hyperlink" Target="https://pbs.twimg.com/media/DxSrkeqU8AE-NyP.jpg" TargetMode="External" /><Relationship Id="rId408" Type="http://schemas.openxmlformats.org/officeDocument/2006/relationships/hyperlink" Target="http://pbs.twimg.com/profile_images/1081701106927980544/p3FFIRRg_normal.jpg" TargetMode="External" /><Relationship Id="rId409" Type="http://schemas.openxmlformats.org/officeDocument/2006/relationships/hyperlink" Target="http://pbs.twimg.com/profile_images/988501161639661569/DTGIPvEk_normal.jpg" TargetMode="External" /><Relationship Id="rId410" Type="http://schemas.openxmlformats.org/officeDocument/2006/relationships/hyperlink" Target="https://pbs.twimg.com/media/DxSsn--UYAAhoDs.jpg" TargetMode="External" /><Relationship Id="rId411" Type="http://schemas.openxmlformats.org/officeDocument/2006/relationships/hyperlink" Target="https://pbs.twimg.com/media/DxSsn--UYAAhoDs.jpg" TargetMode="External" /><Relationship Id="rId412" Type="http://schemas.openxmlformats.org/officeDocument/2006/relationships/hyperlink" Target="https://pbs.twimg.com/media/DxSsn--UYAAhoDs.jpg" TargetMode="External" /><Relationship Id="rId413" Type="http://schemas.openxmlformats.org/officeDocument/2006/relationships/hyperlink" Target="https://pbs.twimg.com/media/DxSrkeqU8AE-NyP.jpg" TargetMode="External" /><Relationship Id="rId414" Type="http://schemas.openxmlformats.org/officeDocument/2006/relationships/hyperlink" Target="http://pbs.twimg.com/profile_images/846845324756893696/vBBoHJnN_normal.jpg" TargetMode="External" /><Relationship Id="rId415" Type="http://schemas.openxmlformats.org/officeDocument/2006/relationships/hyperlink" Target="https://pbs.twimg.com/media/DxSl0kLUYAAbOzo.jpg" TargetMode="External" /><Relationship Id="rId416" Type="http://schemas.openxmlformats.org/officeDocument/2006/relationships/hyperlink" Target="https://pbs.twimg.com/media/DxSrkeqU8AE-NyP.jpg" TargetMode="External" /><Relationship Id="rId417" Type="http://schemas.openxmlformats.org/officeDocument/2006/relationships/hyperlink" Target="https://pbs.twimg.com/media/DxSsn--UYAAhoDs.jpg" TargetMode="External" /><Relationship Id="rId418" Type="http://schemas.openxmlformats.org/officeDocument/2006/relationships/hyperlink" Target="https://pbs.twimg.com/media/DxSsn--UYAAhoDs.jpg" TargetMode="External" /><Relationship Id="rId419" Type="http://schemas.openxmlformats.org/officeDocument/2006/relationships/hyperlink" Target="https://pbs.twimg.com/media/DxSsn--UYAAhoDs.jpg" TargetMode="External" /><Relationship Id="rId420" Type="http://schemas.openxmlformats.org/officeDocument/2006/relationships/hyperlink" Target="https://pbs.twimg.com/media/DxSkEpDV4AAL3Bb.jpg" TargetMode="External" /><Relationship Id="rId421" Type="http://schemas.openxmlformats.org/officeDocument/2006/relationships/hyperlink" Target="https://pbs.twimg.com/media/DxSufO_V4AAo2ml.jpg" TargetMode="External" /><Relationship Id="rId422" Type="http://schemas.openxmlformats.org/officeDocument/2006/relationships/hyperlink" Target="https://pbs.twimg.com/media/DxSrkeqU8AE-NyP.jpg" TargetMode="External" /><Relationship Id="rId423" Type="http://schemas.openxmlformats.org/officeDocument/2006/relationships/hyperlink" Target="https://pbs.twimg.com/media/DxSukAjUYAAnPnT.jpg" TargetMode="External" /><Relationship Id="rId424" Type="http://schemas.openxmlformats.org/officeDocument/2006/relationships/hyperlink" Target="https://pbs.twimg.com/media/DxSsn--UYAAhoDs.jpg" TargetMode="External" /><Relationship Id="rId425" Type="http://schemas.openxmlformats.org/officeDocument/2006/relationships/hyperlink" Target="https://pbs.twimg.com/media/DxSsn--UYAAhoDs.jpg" TargetMode="External" /><Relationship Id="rId426" Type="http://schemas.openxmlformats.org/officeDocument/2006/relationships/hyperlink" Target="https://pbs.twimg.com/media/DxSsn--UYAAhoDs.jpg" TargetMode="External" /><Relationship Id="rId427" Type="http://schemas.openxmlformats.org/officeDocument/2006/relationships/hyperlink" Target="https://pbs.twimg.com/media/DxSi4QkW0AAtmkn.jpg" TargetMode="External" /><Relationship Id="rId428" Type="http://schemas.openxmlformats.org/officeDocument/2006/relationships/hyperlink" Target="https://pbs.twimg.com/media/DxSsn--UYAAhoDs.jpg" TargetMode="External" /><Relationship Id="rId429" Type="http://schemas.openxmlformats.org/officeDocument/2006/relationships/hyperlink" Target="https://pbs.twimg.com/media/DxSsn--UYAAhoDs.jpg" TargetMode="External" /><Relationship Id="rId430" Type="http://schemas.openxmlformats.org/officeDocument/2006/relationships/hyperlink" Target="https://pbs.twimg.com/media/DxSsn--UYAAhoDs.jpg" TargetMode="External" /><Relationship Id="rId431" Type="http://schemas.openxmlformats.org/officeDocument/2006/relationships/hyperlink" Target="http://pbs.twimg.com/profile_images/992862572213747712/_wkkKJkT_normal.jpg" TargetMode="External" /><Relationship Id="rId432" Type="http://schemas.openxmlformats.org/officeDocument/2006/relationships/hyperlink" Target="http://pbs.twimg.com/profile_images/992862572213747712/_wkkKJkT_normal.jpg" TargetMode="External" /><Relationship Id="rId433" Type="http://schemas.openxmlformats.org/officeDocument/2006/relationships/hyperlink" Target="https://pbs.twimg.com/media/DxSrkeqU8AE-NyP.jpg" TargetMode="External" /><Relationship Id="rId434" Type="http://schemas.openxmlformats.org/officeDocument/2006/relationships/hyperlink" Target="http://pbs.twimg.com/profile_images/890655466992394240/cI6mCvOB_normal.jpg" TargetMode="External" /><Relationship Id="rId435" Type="http://schemas.openxmlformats.org/officeDocument/2006/relationships/hyperlink" Target="https://pbs.twimg.com/media/DxSvMJ1UUAALVjy.jpg" TargetMode="External" /><Relationship Id="rId436" Type="http://schemas.openxmlformats.org/officeDocument/2006/relationships/hyperlink" Target="https://pbs.twimg.com/media/DxSsn--UYAAhoDs.jpg" TargetMode="External" /><Relationship Id="rId437" Type="http://schemas.openxmlformats.org/officeDocument/2006/relationships/hyperlink" Target="https://pbs.twimg.com/media/DxSsn--UYAAhoDs.jpg" TargetMode="External" /><Relationship Id="rId438" Type="http://schemas.openxmlformats.org/officeDocument/2006/relationships/hyperlink" Target="https://pbs.twimg.com/media/DxSsn--UYAAhoDs.jpg" TargetMode="External" /><Relationship Id="rId439" Type="http://schemas.openxmlformats.org/officeDocument/2006/relationships/hyperlink" Target="https://pbs.twimg.com/media/DxSrkeqU8AE-NyP.jpg" TargetMode="External" /><Relationship Id="rId440" Type="http://schemas.openxmlformats.org/officeDocument/2006/relationships/hyperlink" Target="http://pbs.twimg.com/profile_images/1062935470726766597/mS26CubF_normal.jpg" TargetMode="External" /><Relationship Id="rId441" Type="http://schemas.openxmlformats.org/officeDocument/2006/relationships/hyperlink" Target="https://pbs.twimg.com/media/DxSvRSNUwAAvYdv.jpg" TargetMode="External" /><Relationship Id="rId442" Type="http://schemas.openxmlformats.org/officeDocument/2006/relationships/hyperlink" Target="https://pbs.twimg.com/media/DxSrkeqU8AE-NyP.jpg" TargetMode="External" /><Relationship Id="rId443" Type="http://schemas.openxmlformats.org/officeDocument/2006/relationships/hyperlink" Target="https://pbs.twimg.com/media/Dw5qO1fU8AAkKNB.jpg" TargetMode="External" /><Relationship Id="rId444" Type="http://schemas.openxmlformats.org/officeDocument/2006/relationships/hyperlink" Target="https://pbs.twimg.com/media/DxSvMJ1UUAALVjy.jpg" TargetMode="External" /><Relationship Id="rId445" Type="http://schemas.openxmlformats.org/officeDocument/2006/relationships/hyperlink" Target="https://pbs.twimg.com/media/DxSvRSNUwAAvYdv.jpg" TargetMode="External" /><Relationship Id="rId446" Type="http://schemas.openxmlformats.org/officeDocument/2006/relationships/hyperlink" Target="https://pbs.twimg.com/media/DxSvRSNUwAAvYdv.jpg" TargetMode="External" /><Relationship Id="rId447" Type="http://schemas.openxmlformats.org/officeDocument/2006/relationships/hyperlink" Target="https://pbs.twimg.com/media/DxSvRSNUwAAvYdv.jpg" TargetMode="External" /><Relationship Id="rId448" Type="http://schemas.openxmlformats.org/officeDocument/2006/relationships/hyperlink" Target="http://pbs.twimg.com/profile_images/1046718227416461322/BOARgsUe_normal.jpg" TargetMode="External" /><Relationship Id="rId449" Type="http://schemas.openxmlformats.org/officeDocument/2006/relationships/hyperlink" Target="https://pbs.twimg.com/media/DxSl0kLUYAAbOzo.jpg" TargetMode="External" /><Relationship Id="rId450" Type="http://schemas.openxmlformats.org/officeDocument/2006/relationships/hyperlink" Target="https://pbs.twimg.com/media/DxSqi3jUYAAYZT9.jpg" TargetMode="External" /><Relationship Id="rId451" Type="http://schemas.openxmlformats.org/officeDocument/2006/relationships/hyperlink" Target="https://pbs.twimg.com/media/DxSqi3jUYAAYZT9.jpg" TargetMode="External" /><Relationship Id="rId452" Type="http://schemas.openxmlformats.org/officeDocument/2006/relationships/hyperlink" Target="https://pbs.twimg.com/media/DxSsn--UYAAhoDs.jpg" TargetMode="External" /><Relationship Id="rId453" Type="http://schemas.openxmlformats.org/officeDocument/2006/relationships/hyperlink" Target="https://pbs.twimg.com/media/DxSsn--UYAAhoDs.jpg" TargetMode="External" /><Relationship Id="rId454" Type="http://schemas.openxmlformats.org/officeDocument/2006/relationships/hyperlink" Target="https://pbs.twimg.com/media/DxSsn--UYAAhoDs.jpg" TargetMode="External" /><Relationship Id="rId455" Type="http://schemas.openxmlformats.org/officeDocument/2006/relationships/hyperlink" Target="https://pbs.twimg.com/media/DxSrkeqU8AE-NyP.jpg" TargetMode="External" /><Relationship Id="rId456" Type="http://schemas.openxmlformats.org/officeDocument/2006/relationships/hyperlink" Target="https://pbs.twimg.com/ext_tw_video_thumb/1086686333345492993/pu/img/cLt4eP_eNn7EcqZj.jpg" TargetMode="External" /><Relationship Id="rId457" Type="http://schemas.openxmlformats.org/officeDocument/2006/relationships/hyperlink" Target="https://pbs.twimg.com/ext_tw_video_thumb/1086686333345492993/pu/img/cLt4eP_eNn7EcqZj.jpg" TargetMode="External" /><Relationship Id="rId458" Type="http://schemas.openxmlformats.org/officeDocument/2006/relationships/hyperlink" Target="https://pbs.twimg.com/media/DxSi4QkW0AAtmkn.jpg" TargetMode="External" /><Relationship Id="rId459" Type="http://schemas.openxmlformats.org/officeDocument/2006/relationships/hyperlink" Target="https://pbs.twimg.com/media/DxSi4QkW0AAtmkn.jpg" TargetMode="External" /><Relationship Id="rId460" Type="http://schemas.openxmlformats.org/officeDocument/2006/relationships/hyperlink" Target="https://pbs.twimg.com/media/DxSvRSNUwAAvYdv.jpg" TargetMode="External" /><Relationship Id="rId461" Type="http://schemas.openxmlformats.org/officeDocument/2006/relationships/hyperlink" Target="http://pbs.twimg.com/profile_images/962775572987363328/6hoAAjLR_normal.jpg" TargetMode="External" /><Relationship Id="rId462" Type="http://schemas.openxmlformats.org/officeDocument/2006/relationships/hyperlink" Target="http://pbs.twimg.com/profile_images/847973632009584640/39BdmuX8_normal.jpg" TargetMode="External" /><Relationship Id="rId463" Type="http://schemas.openxmlformats.org/officeDocument/2006/relationships/hyperlink" Target="http://pbs.twimg.com/profile_images/984201949795926017/PlsQPeDq_normal.jpg" TargetMode="External" /><Relationship Id="rId464" Type="http://schemas.openxmlformats.org/officeDocument/2006/relationships/hyperlink" Target="http://pbs.twimg.com/profile_images/984201949795926017/PlsQPeDq_normal.jpg" TargetMode="External" /><Relationship Id="rId465" Type="http://schemas.openxmlformats.org/officeDocument/2006/relationships/hyperlink" Target="http://pbs.twimg.com/profile_images/984201949795926017/PlsQPeDq_normal.jpg" TargetMode="External" /><Relationship Id="rId466" Type="http://schemas.openxmlformats.org/officeDocument/2006/relationships/hyperlink" Target="http://pbs.twimg.com/profile_images/1020429779135156225/FbtVDOcB_normal.jpg" TargetMode="External" /><Relationship Id="rId467" Type="http://schemas.openxmlformats.org/officeDocument/2006/relationships/hyperlink" Target="https://pbs.twimg.com/media/DxSvMJ1UUAALVjy.jpg" TargetMode="External" /><Relationship Id="rId468" Type="http://schemas.openxmlformats.org/officeDocument/2006/relationships/hyperlink" Target="https://pbs.twimg.com/media/DxSvRSNUwAAvYdv.jpg" TargetMode="External" /><Relationship Id="rId469" Type="http://schemas.openxmlformats.org/officeDocument/2006/relationships/hyperlink" Target="https://pbs.twimg.com/media/Dw5qO1fU8AAkKNB.jpg" TargetMode="External" /><Relationship Id="rId470" Type="http://schemas.openxmlformats.org/officeDocument/2006/relationships/hyperlink" Target="https://pbs.twimg.com/media/DxOGeehUUAE7HGU.jpg" TargetMode="External" /><Relationship Id="rId471" Type="http://schemas.openxmlformats.org/officeDocument/2006/relationships/hyperlink" Target="https://pbs.twimg.com/media/DxSvMJ1UUAALVjy.jpg" TargetMode="External" /><Relationship Id="rId472" Type="http://schemas.openxmlformats.org/officeDocument/2006/relationships/hyperlink" Target="http://pbs.twimg.com/profile_images/1079122667721043968/m40X8h20_normal.jpg" TargetMode="External" /><Relationship Id="rId473" Type="http://schemas.openxmlformats.org/officeDocument/2006/relationships/hyperlink" Target="https://pbs.twimg.com/media/DxSvRSNUwAAvYdv.jpg" TargetMode="External" /><Relationship Id="rId474" Type="http://schemas.openxmlformats.org/officeDocument/2006/relationships/hyperlink" Target="https://pbs.twimg.com/media/DxSxlyVUYAQ3XHi.jpg" TargetMode="External" /><Relationship Id="rId475" Type="http://schemas.openxmlformats.org/officeDocument/2006/relationships/hyperlink" Target="https://pbs.twimg.com/media/DxSxt6hVAAMBN33.jpg" TargetMode="External" /><Relationship Id="rId476" Type="http://schemas.openxmlformats.org/officeDocument/2006/relationships/hyperlink" Target="https://pbs.twimg.com/media/DxSx1QMU0AAQHwj.jpg" TargetMode="External" /><Relationship Id="rId477" Type="http://schemas.openxmlformats.org/officeDocument/2006/relationships/hyperlink" Target="https://pbs.twimg.com/media/DxSx3qaVYAAkasE.jpg" TargetMode="External" /><Relationship Id="rId478" Type="http://schemas.openxmlformats.org/officeDocument/2006/relationships/hyperlink" Target="http://pbs.twimg.com/profile_images/1058741591383277569/tDwAmguf_normal.png" TargetMode="External" /><Relationship Id="rId479" Type="http://schemas.openxmlformats.org/officeDocument/2006/relationships/hyperlink" Target="http://pbs.twimg.com/profile_images/1082337734960631808/3cGDTBU4_normal.jpg" TargetMode="External" /><Relationship Id="rId480" Type="http://schemas.openxmlformats.org/officeDocument/2006/relationships/hyperlink" Target="http://pbs.twimg.com/profile_images/1058779102352535552/igUTDE_5_normal.jpg" TargetMode="External" /><Relationship Id="rId481" Type="http://schemas.openxmlformats.org/officeDocument/2006/relationships/hyperlink" Target="https://pbs.twimg.com/media/DxSl0kLUYAAbOzo.jpg" TargetMode="External" /><Relationship Id="rId482" Type="http://schemas.openxmlformats.org/officeDocument/2006/relationships/hyperlink" Target="http://abs.twimg.com/sticky/default_profile_images/default_profile_normal.png" TargetMode="External" /><Relationship Id="rId483" Type="http://schemas.openxmlformats.org/officeDocument/2006/relationships/hyperlink" Target="https://pbs.twimg.com/media/DxSvRSNUwAAvYdv.jpg" TargetMode="External" /><Relationship Id="rId484" Type="http://schemas.openxmlformats.org/officeDocument/2006/relationships/hyperlink" Target="http://pbs.twimg.com/profile_images/378800000166738984/d6c4f40431b1d54c10ddcc2f3f7ee06f_normal.jpeg" TargetMode="External" /><Relationship Id="rId485" Type="http://schemas.openxmlformats.org/officeDocument/2006/relationships/hyperlink" Target="http://pbs.twimg.com/profile_images/1083444457544896512/ei4dIf7I_normal.jpg" TargetMode="External" /><Relationship Id="rId486" Type="http://schemas.openxmlformats.org/officeDocument/2006/relationships/hyperlink" Target="http://pbs.twimg.com/profile_images/1083444457544896512/ei4dIf7I_normal.jpg" TargetMode="External" /><Relationship Id="rId487" Type="http://schemas.openxmlformats.org/officeDocument/2006/relationships/hyperlink" Target="https://pbs.twimg.com/media/DxSvRSNUwAAvYdv.jpg" TargetMode="External" /><Relationship Id="rId488" Type="http://schemas.openxmlformats.org/officeDocument/2006/relationships/hyperlink" Target="http://pbs.twimg.com/profile_images/824176369215086592/XXBTOZ_u_normal.jpg" TargetMode="External" /><Relationship Id="rId489" Type="http://schemas.openxmlformats.org/officeDocument/2006/relationships/hyperlink" Target="https://pbs.twimg.com/media/DxSvRSNUwAAvYdv.jpg" TargetMode="External" /><Relationship Id="rId490" Type="http://schemas.openxmlformats.org/officeDocument/2006/relationships/hyperlink" Target="https://pbs.twimg.com/media/DxSvRSNUwAAvYdv.jpg" TargetMode="External" /><Relationship Id="rId491" Type="http://schemas.openxmlformats.org/officeDocument/2006/relationships/hyperlink" Target="http://pbs.twimg.com/profile_images/751888251640639488/AUlu9Bit_normal.jpg" TargetMode="External" /><Relationship Id="rId492" Type="http://schemas.openxmlformats.org/officeDocument/2006/relationships/hyperlink" Target="https://pbs.twimg.com/media/DxSrkeqU8AE-NyP.jpg" TargetMode="External" /><Relationship Id="rId493" Type="http://schemas.openxmlformats.org/officeDocument/2006/relationships/hyperlink" Target="http://pbs.twimg.com/profile_images/1082672853051305984/t-5e6BxB_normal.jpg" TargetMode="External" /><Relationship Id="rId494" Type="http://schemas.openxmlformats.org/officeDocument/2006/relationships/hyperlink" Target="https://pbs.twimg.com/media/DxSmja4VYAAhc6t.jpg" TargetMode="External" /><Relationship Id="rId495" Type="http://schemas.openxmlformats.org/officeDocument/2006/relationships/hyperlink" Target="https://pbs.twimg.com/media/DxSrgZlUcAAVcmu.jpg" TargetMode="External" /><Relationship Id="rId496" Type="http://schemas.openxmlformats.org/officeDocument/2006/relationships/hyperlink" Target="https://pbs.twimg.com/media/DxSvRSNUwAAvYdv.jpg" TargetMode="External" /><Relationship Id="rId497" Type="http://schemas.openxmlformats.org/officeDocument/2006/relationships/hyperlink" Target="http://pbs.twimg.com/profile_images/1044548330976493573/MIAqksIX_normal.jpg" TargetMode="External" /><Relationship Id="rId498" Type="http://schemas.openxmlformats.org/officeDocument/2006/relationships/hyperlink" Target="https://pbs.twimg.com/media/DxSrkeqU8AE-NyP.jpg" TargetMode="External" /><Relationship Id="rId499" Type="http://schemas.openxmlformats.org/officeDocument/2006/relationships/hyperlink" Target="http://pbs.twimg.com/profile_images/1086385068120010752/qZh5DcXA_normal.jpg" TargetMode="External" /><Relationship Id="rId500" Type="http://schemas.openxmlformats.org/officeDocument/2006/relationships/hyperlink" Target="https://pbs.twimg.com/media/DxSrkeqU8AE-NyP.jpg" TargetMode="External" /><Relationship Id="rId501" Type="http://schemas.openxmlformats.org/officeDocument/2006/relationships/hyperlink" Target="https://pbs.twimg.com/media/DxSvRSNUwAAvYdv.jpg" TargetMode="External" /><Relationship Id="rId502" Type="http://schemas.openxmlformats.org/officeDocument/2006/relationships/hyperlink" Target="http://pbs.twimg.com/profile_images/1058734887539216385/2hatF7eN_normal.jpg" TargetMode="External" /><Relationship Id="rId503" Type="http://schemas.openxmlformats.org/officeDocument/2006/relationships/hyperlink" Target="https://pbs.twimg.com/media/DxSptf4UYAAlJVv.jpg" TargetMode="External" /><Relationship Id="rId504" Type="http://schemas.openxmlformats.org/officeDocument/2006/relationships/hyperlink" Target="https://pbs.twimg.com/media/DxSw4QqUwAAr6aF.jpg" TargetMode="External" /><Relationship Id="rId505" Type="http://schemas.openxmlformats.org/officeDocument/2006/relationships/hyperlink" Target="https://pbs.twimg.com/ext_tw_video_thumb/1086691821462347777/pu/img/mWM4dw0_KAqxP1wW.jpg" TargetMode="External" /><Relationship Id="rId506" Type="http://schemas.openxmlformats.org/officeDocument/2006/relationships/hyperlink" Target="https://pbs.twimg.com/media/DxSvRSNUwAAvYdv.jpg" TargetMode="External" /><Relationship Id="rId507" Type="http://schemas.openxmlformats.org/officeDocument/2006/relationships/hyperlink" Target="http://pbs.twimg.com/profile_images/925820973172932608/B7qa5vTM_normal.jpg" TargetMode="External" /><Relationship Id="rId508" Type="http://schemas.openxmlformats.org/officeDocument/2006/relationships/hyperlink" Target="http://pbs.twimg.com/profile_images/925820973172932608/B7qa5vTM_normal.jpg" TargetMode="External" /><Relationship Id="rId509" Type="http://schemas.openxmlformats.org/officeDocument/2006/relationships/hyperlink" Target="https://pbs.twimg.com/media/DxSrkeqU8AE-NyP.jpg" TargetMode="External" /><Relationship Id="rId510" Type="http://schemas.openxmlformats.org/officeDocument/2006/relationships/hyperlink" Target="https://pbs.twimg.com/media/DxSrkeqU8AE-NyP.jpg" TargetMode="External" /><Relationship Id="rId511" Type="http://schemas.openxmlformats.org/officeDocument/2006/relationships/hyperlink" Target="http://pbs.twimg.com/profile_images/1061484857661014017/gQ0CBll0_normal.jpg" TargetMode="External" /><Relationship Id="rId512" Type="http://schemas.openxmlformats.org/officeDocument/2006/relationships/hyperlink" Target="https://pbs.twimg.com/media/DxScVEjUwAANK07.jpg" TargetMode="External" /><Relationship Id="rId513" Type="http://schemas.openxmlformats.org/officeDocument/2006/relationships/hyperlink" Target="https://pbs.twimg.com/media/DxScVEjUwAANK07.jpg" TargetMode="External" /><Relationship Id="rId514" Type="http://schemas.openxmlformats.org/officeDocument/2006/relationships/hyperlink" Target="http://pbs.twimg.com/profile_images/907865089654403072/Wswbd3sN_normal.jpg" TargetMode="External" /><Relationship Id="rId515" Type="http://schemas.openxmlformats.org/officeDocument/2006/relationships/hyperlink" Target="http://pbs.twimg.com/profile_images/907865089654403072/Wswbd3sN_normal.jpg" TargetMode="External" /><Relationship Id="rId516" Type="http://schemas.openxmlformats.org/officeDocument/2006/relationships/hyperlink" Target="http://pbs.twimg.com/profile_images/907865089654403072/Wswbd3sN_normal.jpg" TargetMode="External" /><Relationship Id="rId517" Type="http://schemas.openxmlformats.org/officeDocument/2006/relationships/hyperlink" Target="https://pbs.twimg.com/media/DxS0vYQVsAAebaC.jpg" TargetMode="External" /><Relationship Id="rId518" Type="http://schemas.openxmlformats.org/officeDocument/2006/relationships/hyperlink" Target="https://pbs.twimg.com/media/DxSkEpDV4AAL3Bb.jpg" TargetMode="External" /><Relationship Id="rId519" Type="http://schemas.openxmlformats.org/officeDocument/2006/relationships/hyperlink" Target="https://pbs.twimg.com/tweet_video_thumb/DxSpX5ZXcAAs4bq.jpg" TargetMode="External" /><Relationship Id="rId520" Type="http://schemas.openxmlformats.org/officeDocument/2006/relationships/hyperlink" Target="https://pbs.twimg.com/media/DxSkEpDV4AAL3Bb.jpg" TargetMode="External" /><Relationship Id="rId521" Type="http://schemas.openxmlformats.org/officeDocument/2006/relationships/hyperlink" Target="http://pbs.twimg.com/profile_images/1085239606998634498/yrn2N0pF_normal.jpg" TargetMode="External" /><Relationship Id="rId522" Type="http://schemas.openxmlformats.org/officeDocument/2006/relationships/hyperlink" Target="http://pbs.twimg.com/profile_images/1085239606998634498/yrn2N0pF_normal.jpg" TargetMode="External" /><Relationship Id="rId523" Type="http://schemas.openxmlformats.org/officeDocument/2006/relationships/hyperlink" Target="http://pbs.twimg.com/profile_images/3482645196/3f3ccabbb63981d97e25a21653b72e8a_normal.jpeg" TargetMode="External" /><Relationship Id="rId524" Type="http://schemas.openxmlformats.org/officeDocument/2006/relationships/hyperlink" Target="https://pbs.twimg.com/media/DxS1ez_UYAAdyp1.jpg" TargetMode="External" /><Relationship Id="rId525" Type="http://schemas.openxmlformats.org/officeDocument/2006/relationships/hyperlink" Target="https://pbs.twimg.com/media/DxS1ez_UYAAdyp1.jpg" TargetMode="External" /><Relationship Id="rId526" Type="http://schemas.openxmlformats.org/officeDocument/2006/relationships/hyperlink" Target="https://pbs.twimg.com/media/DxS1ez_UYAAdyp1.jpg" TargetMode="External" /><Relationship Id="rId527" Type="http://schemas.openxmlformats.org/officeDocument/2006/relationships/hyperlink" Target="https://pbs.twimg.com/media/DxSl0kLUYAAbOzo.jpg" TargetMode="External" /><Relationship Id="rId528" Type="http://schemas.openxmlformats.org/officeDocument/2006/relationships/hyperlink" Target="https://pbs.twimg.com/media/DxSrkeqU8AE-NyP.jpg" TargetMode="External" /><Relationship Id="rId529" Type="http://schemas.openxmlformats.org/officeDocument/2006/relationships/hyperlink" Target="https://pbs.twimg.com/media/DxSvRSNUwAAvYdv.jpg" TargetMode="External" /><Relationship Id="rId530" Type="http://schemas.openxmlformats.org/officeDocument/2006/relationships/hyperlink" Target="http://pbs.twimg.com/profile_images/1077949161050386433/nyCtC7kw_normal.jpg" TargetMode="External" /><Relationship Id="rId531" Type="http://schemas.openxmlformats.org/officeDocument/2006/relationships/hyperlink" Target="http://pbs.twimg.com/profile_images/1010438601518211073/hRFL6n-I_normal.jpg" TargetMode="External" /><Relationship Id="rId532" Type="http://schemas.openxmlformats.org/officeDocument/2006/relationships/hyperlink" Target="http://pbs.twimg.com/profile_images/859873287077318660/bz5IyGoS_normal.jpg" TargetMode="External" /><Relationship Id="rId533" Type="http://schemas.openxmlformats.org/officeDocument/2006/relationships/hyperlink" Target="https://pbs.twimg.com/ext_tw_video_thumb/1086692002031296512/pu/img/6n_SkC8ImoPOYhfH.jpg" TargetMode="External" /><Relationship Id="rId534" Type="http://schemas.openxmlformats.org/officeDocument/2006/relationships/hyperlink" Target="http://pbs.twimg.com/profile_images/1078505378688786433/_dcU4tt3_normal.jpg" TargetMode="External" /><Relationship Id="rId535" Type="http://schemas.openxmlformats.org/officeDocument/2006/relationships/hyperlink" Target="https://pbs.twimg.com/ext_tw_video_thumb/1086691384998940673/pu/img/6jbo2Fd5chUPmZ7u.jpg" TargetMode="External" /><Relationship Id="rId536" Type="http://schemas.openxmlformats.org/officeDocument/2006/relationships/hyperlink" Target="http://pbs.twimg.com/profile_images/1082697875136700417/XJ1OfPau_normal.jpg" TargetMode="External" /><Relationship Id="rId537" Type="http://schemas.openxmlformats.org/officeDocument/2006/relationships/hyperlink" Target="http://pbs.twimg.com/profile_images/1082697875136700417/XJ1OfPau_normal.jpg" TargetMode="External" /><Relationship Id="rId538" Type="http://schemas.openxmlformats.org/officeDocument/2006/relationships/hyperlink" Target="http://pbs.twimg.com/profile_images/3310745548/be373735c2e9fe4baf358f50a2a37bcb_normal.jpeg" TargetMode="External" /><Relationship Id="rId539" Type="http://schemas.openxmlformats.org/officeDocument/2006/relationships/hyperlink" Target="http://pbs.twimg.com/profile_images/1012067592024948736/eLdP4Q4a_normal.jpg" TargetMode="External" /><Relationship Id="rId540" Type="http://schemas.openxmlformats.org/officeDocument/2006/relationships/hyperlink" Target="https://pbs.twimg.com/media/DxSvRSNUwAAvYdv.jpg" TargetMode="External" /><Relationship Id="rId541" Type="http://schemas.openxmlformats.org/officeDocument/2006/relationships/hyperlink" Target="http://pbs.twimg.com/profile_images/1044569263510556672/UKHN-JaF_normal.jpg" TargetMode="External" /><Relationship Id="rId542" Type="http://schemas.openxmlformats.org/officeDocument/2006/relationships/hyperlink" Target="http://pbs.twimg.com/profile_images/1044569263510556672/UKHN-JaF_normal.jpg" TargetMode="External" /><Relationship Id="rId543" Type="http://schemas.openxmlformats.org/officeDocument/2006/relationships/hyperlink" Target="http://pbs.twimg.com/profile_images/433244346020675584/WOAIA17I_normal.jpeg" TargetMode="External" /><Relationship Id="rId544" Type="http://schemas.openxmlformats.org/officeDocument/2006/relationships/hyperlink" Target="http://pbs.twimg.com/profile_images/823261036958519296/PYpMjZf-_normal.jpg" TargetMode="External" /><Relationship Id="rId545" Type="http://schemas.openxmlformats.org/officeDocument/2006/relationships/hyperlink" Target="https://pbs.twimg.com/media/DxSkB_-UwAEXsO8.jpg" TargetMode="External" /><Relationship Id="rId546" Type="http://schemas.openxmlformats.org/officeDocument/2006/relationships/hyperlink" Target="https://pbs.twimg.com/media/DxSzZudVYAE2bxf.jpg" TargetMode="External" /><Relationship Id="rId547" Type="http://schemas.openxmlformats.org/officeDocument/2006/relationships/hyperlink" Target="https://pbs.twimg.com/ext_tw_video_thumb/1086691384998940673/pu/img/6jbo2Fd5chUPmZ7u.jpg" TargetMode="External" /><Relationship Id="rId548" Type="http://schemas.openxmlformats.org/officeDocument/2006/relationships/hyperlink" Target="https://pbs.twimg.com/ext_tw_video_thumb/1086691384998940673/pu/img/6jbo2Fd5chUPmZ7u.jpg" TargetMode="External" /><Relationship Id="rId549" Type="http://schemas.openxmlformats.org/officeDocument/2006/relationships/hyperlink" Target="http://pbs.twimg.com/profile_images/411282326/EstherGlowing_normal.jpg" TargetMode="External" /><Relationship Id="rId550" Type="http://schemas.openxmlformats.org/officeDocument/2006/relationships/hyperlink" Target="https://pbs.twimg.com/media/DxSockBV4AAa12P.jpg" TargetMode="External" /><Relationship Id="rId551" Type="http://schemas.openxmlformats.org/officeDocument/2006/relationships/hyperlink" Target="https://pbs.twimg.com/media/DxSui8iUcAEeb0e.jpg" TargetMode="External" /><Relationship Id="rId552" Type="http://schemas.openxmlformats.org/officeDocument/2006/relationships/hyperlink" Target="https://pbs.twimg.com/media/DxS243FVsAUU3HQ.jpg" TargetMode="External" /><Relationship Id="rId553" Type="http://schemas.openxmlformats.org/officeDocument/2006/relationships/hyperlink" Target="http://pbs.twimg.com/profile_images/895433156471382016/IjJPh4gw_normal.jpg" TargetMode="External" /><Relationship Id="rId554" Type="http://schemas.openxmlformats.org/officeDocument/2006/relationships/hyperlink" Target="http://pbs.twimg.com/profile_images/1077283977700945920/4FP93sVT_normal.jpg" TargetMode="External" /><Relationship Id="rId555" Type="http://schemas.openxmlformats.org/officeDocument/2006/relationships/hyperlink" Target="http://pbs.twimg.com/profile_images/823527160141008896/KJk7z4GX_normal.jpg" TargetMode="External" /><Relationship Id="rId556" Type="http://schemas.openxmlformats.org/officeDocument/2006/relationships/hyperlink" Target="http://pbs.twimg.com/profile_images/525801777942523905/8Axll_As_normal.jpeg" TargetMode="External" /><Relationship Id="rId557" Type="http://schemas.openxmlformats.org/officeDocument/2006/relationships/hyperlink" Target="http://pbs.twimg.com/profile_images/863950398876418049/pi6aaMER_normal.jpg" TargetMode="External" /><Relationship Id="rId558" Type="http://schemas.openxmlformats.org/officeDocument/2006/relationships/hyperlink" Target="https://pbs.twimg.com/media/DxSiKJfXgAAyb0W.jpg" TargetMode="External" /><Relationship Id="rId559" Type="http://schemas.openxmlformats.org/officeDocument/2006/relationships/hyperlink" Target="https://pbs.twimg.com/media/DxSiKJfXgAAyb0W.jpg" TargetMode="External" /><Relationship Id="rId560" Type="http://schemas.openxmlformats.org/officeDocument/2006/relationships/hyperlink" Target="https://pbs.twimg.com/media/DxScVEjUwAANK07.jpg" TargetMode="External" /><Relationship Id="rId561" Type="http://schemas.openxmlformats.org/officeDocument/2006/relationships/hyperlink" Target="https://pbs.twimg.com/ext_tw_video_thumb/1086664916902137857/pu/img/ZCcj7AEdnM3FYd9C.jpg" TargetMode="External" /><Relationship Id="rId562" Type="http://schemas.openxmlformats.org/officeDocument/2006/relationships/hyperlink" Target="https://pbs.twimg.com/media/DxScVEjUwAANK07.jpg" TargetMode="External" /><Relationship Id="rId563" Type="http://schemas.openxmlformats.org/officeDocument/2006/relationships/hyperlink" Target="https://pbs.twimg.com/ext_tw_video_thumb/1086664916902137857/pu/img/ZCcj7AEdnM3FYd9C.jpg" TargetMode="External" /><Relationship Id="rId564" Type="http://schemas.openxmlformats.org/officeDocument/2006/relationships/hyperlink" Target="https://pbs.twimg.com/media/DxSbCeTUYAAV3v5.jpg" TargetMode="External" /><Relationship Id="rId565" Type="http://schemas.openxmlformats.org/officeDocument/2006/relationships/hyperlink" Target="https://pbs.twimg.com/media/DxSphxKUYAAFz7I.jpg" TargetMode="External" /><Relationship Id="rId566" Type="http://schemas.openxmlformats.org/officeDocument/2006/relationships/hyperlink" Target="https://pbs.twimg.com/ext_tw_video_thumb/1086687927516590080/pu/img/49Lbz6LP9cDxVOuA.jpg" TargetMode="External" /><Relationship Id="rId567" Type="http://schemas.openxmlformats.org/officeDocument/2006/relationships/hyperlink" Target="https://pbs.twimg.com/ext_tw_video_thumb/1086690451455803393/pu/img/joep_KxXPOSyrZAn.jpg" TargetMode="External" /><Relationship Id="rId568" Type="http://schemas.openxmlformats.org/officeDocument/2006/relationships/hyperlink" Target="http://pbs.twimg.com/profile_images/1067206705493078016/Xr8qfUDi_normal.jpg" TargetMode="External" /><Relationship Id="rId569" Type="http://schemas.openxmlformats.org/officeDocument/2006/relationships/hyperlink" Target="http://pbs.twimg.com/profile_images/1067206705493078016/Xr8qfUDi_normal.jpg" TargetMode="External" /><Relationship Id="rId570" Type="http://schemas.openxmlformats.org/officeDocument/2006/relationships/hyperlink" Target="https://pbs.twimg.com/media/DxSqi3jUYAAYZT9.jpg" TargetMode="External" /><Relationship Id="rId571" Type="http://schemas.openxmlformats.org/officeDocument/2006/relationships/hyperlink" Target="https://pbs.twimg.com/media/DxSqi3jUYAAYZT9.jpg" TargetMode="External" /><Relationship Id="rId572" Type="http://schemas.openxmlformats.org/officeDocument/2006/relationships/hyperlink" Target="https://pbs.twimg.com/media/DxSsn--UYAAhoDs.jpg" TargetMode="External" /><Relationship Id="rId573" Type="http://schemas.openxmlformats.org/officeDocument/2006/relationships/hyperlink" Target="https://pbs.twimg.com/media/DxSsn--UYAAhoDs.jpg" TargetMode="External" /><Relationship Id="rId574" Type="http://schemas.openxmlformats.org/officeDocument/2006/relationships/hyperlink" Target="https://pbs.twimg.com/media/DxSsn--UYAAhoDs.jpg" TargetMode="External" /><Relationship Id="rId575" Type="http://schemas.openxmlformats.org/officeDocument/2006/relationships/hyperlink" Target="https://pbs.twimg.com/media/DxSsn--UYAAhoDs.jpg" TargetMode="External" /><Relationship Id="rId576" Type="http://schemas.openxmlformats.org/officeDocument/2006/relationships/hyperlink" Target="https://pbs.twimg.com/media/DxSs2_HUcAAvpgC.jpg" TargetMode="External" /><Relationship Id="rId577" Type="http://schemas.openxmlformats.org/officeDocument/2006/relationships/hyperlink" Target="http://pbs.twimg.com/profile_images/1067206705493078016/Xr8qfUDi_normal.jpg" TargetMode="External" /><Relationship Id="rId578" Type="http://schemas.openxmlformats.org/officeDocument/2006/relationships/hyperlink" Target="http://pbs.twimg.com/profile_images/1085447082557632513/1LdzZPop_normal.jpg" TargetMode="External" /><Relationship Id="rId579" Type="http://schemas.openxmlformats.org/officeDocument/2006/relationships/hyperlink" Target="https://pbs.twimg.com/ext_tw_video_thumb/1086657229531443200/pu/img/JM5cmDqrx60rfaky.jpg" TargetMode="External" /><Relationship Id="rId580" Type="http://schemas.openxmlformats.org/officeDocument/2006/relationships/hyperlink" Target="https://pbs.twimg.com/media/DxSVoK9VAAEIW_O.jpg" TargetMode="External" /><Relationship Id="rId581" Type="http://schemas.openxmlformats.org/officeDocument/2006/relationships/hyperlink" Target="https://pbs.twimg.com/media/DxSmoIXVYAAVVwf.jpg" TargetMode="External" /><Relationship Id="rId582" Type="http://schemas.openxmlformats.org/officeDocument/2006/relationships/hyperlink" Target="https://pbs.twimg.com/ext_tw_video_thumb/1086677814659579904/pu/img/ZsPfmVcjOZrmamsX.jpg" TargetMode="External" /><Relationship Id="rId583" Type="http://schemas.openxmlformats.org/officeDocument/2006/relationships/hyperlink" Target="https://pbs.twimg.com/media/DxS0vYQVsAAebaC.jpg" TargetMode="External" /><Relationship Id="rId584" Type="http://schemas.openxmlformats.org/officeDocument/2006/relationships/hyperlink" Target="https://pbs.twimg.com/ext_tw_video_thumb/1086692511253331968/pu/img/eDAp73fVJoZmM2Hs.jpg" TargetMode="External" /><Relationship Id="rId585" Type="http://schemas.openxmlformats.org/officeDocument/2006/relationships/hyperlink" Target="https://pbs.twimg.com/media/DxS1lD-VAAABfDU.jpg" TargetMode="External" /><Relationship Id="rId586" Type="http://schemas.openxmlformats.org/officeDocument/2006/relationships/hyperlink" Target="https://pbs.twimg.com/ext_tw_video_thumb/1086694428998127623/pu/img/T-vcGicBy31IEizf.jpg" TargetMode="External" /><Relationship Id="rId587" Type="http://schemas.openxmlformats.org/officeDocument/2006/relationships/hyperlink" Target="https://pbs.twimg.com/ext_tw_video_thumb/1086664916902137857/pu/img/ZCcj7AEdnM3FYd9C.jpg" TargetMode="External" /><Relationship Id="rId588" Type="http://schemas.openxmlformats.org/officeDocument/2006/relationships/hyperlink" Target="https://pbs.twimg.com/media/DxSVoK9VAAEIW_O.jpg" TargetMode="External" /><Relationship Id="rId589" Type="http://schemas.openxmlformats.org/officeDocument/2006/relationships/hyperlink" Target="http://pbs.twimg.com/profile_images/1067206705493078016/Xr8qfUDi_normal.jpg" TargetMode="External" /><Relationship Id="rId590" Type="http://schemas.openxmlformats.org/officeDocument/2006/relationships/hyperlink" Target="http://pbs.twimg.com/profile_images/1067206705493078016/Xr8qfUDi_normal.jpg" TargetMode="External" /><Relationship Id="rId591" Type="http://schemas.openxmlformats.org/officeDocument/2006/relationships/hyperlink" Target="http://pbs.twimg.com/profile_images/1067206705493078016/Xr8qfUDi_normal.jpg" TargetMode="External" /><Relationship Id="rId592" Type="http://schemas.openxmlformats.org/officeDocument/2006/relationships/hyperlink" Target="http://pbs.twimg.com/profile_images/1067206705493078016/Xr8qfUDi_normal.jpg" TargetMode="External" /><Relationship Id="rId593" Type="http://schemas.openxmlformats.org/officeDocument/2006/relationships/hyperlink" Target="http://pbs.twimg.com/profile_images/1067206705493078016/Xr8qfUDi_normal.jpg" TargetMode="External" /><Relationship Id="rId594" Type="http://schemas.openxmlformats.org/officeDocument/2006/relationships/hyperlink" Target="http://pbs.twimg.com/profile_images/1067206705493078016/Xr8qfUDi_normal.jpg" TargetMode="External" /><Relationship Id="rId595" Type="http://schemas.openxmlformats.org/officeDocument/2006/relationships/hyperlink" Target="http://pbs.twimg.com/profile_images/1067206705493078016/Xr8qfUDi_normal.jpg" TargetMode="External" /><Relationship Id="rId596" Type="http://schemas.openxmlformats.org/officeDocument/2006/relationships/hyperlink" Target="https://pbs.twimg.com/media/DxSl0kLUYAAbOzo.jpg" TargetMode="External" /><Relationship Id="rId597" Type="http://schemas.openxmlformats.org/officeDocument/2006/relationships/hyperlink" Target="http://pbs.twimg.com/profile_images/1067206705493078016/Xr8qfUDi_normal.jpg" TargetMode="External" /><Relationship Id="rId598" Type="http://schemas.openxmlformats.org/officeDocument/2006/relationships/hyperlink" Target="http://pbs.twimg.com/profile_images/1067206705493078016/Xr8qfUDi_normal.jpg" TargetMode="External" /><Relationship Id="rId599" Type="http://schemas.openxmlformats.org/officeDocument/2006/relationships/hyperlink" Target="http://pbs.twimg.com/profile_images/1067206705493078016/Xr8qfUDi_normal.jpg" TargetMode="External" /><Relationship Id="rId600" Type="http://schemas.openxmlformats.org/officeDocument/2006/relationships/hyperlink" Target="http://pbs.twimg.com/profile_images/1067206705493078016/Xr8qfUDi_normal.jpg" TargetMode="External" /><Relationship Id="rId601" Type="http://schemas.openxmlformats.org/officeDocument/2006/relationships/hyperlink" Target="https://pbs.twimg.com/media/DxSqi3jUYAAYZT9.jpg" TargetMode="External" /><Relationship Id="rId602" Type="http://schemas.openxmlformats.org/officeDocument/2006/relationships/hyperlink" Target="https://pbs.twimg.com/media/DxSrkeqU8AE-NyP.jpg" TargetMode="External" /><Relationship Id="rId603" Type="http://schemas.openxmlformats.org/officeDocument/2006/relationships/hyperlink" Target="https://pbs.twimg.com/media/DxSsn--UYAAhoDs.jpg" TargetMode="External" /><Relationship Id="rId604" Type="http://schemas.openxmlformats.org/officeDocument/2006/relationships/hyperlink" Target="https://pbs.twimg.com/media/DxSvRSNUwAAvYdv.jpg" TargetMode="External" /><Relationship Id="rId605" Type="http://schemas.openxmlformats.org/officeDocument/2006/relationships/hyperlink" Target="http://pbs.twimg.com/profile_images/1067206705493078016/Xr8qfUDi_normal.jpg" TargetMode="External" /><Relationship Id="rId606" Type="http://schemas.openxmlformats.org/officeDocument/2006/relationships/hyperlink" Target="http://pbs.twimg.com/profile_images/1067206705493078016/Xr8qfUDi_normal.jpg" TargetMode="External" /><Relationship Id="rId607" Type="http://schemas.openxmlformats.org/officeDocument/2006/relationships/hyperlink" Target="https://pbs.twimg.com/media/DxPQrBaU8AA0VVF.jpg" TargetMode="External" /><Relationship Id="rId608" Type="http://schemas.openxmlformats.org/officeDocument/2006/relationships/hyperlink" Target="http://pbs.twimg.com/profile_images/1079122667721043968/m40X8h20_normal.jpg" TargetMode="External" /><Relationship Id="rId609" Type="http://schemas.openxmlformats.org/officeDocument/2006/relationships/hyperlink" Target="http://pbs.twimg.com/profile_images/1079122667721043968/m40X8h20_normal.jpg" TargetMode="External" /><Relationship Id="rId610" Type="http://schemas.openxmlformats.org/officeDocument/2006/relationships/hyperlink" Target="https://pbs.twimg.com/media/DxSl0kLUYAAbOzo.jpg" TargetMode="External" /><Relationship Id="rId611" Type="http://schemas.openxmlformats.org/officeDocument/2006/relationships/hyperlink" Target="https://pbs.twimg.com/media/DxSoLvRV4AEZ_kS.jpg" TargetMode="External" /><Relationship Id="rId612" Type="http://schemas.openxmlformats.org/officeDocument/2006/relationships/hyperlink" Target="https://pbs.twimg.com/media/DxSpyzEUwAApwB4.jpg" TargetMode="External" /><Relationship Id="rId613" Type="http://schemas.openxmlformats.org/officeDocument/2006/relationships/hyperlink" Target="https://pbs.twimg.com/media/DxSrkeqU8AE-NyP.jpg" TargetMode="External" /><Relationship Id="rId614" Type="http://schemas.openxmlformats.org/officeDocument/2006/relationships/hyperlink" Target="https://pbs.twimg.com/media/DxSvRSNUwAAvYdv.jpg" TargetMode="External" /><Relationship Id="rId615" Type="http://schemas.openxmlformats.org/officeDocument/2006/relationships/hyperlink" Target="https://pbs.twimg.com/media/DxSx2h0U0AEZIyU.jpg" TargetMode="External" /><Relationship Id="rId616" Type="http://schemas.openxmlformats.org/officeDocument/2006/relationships/hyperlink" Target="http://pbs.twimg.com/profile_images/779832130603929600/rrgqxvII_normal.jpg" TargetMode="External" /><Relationship Id="rId617" Type="http://schemas.openxmlformats.org/officeDocument/2006/relationships/hyperlink" Target="https://twitter.com/#!/michaelschiller/status/1084923638598356992" TargetMode="External" /><Relationship Id="rId618" Type="http://schemas.openxmlformats.org/officeDocument/2006/relationships/hyperlink" Target="https://twitter.com/#!/ninasophia81/status/1086359986144509952" TargetMode="External" /><Relationship Id="rId619" Type="http://schemas.openxmlformats.org/officeDocument/2006/relationships/hyperlink" Target="https://twitter.com/#!/kristy_king/status/1086441439918153728" TargetMode="External" /><Relationship Id="rId620" Type="http://schemas.openxmlformats.org/officeDocument/2006/relationships/hyperlink" Target="https://twitter.com/#!/catikins9/status/1086441969855881216" TargetMode="External" /><Relationship Id="rId621" Type="http://schemas.openxmlformats.org/officeDocument/2006/relationships/hyperlink" Target="https://twitter.com/#!/exoticgamora/status/1086442230167031809" TargetMode="External" /><Relationship Id="rId622" Type="http://schemas.openxmlformats.org/officeDocument/2006/relationships/hyperlink" Target="https://twitter.com/#!/democracyloses/status/1086442464196493312" TargetMode="External" /><Relationship Id="rId623" Type="http://schemas.openxmlformats.org/officeDocument/2006/relationships/hyperlink" Target="https://twitter.com/#!/tiffanymay45/status/1086442471276593153" TargetMode="External" /><Relationship Id="rId624" Type="http://schemas.openxmlformats.org/officeDocument/2006/relationships/hyperlink" Target="https://twitter.com/#!/madelynerants/status/1086442661702180864" TargetMode="External" /><Relationship Id="rId625" Type="http://schemas.openxmlformats.org/officeDocument/2006/relationships/hyperlink" Target="https://twitter.com/#!/lindy3702/status/1086442669860020224" TargetMode="External" /><Relationship Id="rId626" Type="http://schemas.openxmlformats.org/officeDocument/2006/relationships/hyperlink" Target="https://twitter.com/#!/theswprincess/status/1086442716144254976" TargetMode="External" /><Relationship Id="rId627" Type="http://schemas.openxmlformats.org/officeDocument/2006/relationships/hyperlink" Target="https://twitter.com/#!/eyeofthegoddess/status/1086442895249473536" TargetMode="External" /><Relationship Id="rId628" Type="http://schemas.openxmlformats.org/officeDocument/2006/relationships/hyperlink" Target="https://twitter.com/#!/lady_star_gem/status/1086443614358560768" TargetMode="External" /><Relationship Id="rId629" Type="http://schemas.openxmlformats.org/officeDocument/2006/relationships/hyperlink" Target="https://twitter.com/#!/hwhlj321/status/1086444019369025536" TargetMode="External" /><Relationship Id="rId630" Type="http://schemas.openxmlformats.org/officeDocument/2006/relationships/hyperlink" Target="https://twitter.com/#!/helpagedindia/status/1086444054341021696" TargetMode="External" /><Relationship Id="rId631" Type="http://schemas.openxmlformats.org/officeDocument/2006/relationships/hyperlink" Target="https://twitter.com/#!/boba_tea_catan/status/1086444064512208896" TargetMode="External" /><Relationship Id="rId632" Type="http://schemas.openxmlformats.org/officeDocument/2006/relationships/hyperlink" Target="https://twitter.com/#!/chrisehyman/status/1086444104861601792" TargetMode="External" /><Relationship Id="rId633" Type="http://schemas.openxmlformats.org/officeDocument/2006/relationships/hyperlink" Target="https://twitter.com/#!/danascottlo/status/1086444381727449089" TargetMode="External" /><Relationship Id="rId634" Type="http://schemas.openxmlformats.org/officeDocument/2006/relationships/hyperlink" Target="https://twitter.com/#!/stormresist/status/1086444620492480512" TargetMode="External" /><Relationship Id="rId635" Type="http://schemas.openxmlformats.org/officeDocument/2006/relationships/hyperlink" Target="https://twitter.com/#!/grammy_linen/status/1086444884695887873" TargetMode="External" /><Relationship Id="rId636" Type="http://schemas.openxmlformats.org/officeDocument/2006/relationships/hyperlink" Target="https://twitter.com/#!/deborahditkows1/status/1086445130033385472" TargetMode="External" /><Relationship Id="rId637" Type="http://schemas.openxmlformats.org/officeDocument/2006/relationships/hyperlink" Target="https://twitter.com/#!/mimix3/status/1086445349495951360" TargetMode="External" /><Relationship Id="rId638" Type="http://schemas.openxmlformats.org/officeDocument/2006/relationships/hyperlink" Target="https://twitter.com/#!/doridell/status/1086445381976608768" TargetMode="External" /><Relationship Id="rId639" Type="http://schemas.openxmlformats.org/officeDocument/2006/relationships/hyperlink" Target="https://twitter.com/#!/morethanmysle/status/1086445560675160064" TargetMode="External" /><Relationship Id="rId640" Type="http://schemas.openxmlformats.org/officeDocument/2006/relationships/hyperlink" Target="https://twitter.com/#!/nwdem/status/1086445677331197952" TargetMode="External" /><Relationship Id="rId641" Type="http://schemas.openxmlformats.org/officeDocument/2006/relationships/hyperlink" Target="https://twitter.com/#!/brandydavis22/status/1086445706435616768" TargetMode="External" /><Relationship Id="rId642" Type="http://schemas.openxmlformats.org/officeDocument/2006/relationships/hyperlink" Target="https://twitter.com/#!/nanatoyou/status/1086445772650889216" TargetMode="External" /><Relationship Id="rId643" Type="http://schemas.openxmlformats.org/officeDocument/2006/relationships/hyperlink" Target="https://twitter.com/#!/willofarc/status/1086446093716676609" TargetMode="External" /><Relationship Id="rId644" Type="http://schemas.openxmlformats.org/officeDocument/2006/relationships/hyperlink" Target="https://twitter.com/#!/lauraroslin2017/status/1086446404917252096" TargetMode="External" /><Relationship Id="rId645" Type="http://schemas.openxmlformats.org/officeDocument/2006/relationships/hyperlink" Target="https://twitter.com/#!/kikiadine/status/1086446601835548673" TargetMode="External" /><Relationship Id="rId646" Type="http://schemas.openxmlformats.org/officeDocument/2006/relationships/hyperlink" Target="https://twitter.com/#!/rebellegrrl/status/1086446607124578304" TargetMode="External" /><Relationship Id="rId647" Type="http://schemas.openxmlformats.org/officeDocument/2006/relationships/hyperlink" Target="https://twitter.com/#!/americanmclass/status/1086446810900717568" TargetMode="External" /><Relationship Id="rId648" Type="http://schemas.openxmlformats.org/officeDocument/2006/relationships/hyperlink" Target="https://twitter.com/#!/jonesy2167/status/1086446858703171584" TargetMode="External" /><Relationship Id="rId649" Type="http://schemas.openxmlformats.org/officeDocument/2006/relationships/hyperlink" Target="https://twitter.com/#!/flblueskies/status/1086446876960976896" TargetMode="External" /><Relationship Id="rId650" Type="http://schemas.openxmlformats.org/officeDocument/2006/relationships/hyperlink" Target="https://twitter.com/#!/buffytvssummers/status/1086447025116364800" TargetMode="External" /><Relationship Id="rId651" Type="http://schemas.openxmlformats.org/officeDocument/2006/relationships/hyperlink" Target="https://twitter.com/#!/bruinsfan197/status/1086447134914666497" TargetMode="External" /><Relationship Id="rId652" Type="http://schemas.openxmlformats.org/officeDocument/2006/relationships/hyperlink" Target="https://twitter.com/#!/randibaker01/status/1086447320055640064" TargetMode="External" /><Relationship Id="rId653" Type="http://schemas.openxmlformats.org/officeDocument/2006/relationships/hyperlink" Target="https://twitter.com/#!/randibaker01/status/1086447338606993409" TargetMode="External" /><Relationship Id="rId654" Type="http://schemas.openxmlformats.org/officeDocument/2006/relationships/hyperlink" Target="https://twitter.com/#!/myserenity69/status/1086447388296921088" TargetMode="External" /><Relationship Id="rId655" Type="http://schemas.openxmlformats.org/officeDocument/2006/relationships/hyperlink" Target="https://twitter.com/#!/bre_50/status/1086447443049308160" TargetMode="External" /><Relationship Id="rId656" Type="http://schemas.openxmlformats.org/officeDocument/2006/relationships/hyperlink" Target="https://twitter.com/#!/bre_50/status/1086447476545081345" TargetMode="External" /><Relationship Id="rId657" Type="http://schemas.openxmlformats.org/officeDocument/2006/relationships/hyperlink" Target="https://twitter.com/#!/cathygv61/status/1086447663128535041" TargetMode="External" /><Relationship Id="rId658" Type="http://schemas.openxmlformats.org/officeDocument/2006/relationships/hyperlink" Target="https://twitter.com/#!/whiskeyoblivion/status/1086447825666408448" TargetMode="External" /><Relationship Id="rId659" Type="http://schemas.openxmlformats.org/officeDocument/2006/relationships/hyperlink" Target="https://twitter.com/#!/willbenton1/status/1086448407315648512" TargetMode="External" /><Relationship Id="rId660" Type="http://schemas.openxmlformats.org/officeDocument/2006/relationships/hyperlink" Target="https://twitter.com/#!/willbenton1/status/1086448421727358976" TargetMode="External" /><Relationship Id="rId661" Type="http://schemas.openxmlformats.org/officeDocument/2006/relationships/hyperlink" Target="https://twitter.com/#!/janettesecond/status/1086448543970312192" TargetMode="External" /><Relationship Id="rId662" Type="http://schemas.openxmlformats.org/officeDocument/2006/relationships/hyperlink" Target="https://twitter.com/#!/janettesecond/status/1086448556322537472" TargetMode="External" /><Relationship Id="rId663" Type="http://schemas.openxmlformats.org/officeDocument/2006/relationships/hyperlink" Target="https://twitter.com/#!/kindlee55/status/1086448586580213760" TargetMode="External" /><Relationship Id="rId664" Type="http://schemas.openxmlformats.org/officeDocument/2006/relationships/hyperlink" Target="https://twitter.com/#!/kindlee55/status/1086448597439262720" TargetMode="External" /><Relationship Id="rId665" Type="http://schemas.openxmlformats.org/officeDocument/2006/relationships/hyperlink" Target="https://twitter.com/#!/cleanwatr/status/1086448748970926080" TargetMode="External" /><Relationship Id="rId666" Type="http://schemas.openxmlformats.org/officeDocument/2006/relationships/hyperlink" Target="https://twitter.com/#!/lasapito/status/1086448914356592640" TargetMode="External" /><Relationship Id="rId667" Type="http://schemas.openxmlformats.org/officeDocument/2006/relationships/hyperlink" Target="https://twitter.com/#!/josephfalzone3/status/1086449373347745792" TargetMode="External" /><Relationship Id="rId668" Type="http://schemas.openxmlformats.org/officeDocument/2006/relationships/hyperlink" Target="https://twitter.com/#!/lifecoachliza/status/1086449459079262208" TargetMode="External" /><Relationship Id="rId669" Type="http://schemas.openxmlformats.org/officeDocument/2006/relationships/hyperlink" Target="https://twitter.com/#!/wisequackranch/status/1086449743109054464" TargetMode="External" /><Relationship Id="rId670" Type="http://schemas.openxmlformats.org/officeDocument/2006/relationships/hyperlink" Target="https://twitter.com/#!/jaderhinos/status/1086449950710411264" TargetMode="External" /><Relationship Id="rId671" Type="http://schemas.openxmlformats.org/officeDocument/2006/relationships/hyperlink" Target="https://twitter.com/#!/politicalminion/status/1086450866838622209" TargetMode="External" /><Relationship Id="rId672" Type="http://schemas.openxmlformats.org/officeDocument/2006/relationships/hyperlink" Target="https://twitter.com/#!/politicalminion/status/1086451119188979713" TargetMode="External" /><Relationship Id="rId673" Type="http://schemas.openxmlformats.org/officeDocument/2006/relationships/hyperlink" Target="https://twitter.com/#!/authorkimberley/status/1086451120254390272" TargetMode="External" /><Relationship Id="rId674" Type="http://schemas.openxmlformats.org/officeDocument/2006/relationships/hyperlink" Target="https://twitter.com/#!/billieo2/status/1086451517073358849" TargetMode="External" /><Relationship Id="rId675" Type="http://schemas.openxmlformats.org/officeDocument/2006/relationships/hyperlink" Target="https://twitter.com/#!/angelandrick/status/1086452208303071232" TargetMode="External" /><Relationship Id="rId676" Type="http://schemas.openxmlformats.org/officeDocument/2006/relationships/hyperlink" Target="https://twitter.com/#!/loripausa/status/1086452478453956608" TargetMode="External" /><Relationship Id="rId677" Type="http://schemas.openxmlformats.org/officeDocument/2006/relationships/hyperlink" Target="https://twitter.com/#!/mean_adam/status/1086453573389635584" TargetMode="External" /><Relationship Id="rId678" Type="http://schemas.openxmlformats.org/officeDocument/2006/relationships/hyperlink" Target="https://twitter.com/#!/mean_adam/status/1086453587801182208" TargetMode="External" /><Relationship Id="rId679" Type="http://schemas.openxmlformats.org/officeDocument/2006/relationships/hyperlink" Target="https://twitter.com/#!/mtgirl4good/status/1086453771951996930" TargetMode="External" /><Relationship Id="rId680" Type="http://schemas.openxmlformats.org/officeDocument/2006/relationships/hyperlink" Target="https://twitter.com/#!/ratifyeraorg/status/1086454411264749568" TargetMode="External" /><Relationship Id="rId681" Type="http://schemas.openxmlformats.org/officeDocument/2006/relationships/hyperlink" Target="https://twitter.com/#!/pcasanave1/status/1086454554185617409" TargetMode="External" /><Relationship Id="rId682" Type="http://schemas.openxmlformats.org/officeDocument/2006/relationships/hyperlink" Target="https://twitter.com/#!/choirsingergirl/status/1086455770538037248" TargetMode="External" /><Relationship Id="rId683" Type="http://schemas.openxmlformats.org/officeDocument/2006/relationships/hyperlink" Target="https://twitter.com/#!/borgitte/status/1086456675719135232" TargetMode="External" /><Relationship Id="rId684" Type="http://schemas.openxmlformats.org/officeDocument/2006/relationships/hyperlink" Target="https://twitter.com/#!/upfilled/status/1086457473291177985" TargetMode="External" /><Relationship Id="rId685" Type="http://schemas.openxmlformats.org/officeDocument/2006/relationships/hyperlink" Target="https://twitter.com/#!/leahntorres/status/1086458875551703040" TargetMode="External" /><Relationship Id="rId686" Type="http://schemas.openxmlformats.org/officeDocument/2006/relationships/hyperlink" Target="https://twitter.com/#!/greatlakessurfr/status/1086459897049313280" TargetMode="External" /><Relationship Id="rId687" Type="http://schemas.openxmlformats.org/officeDocument/2006/relationships/hyperlink" Target="https://twitter.com/#!/jersey_craig/status/1086461234092929024" TargetMode="External" /><Relationship Id="rId688" Type="http://schemas.openxmlformats.org/officeDocument/2006/relationships/hyperlink" Target="https://twitter.com/#!/sabineresists/status/1086461355912159232" TargetMode="External" /><Relationship Id="rId689" Type="http://schemas.openxmlformats.org/officeDocument/2006/relationships/hyperlink" Target="https://twitter.com/#!/pameladubsky49/status/1086461509595652096" TargetMode="External" /><Relationship Id="rId690" Type="http://schemas.openxmlformats.org/officeDocument/2006/relationships/hyperlink" Target="https://twitter.com/#!/jctheresistance/status/1086461837124689920" TargetMode="External" /><Relationship Id="rId691" Type="http://schemas.openxmlformats.org/officeDocument/2006/relationships/hyperlink" Target="https://twitter.com/#!/reginaw50361/status/1086462104788500482" TargetMode="External" /><Relationship Id="rId692" Type="http://schemas.openxmlformats.org/officeDocument/2006/relationships/hyperlink" Target="https://twitter.com/#!/stacys717/status/1086462998355628032" TargetMode="External" /><Relationship Id="rId693" Type="http://schemas.openxmlformats.org/officeDocument/2006/relationships/hyperlink" Target="https://twitter.com/#!/tonyaaronii/status/1086463557900746753" TargetMode="External" /><Relationship Id="rId694" Type="http://schemas.openxmlformats.org/officeDocument/2006/relationships/hyperlink" Target="https://twitter.com/#!/brendal46066861/status/1086464540659929088" TargetMode="External" /><Relationship Id="rId695" Type="http://schemas.openxmlformats.org/officeDocument/2006/relationships/hyperlink" Target="https://twitter.com/#!/ddt_l1957/status/1086464660868603904" TargetMode="External" /><Relationship Id="rId696" Type="http://schemas.openxmlformats.org/officeDocument/2006/relationships/hyperlink" Target="https://twitter.com/#!/vaculb/status/1086465001555148800" TargetMode="External" /><Relationship Id="rId697" Type="http://schemas.openxmlformats.org/officeDocument/2006/relationships/hyperlink" Target="https://twitter.com/#!/thisismenow1977/status/1086465174909800448" TargetMode="External" /><Relationship Id="rId698" Type="http://schemas.openxmlformats.org/officeDocument/2006/relationships/hyperlink" Target="https://twitter.com/#!/lisatoddsutton/status/1086466006795599874" TargetMode="External" /><Relationship Id="rId699" Type="http://schemas.openxmlformats.org/officeDocument/2006/relationships/hyperlink" Target="https://twitter.com/#!/indivisibletol1/status/1086467375359246337" TargetMode="External" /><Relationship Id="rId700" Type="http://schemas.openxmlformats.org/officeDocument/2006/relationships/hyperlink" Target="https://twitter.com/#!/1jedi_rey/status/1086469780469497857" TargetMode="External" /><Relationship Id="rId701" Type="http://schemas.openxmlformats.org/officeDocument/2006/relationships/hyperlink" Target="https://twitter.com/#!/misia65/status/1086470237359239169" TargetMode="External" /><Relationship Id="rId702" Type="http://schemas.openxmlformats.org/officeDocument/2006/relationships/hyperlink" Target="https://twitter.com/#!/toniconfid/status/1086470305416208384" TargetMode="External" /><Relationship Id="rId703" Type="http://schemas.openxmlformats.org/officeDocument/2006/relationships/hyperlink" Target="https://twitter.com/#!/drdoodlie1994/status/1086470368372682752" TargetMode="External" /><Relationship Id="rId704" Type="http://schemas.openxmlformats.org/officeDocument/2006/relationships/hyperlink" Target="https://twitter.com/#!/roze_wild/status/1086470974818734082" TargetMode="External" /><Relationship Id="rId705" Type="http://schemas.openxmlformats.org/officeDocument/2006/relationships/hyperlink" Target="https://twitter.com/#!/kimc31169/status/1086471356345008128" TargetMode="External" /><Relationship Id="rId706" Type="http://schemas.openxmlformats.org/officeDocument/2006/relationships/hyperlink" Target="https://twitter.com/#!/strchld269/status/1086474292391403520" TargetMode="External" /><Relationship Id="rId707" Type="http://schemas.openxmlformats.org/officeDocument/2006/relationships/hyperlink" Target="https://twitter.com/#!/oogy/status/1086474702107754498" TargetMode="External" /><Relationship Id="rId708" Type="http://schemas.openxmlformats.org/officeDocument/2006/relationships/hyperlink" Target="https://twitter.com/#!/mstomchiki/status/1086478636583014400" TargetMode="External" /><Relationship Id="rId709" Type="http://schemas.openxmlformats.org/officeDocument/2006/relationships/hyperlink" Target="https://twitter.com/#!/jacksnowknows/status/1086480654508781568" TargetMode="External" /><Relationship Id="rId710" Type="http://schemas.openxmlformats.org/officeDocument/2006/relationships/hyperlink" Target="https://twitter.com/#!/lindacook86025/status/1086480815775596544" TargetMode="External" /><Relationship Id="rId711" Type="http://schemas.openxmlformats.org/officeDocument/2006/relationships/hyperlink" Target="https://twitter.com/#!/spydoggie/status/1086484902172811264" TargetMode="External" /><Relationship Id="rId712" Type="http://schemas.openxmlformats.org/officeDocument/2006/relationships/hyperlink" Target="https://twitter.com/#!/qssupervisor/status/1086485443057610753" TargetMode="External" /><Relationship Id="rId713" Type="http://schemas.openxmlformats.org/officeDocument/2006/relationships/hyperlink" Target="https://twitter.com/#!/bright8694/status/1086486153434411008" TargetMode="External" /><Relationship Id="rId714" Type="http://schemas.openxmlformats.org/officeDocument/2006/relationships/hyperlink" Target="https://twitter.com/#!/paulinef136/status/1086487606089658368" TargetMode="External" /><Relationship Id="rId715" Type="http://schemas.openxmlformats.org/officeDocument/2006/relationships/hyperlink" Target="https://twitter.com/#!/charlot63123215/status/1086488136811606016" TargetMode="External" /><Relationship Id="rId716" Type="http://schemas.openxmlformats.org/officeDocument/2006/relationships/hyperlink" Target="https://twitter.com/#!/shera_resists/status/1086490614311469057" TargetMode="External" /><Relationship Id="rId717" Type="http://schemas.openxmlformats.org/officeDocument/2006/relationships/hyperlink" Target="https://twitter.com/#!/alimor999/status/1086491189371494400" TargetMode="External" /><Relationship Id="rId718" Type="http://schemas.openxmlformats.org/officeDocument/2006/relationships/hyperlink" Target="https://twitter.com/#!/patpeoples1/status/1086495280835555328" TargetMode="External" /><Relationship Id="rId719" Type="http://schemas.openxmlformats.org/officeDocument/2006/relationships/hyperlink" Target="https://twitter.com/#!/knight201701/status/1086496548077424641" TargetMode="External" /><Relationship Id="rId720" Type="http://schemas.openxmlformats.org/officeDocument/2006/relationships/hyperlink" Target="https://twitter.com/#!/knight201701/status/1086496622530519046" TargetMode="External" /><Relationship Id="rId721" Type="http://schemas.openxmlformats.org/officeDocument/2006/relationships/hyperlink" Target="https://twitter.com/#!/r2d2resists/status/1086500135280926720" TargetMode="External" /><Relationship Id="rId722" Type="http://schemas.openxmlformats.org/officeDocument/2006/relationships/hyperlink" Target="https://twitter.com/#!/trinityresists/status/1086502547961991169" TargetMode="External" /><Relationship Id="rId723" Type="http://schemas.openxmlformats.org/officeDocument/2006/relationships/hyperlink" Target="https://twitter.com/#!/joyrevels28/status/1086503155939098624" TargetMode="External" /><Relationship Id="rId724" Type="http://schemas.openxmlformats.org/officeDocument/2006/relationships/hyperlink" Target="https://twitter.com/#!/cfraase/status/1086503945529380865" TargetMode="External" /><Relationship Id="rId725" Type="http://schemas.openxmlformats.org/officeDocument/2006/relationships/hyperlink" Target="https://twitter.com/#!/kw1979/status/1086504630371069953" TargetMode="External" /><Relationship Id="rId726" Type="http://schemas.openxmlformats.org/officeDocument/2006/relationships/hyperlink" Target="https://twitter.com/#!/trumpwatchnews/status/1086505309911351297" TargetMode="External" /><Relationship Id="rId727" Type="http://schemas.openxmlformats.org/officeDocument/2006/relationships/hyperlink" Target="https://twitter.com/#!/peaceonwards/status/1086506853935255552" TargetMode="External" /><Relationship Id="rId728" Type="http://schemas.openxmlformats.org/officeDocument/2006/relationships/hyperlink" Target="https://twitter.com/#!/fireheather/status/1086511737925455873" TargetMode="External" /><Relationship Id="rId729" Type="http://schemas.openxmlformats.org/officeDocument/2006/relationships/hyperlink" Target="https://twitter.com/#!/donellstiers/status/1086520809064034305" TargetMode="External" /><Relationship Id="rId730" Type="http://schemas.openxmlformats.org/officeDocument/2006/relationships/hyperlink" Target="https://twitter.com/#!/matthewwolfff/status/1086544163401814017" TargetMode="External" /><Relationship Id="rId731" Type="http://schemas.openxmlformats.org/officeDocument/2006/relationships/hyperlink" Target="https://twitter.com/#!/faithrayfield/status/1086544409800278018" TargetMode="External" /><Relationship Id="rId732" Type="http://schemas.openxmlformats.org/officeDocument/2006/relationships/hyperlink" Target="https://twitter.com/#!/nester1957/status/1086551710837821440" TargetMode="External" /><Relationship Id="rId733" Type="http://schemas.openxmlformats.org/officeDocument/2006/relationships/hyperlink" Target="https://twitter.com/#!/claireresists/status/1086570351809593345" TargetMode="External" /><Relationship Id="rId734" Type="http://schemas.openxmlformats.org/officeDocument/2006/relationships/hyperlink" Target="https://twitter.com/#!/frockman231/status/1086581185088770050" TargetMode="External" /><Relationship Id="rId735" Type="http://schemas.openxmlformats.org/officeDocument/2006/relationships/hyperlink" Target="https://twitter.com/#!/ronnisuev/status/1086600480367595521" TargetMode="External" /><Relationship Id="rId736" Type="http://schemas.openxmlformats.org/officeDocument/2006/relationships/hyperlink" Target="https://twitter.com/#!/prettyangeljac2/status/1086604550893637632" TargetMode="External" /><Relationship Id="rId737" Type="http://schemas.openxmlformats.org/officeDocument/2006/relationships/hyperlink" Target="https://twitter.com/#!/prettyangeljac2/status/1086604615326539777" TargetMode="External" /><Relationship Id="rId738" Type="http://schemas.openxmlformats.org/officeDocument/2006/relationships/hyperlink" Target="https://twitter.com/#!/ngnm9575/status/1086607282006343681" TargetMode="External" /><Relationship Id="rId739" Type="http://schemas.openxmlformats.org/officeDocument/2006/relationships/hyperlink" Target="https://twitter.com/#!/elastigirlvotes/status/1086607623548481537" TargetMode="External" /><Relationship Id="rId740" Type="http://schemas.openxmlformats.org/officeDocument/2006/relationships/hyperlink" Target="https://twitter.com/#!/aplebeianlife/status/1086608038864306177" TargetMode="External" /><Relationship Id="rId741" Type="http://schemas.openxmlformats.org/officeDocument/2006/relationships/hyperlink" Target="https://twitter.com/#!/imontoyaresists/status/1086626630829854720" TargetMode="External" /><Relationship Id="rId742" Type="http://schemas.openxmlformats.org/officeDocument/2006/relationships/hyperlink" Target="https://twitter.com/#!/dmswc/status/1086630240749637632" TargetMode="External" /><Relationship Id="rId743" Type="http://schemas.openxmlformats.org/officeDocument/2006/relationships/hyperlink" Target="https://twitter.com/#!/_befriend/status/1086632485625176065" TargetMode="External" /><Relationship Id="rId744" Type="http://schemas.openxmlformats.org/officeDocument/2006/relationships/hyperlink" Target="https://twitter.com/#!/jomareewade/status/1086635611891646464" TargetMode="External" /><Relationship Id="rId745" Type="http://schemas.openxmlformats.org/officeDocument/2006/relationships/hyperlink" Target="https://twitter.com/#!/golfndadblogger/status/1086639073698242561" TargetMode="External" /><Relationship Id="rId746" Type="http://schemas.openxmlformats.org/officeDocument/2006/relationships/hyperlink" Target="https://twitter.com/#!/crabeerer/status/1086639305047662592" TargetMode="External" /><Relationship Id="rId747" Type="http://schemas.openxmlformats.org/officeDocument/2006/relationships/hyperlink" Target="https://twitter.com/#!/andrewkemavor/status/1086639454226448385" TargetMode="External" /><Relationship Id="rId748" Type="http://schemas.openxmlformats.org/officeDocument/2006/relationships/hyperlink" Target="https://twitter.com/#!/kaimoore/status/1086640727872995330" TargetMode="External" /><Relationship Id="rId749" Type="http://schemas.openxmlformats.org/officeDocument/2006/relationships/hyperlink" Target="https://twitter.com/#!/woodywi03943660/status/1086641511087919104" TargetMode="External" /><Relationship Id="rId750" Type="http://schemas.openxmlformats.org/officeDocument/2006/relationships/hyperlink" Target="https://twitter.com/#!/oldcoastie54/status/1086642509961252864" TargetMode="External" /><Relationship Id="rId751" Type="http://schemas.openxmlformats.org/officeDocument/2006/relationships/hyperlink" Target="https://twitter.com/#!/debbiesideris/status/1086644439119024129" TargetMode="External" /><Relationship Id="rId752" Type="http://schemas.openxmlformats.org/officeDocument/2006/relationships/hyperlink" Target="https://twitter.com/#!/stevelemper/status/1086646133529686017" TargetMode="External" /><Relationship Id="rId753" Type="http://schemas.openxmlformats.org/officeDocument/2006/relationships/hyperlink" Target="https://twitter.com/#!/oscarbeaglesmom/status/1086646928094294016" TargetMode="External" /><Relationship Id="rId754" Type="http://schemas.openxmlformats.org/officeDocument/2006/relationships/hyperlink" Target="https://twitter.com/#!/leahaller55/status/1086647006066606080" TargetMode="External" /><Relationship Id="rId755" Type="http://schemas.openxmlformats.org/officeDocument/2006/relationships/hyperlink" Target="https://twitter.com/#!/sw2003_/status/1086649546824912897" TargetMode="External" /><Relationship Id="rId756" Type="http://schemas.openxmlformats.org/officeDocument/2006/relationships/hyperlink" Target="https://twitter.com/#!/formersportsmom/status/1086650704255565824" TargetMode="External" /><Relationship Id="rId757" Type="http://schemas.openxmlformats.org/officeDocument/2006/relationships/hyperlink" Target="https://twitter.com/#!/hbr_hunt/status/1086650883390156800" TargetMode="External" /><Relationship Id="rId758" Type="http://schemas.openxmlformats.org/officeDocument/2006/relationships/hyperlink" Target="https://twitter.com/#!/ronpyke/status/1086650963329515521" TargetMode="External" /><Relationship Id="rId759" Type="http://schemas.openxmlformats.org/officeDocument/2006/relationships/hyperlink" Target="https://twitter.com/#!/themermaidssong/status/1086651833529978880" TargetMode="External" /><Relationship Id="rId760" Type="http://schemas.openxmlformats.org/officeDocument/2006/relationships/hyperlink" Target="https://twitter.com/#!/mstrknowitall/status/1086656953588350976" TargetMode="External" /><Relationship Id="rId761" Type="http://schemas.openxmlformats.org/officeDocument/2006/relationships/hyperlink" Target="https://twitter.com/#!/kingdaredk/status/1086660802881310720" TargetMode="External" /><Relationship Id="rId762" Type="http://schemas.openxmlformats.org/officeDocument/2006/relationships/hyperlink" Target="https://twitter.com/#!/summer7570/status/1086661609550958592" TargetMode="External" /><Relationship Id="rId763" Type="http://schemas.openxmlformats.org/officeDocument/2006/relationships/hyperlink" Target="https://twitter.com/#!/samusan3/status/1086669243402186753" TargetMode="External" /><Relationship Id="rId764" Type="http://schemas.openxmlformats.org/officeDocument/2006/relationships/hyperlink" Target="https://twitter.com/#!/randyhollis11/status/1086672235153125376" TargetMode="External" /><Relationship Id="rId765" Type="http://schemas.openxmlformats.org/officeDocument/2006/relationships/hyperlink" Target="https://twitter.com/#!/fireworkbonnie/status/1086676179870994433" TargetMode="External" /><Relationship Id="rId766" Type="http://schemas.openxmlformats.org/officeDocument/2006/relationships/hyperlink" Target="https://twitter.com/#!/veronicasam13/status/1086676477398126593" TargetMode="External" /><Relationship Id="rId767" Type="http://schemas.openxmlformats.org/officeDocument/2006/relationships/hyperlink" Target="https://twitter.com/#!/abc15/status/1086677078102048773" TargetMode="External" /><Relationship Id="rId768" Type="http://schemas.openxmlformats.org/officeDocument/2006/relationships/hyperlink" Target="https://twitter.com/#!/tbray/status/1086677255965687808" TargetMode="External" /><Relationship Id="rId769" Type="http://schemas.openxmlformats.org/officeDocument/2006/relationships/hyperlink" Target="https://twitter.com/#!/patrici97185118/status/1086677663849287680" TargetMode="External" /><Relationship Id="rId770" Type="http://schemas.openxmlformats.org/officeDocument/2006/relationships/hyperlink" Target="https://twitter.com/#!/b1e56df9ce6549f/status/1086678225118478337" TargetMode="External" /><Relationship Id="rId771" Type="http://schemas.openxmlformats.org/officeDocument/2006/relationships/hyperlink" Target="https://twitter.com/#!/heywood98/status/1086678271297646592" TargetMode="External" /><Relationship Id="rId772" Type="http://schemas.openxmlformats.org/officeDocument/2006/relationships/hyperlink" Target="https://twitter.com/#!/crmandrill/status/1086627352069562368" TargetMode="External" /><Relationship Id="rId773" Type="http://schemas.openxmlformats.org/officeDocument/2006/relationships/hyperlink" Target="https://twitter.com/#!/crmandrill/status/1086678537749159937" TargetMode="External" /><Relationship Id="rId774" Type="http://schemas.openxmlformats.org/officeDocument/2006/relationships/hyperlink" Target="https://twitter.com/#!/julieeuber/status/1086674215032414209" TargetMode="External" /><Relationship Id="rId775" Type="http://schemas.openxmlformats.org/officeDocument/2006/relationships/hyperlink" Target="https://twitter.com/#!/azajacks/status/1086678995951734784" TargetMode="External" /><Relationship Id="rId776" Type="http://schemas.openxmlformats.org/officeDocument/2006/relationships/hyperlink" Target="https://twitter.com/#!/azajacks/status/1086678637573619713" TargetMode="External" /><Relationship Id="rId777" Type="http://schemas.openxmlformats.org/officeDocument/2006/relationships/hyperlink" Target="https://twitter.com/#!/azajacks/status/1086678831652528128" TargetMode="External" /><Relationship Id="rId778" Type="http://schemas.openxmlformats.org/officeDocument/2006/relationships/hyperlink" Target="https://twitter.com/#!/diannemando/status/1086679017409953794" TargetMode="External" /><Relationship Id="rId779" Type="http://schemas.openxmlformats.org/officeDocument/2006/relationships/hyperlink" Target="https://twitter.com/#!/debbieburbank1/status/1086679450152914945" TargetMode="External" /><Relationship Id="rId780" Type="http://schemas.openxmlformats.org/officeDocument/2006/relationships/hyperlink" Target="https://twitter.com/#!/net425nan/status/1086473388384706561" TargetMode="External" /><Relationship Id="rId781" Type="http://schemas.openxmlformats.org/officeDocument/2006/relationships/hyperlink" Target="https://twitter.com/#!/noprezzie2012/status/1086679384621121537" TargetMode="External" /><Relationship Id="rId782" Type="http://schemas.openxmlformats.org/officeDocument/2006/relationships/hyperlink" Target="https://twitter.com/#!/noprezzie2012/status/1086679384621121537" TargetMode="External" /><Relationship Id="rId783" Type="http://schemas.openxmlformats.org/officeDocument/2006/relationships/hyperlink" Target="https://twitter.com/#!/mcdysko/status/1086679744651890688" TargetMode="External" /><Relationship Id="rId784" Type="http://schemas.openxmlformats.org/officeDocument/2006/relationships/hyperlink" Target="https://twitter.com/#!/susanscofield7/status/1086679850390192128" TargetMode="External" /><Relationship Id="rId785" Type="http://schemas.openxmlformats.org/officeDocument/2006/relationships/hyperlink" Target="https://twitter.com/#!/walkerdl/status/1086680508317216768" TargetMode="External" /><Relationship Id="rId786" Type="http://schemas.openxmlformats.org/officeDocument/2006/relationships/hyperlink" Target="https://twitter.com/#!/ashqui_ventures/status/1086681152847400960" TargetMode="External" /><Relationship Id="rId787" Type="http://schemas.openxmlformats.org/officeDocument/2006/relationships/hyperlink" Target="https://twitter.com/#!/mhpoison1/status/1086681328446103552" TargetMode="External" /><Relationship Id="rId788" Type="http://schemas.openxmlformats.org/officeDocument/2006/relationships/hyperlink" Target="https://twitter.com/#!/rockstarxmama/status/1086681510348914688" TargetMode="External" /><Relationship Id="rId789" Type="http://schemas.openxmlformats.org/officeDocument/2006/relationships/hyperlink" Target="https://twitter.com/#!/amyloukingery/status/1086681617782001664" TargetMode="External" /><Relationship Id="rId790" Type="http://schemas.openxmlformats.org/officeDocument/2006/relationships/hyperlink" Target="https://twitter.com/#!/mathisonconnie/status/1086681779841482752" TargetMode="External" /><Relationship Id="rId791" Type="http://schemas.openxmlformats.org/officeDocument/2006/relationships/hyperlink" Target="https://twitter.com/#!/proggrrl/status/1086682204653215744" TargetMode="External" /><Relationship Id="rId792" Type="http://schemas.openxmlformats.org/officeDocument/2006/relationships/hyperlink" Target="https://twitter.com/#!/kinneret/status/1086682301008887808" TargetMode="External" /><Relationship Id="rId793" Type="http://schemas.openxmlformats.org/officeDocument/2006/relationships/hyperlink" Target="https://twitter.com/#!/truthisthine/status/1086679421162057728" TargetMode="External" /><Relationship Id="rId794" Type="http://schemas.openxmlformats.org/officeDocument/2006/relationships/hyperlink" Target="https://twitter.com/#!/truthisthine/status/1086682401076592645" TargetMode="External" /><Relationship Id="rId795" Type="http://schemas.openxmlformats.org/officeDocument/2006/relationships/hyperlink" Target="https://twitter.com/#!/svega_star/status/1086682482890559488" TargetMode="External" /><Relationship Id="rId796" Type="http://schemas.openxmlformats.org/officeDocument/2006/relationships/hyperlink" Target="https://twitter.com/#!/carlyinnj/status/1086477160200720384" TargetMode="External" /><Relationship Id="rId797" Type="http://schemas.openxmlformats.org/officeDocument/2006/relationships/hyperlink" Target="https://twitter.com/#!/carlyinnj/status/1086477367986528257" TargetMode="External" /><Relationship Id="rId798" Type="http://schemas.openxmlformats.org/officeDocument/2006/relationships/hyperlink" Target="https://twitter.com/#!/carlyinnj/status/1086682567296864257" TargetMode="External" /><Relationship Id="rId799" Type="http://schemas.openxmlformats.org/officeDocument/2006/relationships/hyperlink" Target="https://twitter.com/#!/lbkasey/status/1086682651396837377" TargetMode="External" /><Relationship Id="rId800" Type="http://schemas.openxmlformats.org/officeDocument/2006/relationships/hyperlink" Target="https://twitter.com/#!/amack8328/status/1086682679104413696" TargetMode="External" /><Relationship Id="rId801" Type="http://schemas.openxmlformats.org/officeDocument/2006/relationships/hyperlink" Target="https://twitter.com/#!/azred65/status/1086682684183609344" TargetMode="External" /><Relationship Id="rId802" Type="http://schemas.openxmlformats.org/officeDocument/2006/relationships/hyperlink" Target="https://twitter.com/#!/solusnan1/status/1086679672807542784" TargetMode="External" /><Relationship Id="rId803" Type="http://schemas.openxmlformats.org/officeDocument/2006/relationships/hyperlink" Target="https://twitter.com/#!/solusnan1/status/1086683203090280449" TargetMode="External" /><Relationship Id="rId804" Type="http://schemas.openxmlformats.org/officeDocument/2006/relationships/hyperlink" Target="https://twitter.com/#!/anita1867gmail1/status/1086683268702003205" TargetMode="External" /><Relationship Id="rId805" Type="http://schemas.openxmlformats.org/officeDocument/2006/relationships/hyperlink" Target="https://twitter.com/#!/novasupport/status/1086683411220172802" TargetMode="External" /><Relationship Id="rId806" Type="http://schemas.openxmlformats.org/officeDocument/2006/relationships/hyperlink" Target="https://twitter.com/#!/hanjangho76/status/1086683426684465152" TargetMode="External" /><Relationship Id="rId807" Type="http://schemas.openxmlformats.org/officeDocument/2006/relationships/hyperlink" Target="https://twitter.com/#!/christinecharbc/status/1086683462508130305" TargetMode="External" /><Relationship Id="rId808" Type="http://schemas.openxmlformats.org/officeDocument/2006/relationships/hyperlink" Target="https://twitter.com/#!/kahlanamnell77/status/1086683465918033920" TargetMode="External" /><Relationship Id="rId809" Type="http://schemas.openxmlformats.org/officeDocument/2006/relationships/hyperlink" Target="https://twitter.com/#!/contenteddriver/status/1086683349794676737" TargetMode="External" /><Relationship Id="rId810" Type="http://schemas.openxmlformats.org/officeDocument/2006/relationships/hyperlink" Target="https://twitter.com/#!/contenteddriver/status/1086683349794676737" TargetMode="External" /><Relationship Id="rId811" Type="http://schemas.openxmlformats.org/officeDocument/2006/relationships/hyperlink" Target="https://twitter.com/#!/contenteddriver/status/1086683349794676737" TargetMode="External" /><Relationship Id="rId812" Type="http://schemas.openxmlformats.org/officeDocument/2006/relationships/hyperlink" Target="https://twitter.com/#!/contenteddriver/status/1086683401627885568" TargetMode="External" /><Relationship Id="rId813" Type="http://schemas.openxmlformats.org/officeDocument/2006/relationships/hyperlink" Target="https://twitter.com/#!/contenteddriver/status/1086683588240859136" TargetMode="External" /><Relationship Id="rId814" Type="http://schemas.openxmlformats.org/officeDocument/2006/relationships/hyperlink" Target="https://twitter.com/#!/orgainkorgain/status/1086683703164784648" TargetMode="External" /><Relationship Id="rId815" Type="http://schemas.openxmlformats.org/officeDocument/2006/relationships/hyperlink" Target="https://twitter.com/#!/demteaparty2020/status/1086683723305766913" TargetMode="External" /><Relationship Id="rId816" Type="http://schemas.openxmlformats.org/officeDocument/2006/relationships/hyperlink" Target="https://twitter.com/#!/demteaparty2020/status/1086683723305766913" TargetMode="External" /><Relationship Id="rId817" Type="http://schemas.openxmlformats.org/officeDocument/2006/relationships/hyperlink" Target="https://twitter.com/#!/demteaparty2020/status/1086683723305766913" TargetMode="External" /><Relationship Id="rId818" Type="http://schemas.openxmlformats.org/officeDocument/2006/relationships/hyperlink" Target="https://twitter.com/#!/bangelnuts/status/1086683996581388288" TargetMode="External" /><Relationship Id="rId819" Type="http://schemas.openxmlformats.org/officeDocument/2006/relationships/hyperlink" Target="https://twitter.com/#!/yvettedube/status/1086681368258465792" TargetMode="External" /><Relationship Id="rId820" Type="http://schemas.openxmlformats.org/officeDocument/2006/relationships/hyperlink" Target="https://twitter.com/#!/yvettedube/status/1086681730344308736" TargetMode="External" /><Relationship Id="rId821" Type="http://schemas.openxmlformats.org/officeDocument/2006/relationships/hyperlink" Target="https://twitter.com/#!/yvettedube/status/1086684132313227265" TargetMode="External" /><Relationship Id="rId822" Type="http://schemas.openxmlformats.org/officeDocument/2006/relationships/hyperlink" Target="https://twitter.com/#!/miamipapers/status/1086684225150029824" TargetMode="External" /><Relationship Id="rId823" Type="http://schemas.openxmlformats.org/officeDocument/2006/relationships/hyperlink" Target="https://twitter.com/#!/miamipapers/status/1086684225150029824" TargetMode="External" /><Relationship Id="rId824" Type="http://schemas.openxmlformats.org/officeDocument/2006/relationships/hyperlink" Target="https://twitter.com/#!/miamipapers/status/1086684225150029824" TargetMode="External" /><Relationship Id="rId825" Type="http://schemas.openxmlformats.org/officeDocument/2006/relationships/hyperlink" Target="https://twitter.com/#!/guszilla/status/1086684631196286976" TargetMode="External" /><Relationship Id="rId826" Type="http://schemas.openxmlformats.org/officeDocument/2006/relationships/hyperlink" Target="https://twitter.com/#!/jrtsumner2000/status/1086685298505920512" TargetMode="External" /><Relationship Id="rId827" Type="http://schemas.openxmlformats.org/officeDocument/2006/relationships/hyperlink" Target="https://twitter.com/#!/kathybea1955/status/1086685299189694464" TargetMode="External" /><Relationship Id="rId828" Type="http://schemas.openxmlformats.org/officeDocument/2006/relationships/hyperlink" Target="https://twitter.com/#!/rachelrecruitin/status/1086685361273630720" TargetMode="External" /><Relationship Id="rId829" Type="http://schemas.openxmlformats.org/officeDocument/2006/relationships/hyperlink" Target="https://twitter.com/#!/ecamachousa/status/1086685406903513088" TargetMode="External" /><Relationship Id="rId830" Type="http://schemas.openxmlformats.org/officeDocument/2006/relationships/hyperlink" Target="https://twitter.com/#!/ecamachousa/status/1086685406903513088" TargetMode="External" /><Relationship Id="rId831" Type="http://schemas.openxmlformats.org/officeDocument/2006/relationships/hyperlink" Target="https://twitter.com/#!/ecamachousa/status/1086685406903513088" TargetMode="External" /><Relationship Id="rId832" Type="http://schemas.openxmlformats.org/officeDocument/2006/relationships/hyperlink" Target="https://twitter.com/#!/arodriguezabc15/status/1086685421499609088" TargetMode="External" /><Relationship Id="rId833" Type="http://schemas.openxmlformats.org/officeDocument/2006/relationships/hyperlink" Target="https://twitter.com/#!/5141quid/status/1086685494690369537" TargetMode="External" /><Relationship Id="rId834" Type="http://schemas.openxmlformats.org/officeDocument/2006/relationships/hyperlink" Target="https://twitter.com/#!/5141quid/status/1086685494690369537" TargetMode="External" /><Relationship Id="rId835" Type="http://schemas.openxmlformats.org/officeDocument/2006/relationships/hyperlink" Target="https://twitter.com/#!/5141quid/status/1086685494690369537" TargetMode="External" /><Relationship Id="rId836" Type="http://schemas.openxmlformats.org/officeDocument/2006/relationships/hyperlink" Target="https://twitter.com/#!/emilycare/status/1086685902787751936" TargetMode="External" /><Relationship Id="rId837" Type="http://schemas.openxmlformats.org/officeDocument/2006/relationships/hyperlink" Target="https://twitter.com/#!/emilycare/status/1086685902787751936" TargetMode="External" /><Relationship Id="rId838" Type="http://schemas.openxmlformats.org/officeDocument/2006/relationships/hyperlink" Target="https://twitter.com/#!/connie_rodeconn/status/1086685959155007488" TargetMode="External" /><Relationship Id="rId839" Type="http://schemas.openxmlformats.org/officeDocument/2006/relationships/hyperlink" Target="https://twitter.com/#!/connie_rodeconn/status/1086686142622253057" TargetMode="External" /><Relationship Id="rId840" Type="http://schemas.openxmlformats.org/officeDocument/2006/relationships/hyperlink" Target="https://twitter.com/#!/safeh2o4schools/status/1086686202852368384" TargetMode="External" /><Relationship Id="rId841" Type="http://schemas.openxmlformats.org/officeDocument/2006/relationships/hyperlink" Target="https://twitter.com/#!/momsflagstaff/status/1086686255998369792" TargetMode="External" /><Relationship Id="rId842" Type="http://schemas.openxmlformats.org/officeDocument/2006/relationships/hyperlink" Target="https://twitter.com/#!/momsflagstaff/status/1086686255998369792" TargetMode="External" /><Relationship Id="rId843" Type="http://schemas.openxmlformats.org/officeDocument/2006/relationships/hyperlink" Target="https://twitter.com/#!/momsflagstaff/status/1086686255998369792" TargetMode="External" /><Relationship Id="rId844" Type="http://schemas.openxmlformats.org/officeDocument/2006/relationships/hyperlink" Target="https://twitter.com/#!/momsflagstaff/status/1086686424752054272" TargetMode="External" /><Relationship Id="rId845" Type="http://schemas.openxmlformats.org/officeDocument/2006/relationships/hyperlink" Target="https://twitter.com/#!/sharoncoryell3/status/1086487412170141696" TargetMode="External" /><Relationship Id="rId846" Type="http://schemas.openxmlformats.org/officeDocument/2006/relationships/hyperlink" Target="https://twitter.com/#!/sharoncoryell3/status/1086686482385883136" TargetMode="External" /><Relationship Id="rId847" Type="http://schemas.openxmlformats.org/officeDocument/2006/relationships/hyperlink" Target="https://twitter.com/#!/deepinthehills/status/1086686529949495298" TargetMode="External" /><Relationship Id="rId848" Type="http://schemas.openxmlformats.org/officeDocument/2006/relationships/hyperlink" Target="https://twitter.com/#!/mariadmlopez/status/1084922639771025408" TargetMode="External" /><Relationship Id="rId849" Type="http://schemas.openxmlformats.org/officeDocument/2006/relationships/hyperlink" Target="https://twitter.com/#!/mariadmlopez/status/1086686674677972992" TargetMode="External" /><Relationship Id="rId850" Type="http://schemas.openxmlformats.org/officeDocument/2006/relationships/hyperlink" Target="https://twitter.com/#!/dellacooper3/status/1086687001322053632" TargetMode="External" /><Relationship Id="rId851" Type="http://schemas.openxmlformats.org/officeDocument/2006/relationships/hyperlink" Target="https://twitter.com/#!/tiffers70/status/1086687024042586112" TargetMode="External" /><Relationship Id="rId852" Type="http://schemas.openxmlformats.org/officeDocument/2006/relationships/hyperlink" Target="https://twitter.com/#!/rubywisp/status/1086687296538066945" TargetMode="External" /><Relationship Id="rId853" Type="http://schemas.openxmlformats.org/officeDocument/2006/relationships/hyperlink" Target="https://twitter.com/#!/joe_tarski/status/1086549641687031808" TargetMode="External" /><Relationship Id="rId854" Type="http://schemas.openxmlformats.org/officeDocument/2006/relationships/hyperlink" Target="https://twitter.com/#!/joe_tarski/status/1086687350036418560" TargetMode="External" /><Relationship Id="rId855" Type="http://schemas.openxmlformats.org/officeDocument/2006/relationships/hyperlink" Target="https://twitter.com/#!/scottdavidson54/status/1086687378494783488" TargetMode="External" /><Relationship Id="rId856" Type="http://schemas.openxmlformats.org/officeDocument/2006/relationships/hyperlink" Target="https://twitter.com/#!/scottdavidson54/status/1086687378494783488" TargetMode="External" /><Relationship Id="rId857" Type="http://schemas.openxmlformats.org/officeDocument/2006/relationships/hyperlink" Target="https://twitter.com/#!/alcoleman8/status/1086687475857350656" TargetMode="External" /><Relationship Id="rId858" Type="http://schemas.openxmlformats.org/officeDocument/2006/relationships/hyperlink" Target="https://twitter.com/#!/alcoleman8/status/1086687475857350656" TargetMode="External" /><Relationship Id="rId859" Type="http://schemas.openxmlformats.org/officeDocument/2006/relationships/hyperlink" Target="https://twitter.com/#!/alcoleman8/status/1086687475857350656" TargetMode="External" /><Relationship Id="rId860" Type="http://schemas.openxmlformats.org/officeDocument/2006/relationships/hyperlink" Target="https://twitter.com/#!/markfreedmanpol/status/1086687536171356160" TargetMode="External" /><Relationship Id="rId861" Type="http://schemas.openxmlformats.org/officeDocument/2006/relationships/hyperlink" Target="https://twitter.com/#!/amandamontini1/status/1086686418582220801" TargetMode="External" /><Relationship Id="rId862" Type="http://schemas.openxmlformats.org/officeDocument/2006/relationships/hyperlink" Target="https://twitter.com/#!/pamadam67507224/status/1086687647479676928" TargetMode="External" /><Relationship Id="rId863" Type="http://schemas.openxmlformats.org/officeDocument/2006/relationships/hyperlink" Target="https://twitter.com/#!/jamieabc15/status/1086672538464223232" TargetMode="External" /><Relationship Id="rId864" Type="http://schemas.openxmlformats.org/officeDocument/2006/relationships/hyperlink" Target="https://twitter.com/#!/pamadam67507224/status/1086687728471687168" TargetMode="External" /><Relationship Id="rId865" Type="http://schemas.openxmlformats.org/officeDocument/2006/relationships/hyperlink" Target="https://twitter.com/#!/sumtingjuan/status/1086687826253660162" TargetMode="External" /><Relationship Id="rId866" Type="http://schemas.openxmlformats.org/officeDocument/2006/relationships/hyperlink" Target="https://twitter.com/#!/withoutatrace/status/1086687941424902149" TargetMode="External" /><Relationship Id="rId867" Type="http://schemas.openxmlformats.org/officeDocument/2006/relationships/hyperlink" Target="https://twitter.com/#!/thomasgambrel2/status/1086688031195557888" TargetMode="External" /><Relationship Id="rId868" Type="http://schemas.openxmlformats.org/officeDocument/2006/relationships/hyperlink" Target="https://twitter.com/#!/cjmartin23/status/1086686477851881472" TargetMode="External" /><Relationship Id="rId869" Type="http://schemas.openxmlformats.org/officeDocument/2006/relationships/hyperlink" Target="https://twitter.com/#!/cjmartin23/status/1086686881180315648" TargetMode="External" /><Relationship Id="rId870" Type="http://schemas.openxmlformats.org/officeDocument/2006/relationships/hyperlink" Target="https://twitter.com/#!/cjmartin23/status/1086688113311703040" TargetMode="External" /><Relationship Id="rId871" Type="http://schemas.openxmlformats.org/officeDocument/2006/relationships/hyperlink" Target="https://twitter.com/#!/fromthebunkerjr/status/1086688638669209600" TargetMode="External" /><Relationship Id="rId872" Type="http://schemas.openxmlformats.org/officeDocument/2006/relationships/hyperlink" Target="https://twitter.com/#!/kevikirch/status/1086688716884606976" TargetMode="External" /><Relationship Id="rId873" Type="http://schemas.openxmlformats.org/officeDocument/2006/relationships/hyperlink" Target="https://twitter.com/#!/soul420sugar/status/1086688830357270528" TargetMode="External" /><Relationship Id="rId874" Type="http://schemas.openxmlformats.org/officeDocument/2006/relationships/hyperlink" Target="https://twitter.com/#!/katewgallego/status/1084921370465562624" TargetMode="External" /><Relationship Id="rId875" Type="http://schemas.openxmlformats.org/officeDocument/2006/relationships/hyperlink" Target="https://twitter.com/#!/katewgallego/status/1086359809157345280" TargetMode="External" /><Relationship Id="rId876" Type="http://schemas.openxmlformats.org/officeDocument/2006/relationships/hyperlink" Target="https://twitter.com/#!/katewgallego/status/1086686071847415808" TargetMode="External" /><Relationship Id="rId877" Type="http://schemas.openxmlformats.org/officeDocument/2006/relationships/hyperlink" Target="https://twitter.com/#!/captainslogaz/status/1086483663473143808" TargetMode="External" /><Relationship Id="rId878" Type="http://schemas.openxmlformats.org/officeDocument/2006/relationships/hyperlink" Target="https://twitter.com/#!/hollyberryfleur/status/1086689026206298112" TargetMode="External" /><Relationship Id="rId879" Type="http://schemas.openxmlformats.org/officeDocument/2006/relationships/hyperlink" Target="https://twitter.com/#!/aleprechaunist/status/1086688699780292608" TargetMode="External" /><Relationship Id="rId880" Type="http://schemas.openxmlformats.org/officeDocument/2006/relationships/hyperlink" Target="https://twitter.com/#!/aleprechaunist/status/1086688830860623872" TargetMode="External" /><Relationship Id="rId881" Type="http://schemas.openxmlformats.org/officeDocument/2006/relationships/hyperlink" Target="https://twitter.com/#!/aleprechaunist/status/1086688970786783232" TargetMode="External" /><Relationship Id="rId882" Type="http://schemas.openxmlformats.org/officeDocument/2006/relationships/hyperlink" Target="https://twitter.com/#!/aleprechaunist/status/1086689048201093121" TargetMode="External" /><Relationship Id="rId883" Type="http://schemas.openxmlformats.org/officeDocument/2006/relationships/hyperlink" Target="https://twitter.com/#!/iangsmasher1111/status/1086689212672413699" TargetMode="External" /><Relationship Id="rId884" Type="http://schemas.openxmlformats.org/officeDocument/2006/relationships/hyperlink" Target="https://twitter.com/#!/ppazaction/status/1084975973618073600" TargetMode="External" /><Relationship Id="rId885" Type="http://schemas.openxmlformats.org/officeDocument/2006/relationships/hyperlink" Target="https://twitter.com/#!/pinky_or_brain/status/1084977142734057472" TargetMode="External" /><Relationship Id="rId886" Type="http://schemas.openxmlformats.org/officeDocument/2006/relationships/hyperlink" Target="https://twitter.com/#!/pinky_or_brain/status/1086689310173085696" TargetMode="External" /><Relationship Id="rId887" Type="http://schemas.openxmlformats.org/officeDocument/2006/relationships/hyperlink" Target="https://twitter.com/#!/marinawaters18/status/1086689351914803200" TargetMode="External" /><Relationship Id="rId888" Type="http://schemas.openxmlformats.org/officeDocument/2006/relationships/hyperlink" Target="https://twitter.com/#!/almlie_rachel/status/1086689454490873856" TargetMode="External" /><Relationship Id="rId889" Type="http://schemas.openxmlformats.org/officeDocument/2006/relationships/hyperlink" Target="https://twitter.com/#!/darknessn2light/status/1086689597738942464" TargetMode="External" /><Relationship Id="rId890" Type="http://schemas.openxmlformats.org/officeDocument/2006/relationships/hyperlink" Target="https://twitter.com/#!/clara_resists/status/1086442980787945473" TargetMode="External" /><Relationship Id="rId891" Type="http://schemas.openxmlformats.org/officeDocument/2006/relationships/hyperlink" Target="https://twitter.com/#!/clara_resists/status/1086689887280029696" TargetMode="External" /><Relationship Id="rId892" Type="http://schemas.openxmlformats.org/officeDocument/2006/relationships/hyperlink" Target="https://twitter.com/#!/sallam26391457/status/1086689888462761984" TargetMode="External" /><Relationship Id="rId893" Type="http://schemas.openxmlformats.org/officeDocument/2006/relationships/hyperlink" Target="https://twitter.com/#!/brightlight46/status/1086458771059212288" TargetMode="External" /><Relationship Id="rId894" Type="http://schemas.openxmlformats.org/officeDocument/2006/relationships/hyperlink" Target="https://twitter.com/#!/brightlight46/status/1086690284258373632" TargetMode="External" /><Relationship Id="rId895" Type="http://schemas.openxmlformats.org/officeDocument/2006/relationships/hyperlink" Target="https://twitter.com/#!/kmfcounseling/status/1086688379025031168" TargetMode="External" /><Relationship Id="rId896" Type="http://schemas.openxmlformats.org/officeDocument/2006/relationships/hyperlink" Target="https://twitter.com/#!/kmfcounseling/status/1086688425351081984" TargetMode="External" /><Relationship Id="rId897" Type="http://schemas.openxmlformats.org/officeDocument/2006/relationships/hyperlink" Target="https://twitter.com/#!/kmfcounseling/status/1086690396925702144" TargetMode="External" /><Relationship Id="rId898" Type="http://schemas.openxmlformats.org/officeDocument/2006/relationships/hyperlink" Target="https://twitter.com/#!/kylie_cochrane/status/1086674884795625472" TargetMode="External" /><Relationship Id="rId899" Type="http://schemas.openxmlformats.org/officeDocument/2006/relationships/hyperlink" Target="https://twitter.com/#!/kylie_cochrane/status/1086676546578919424" TargetMode="External" /><Relationship Id="rId900" Type="http://schemas.openxmlformats.org/officeDocument/2006/relationships/hyperlink" Target="https://twitter.com/#!/kylie_cochrane/status/1086681992333127680" TargetMode="External" /><Relationship Id="rId901" Type="http://schemas.openxmlformats.org/officeDocument/2006/relationships/hyperlink" Target="https://twitter.com/#!/mayeyala/status/1086690891862028289" TargetMode="External" /><Relationship Id="rId902" Type="http://schemas.openxmlformats.org/officeDocument/2006/relationships/hyperlink" Target="https://twitter.com/#!/hartkariann/status/1086691008006578183" TargetMode="External" /><Relationship Id="rId903" Type="http://schemas.openxmlformats.org/officeDocument/2006/relationships/hyperlink" Target="https://twitter.com/#!/laussieinny/status/1086691358168043520" TargetMode="External" /><Relationship Id="rId904" Type="http://schemas.openxmlformats.org/officeDocument/2006/relationships/hyperlink" Target="https://twitter.com/#!/firebirdrises/status/1086691388865929216" TargetMode="External" /><Relationship Id="rId905" Type="http://schemas.openxmlformats.org/officeDocument/2006/relationships/hyperlink" Target="https://twitter.com/#!/julia_doughty/status/1086691513957056513" TargetMode="External" /><Relationship Id="rId906" Type="http://schemas.openxmlformats.org/officeDocument/2006/relationships/hyperlink" Target="https://twitter.com/#!/cmpnwtr/status/1086691608022593536" TargetMode="External" /><Relationship Id="rId907" Type="http://schemas.openxmlformats.org/officeDocument/2006/relationships/hyperlink" Target="https://twitter.com/#!/marygraceellis/status/1086691708379774977" TargetMode="External" /><Relationship Id="rId908" Type="http://schemas.openxmlformats.org/officeDocument/2006/relationships/hyperlink" Target="https://twitter.com/#!/arianacronkite/status/1086680016736288768" TargetMode="External" /><Relationship Id="rId909" Type="http://schemas.openxmlformats.org/officeDocument/2006/relationships/hyperlink" Target="https://twitter.com/#!/arianacronkite/status/1086687897887989760" TargetMode="External" /><Relationship Id="rId910" Type="http://schemas.openxmlformats.org/officeDocument/2006/relationships/hyperlink" Target="https://twitter.com/#!/arianacronkite/status/1086691893017141248" TargetMode="External" /><Relationship Id="rId911" Type="http://schemas.openxmlformats.org/officeDocument/2006/relationships/hyperlink" Target="https://twitter.com/#!/mkferrante/status/1086692061322055684" TargetMode="External" /><Relationship Id="rId912" Type="http://schemas.openxmlformats.org/officeDocument/2006/relationships/hyperlink" Target="https://twitter.com/#!/stephh_az/status/1086465603462823936" TargetMode="External" /><Relationship Id="rId913" Type="http://schemas.openxmlformats.org/officeDocument/2006/relationships/hyperlink" Target="https://twitter.com/#!/stephh_az/status/1086692070331305985" TargetMode="External" /><Relationship Id="rId914" Type="http://schemas.openxmlformats.org/officeDocument/2006/relationships/hyperlink" Target="https://twitter.com/#!/_granny_t/status/1086692106763087877" TargetMode="External" /><Relationship Id="rId915" Type="http://schemas.openxmlformats.org/officeDocument/2006/relationships/hyperlink" Target="https://twitter.com/#!/pearl1776/status/1086692271234396160" TargetMode="External" /><Relationship Id="rId916" Type="http://schemas.openxmlformats.org/officeDocument/2006/relationships/hyperlink" Target="https://twitter.com/#!/1drosepetals/status/1086692352499109888" TargetMode="External" /><Relationship Id="rId917" Type="http://schemas.openxmlformats.org/officeDocument/2006/relationships/hyperlink" Target="https://twitter.com/#!/medicijones/status/1086674163970895872" TargetMode="External" /><Relationship Id="rId918" Type="http://schemas.openxmlformats.org/officeDocument/2006/relationships/hyperlink" Target="https://twitter.com/#!/medicijones/status/1086674163970895872" TargetMode="External" /><Relationship Id="rId919" Type="http://schemas.openxmlformats.org/officeDocument/2006/relationships/hyperlink" Target="https://twitter.com/#!/medicijones/status/1086676987081502720" TargetMode="External" /><Relationship Id="rId920" Type="http://schemas.openxmlformats.org/officeDocument/2006/relationships/hyperlink" Target="https://twitter.com/#!/medicijones/status/1086684583272185856" TargetMode="External" /><Relationship Id="rId921" Type="http://schemas.openxmlformats.org/officeDocument/2006/relationships/hyperlink" Target="https://twitter.com/#!/medicijones/status/1086684583272185856" TargetMode="External" /><Relationship Id="rId922" Type="http://schemas.openxmlformats.org/officeDocument/2006/relationships/hyperlink" Target="https://twitter.com/#!/medicijones/status/1086692401027022849" TargetMode="External" /><Relationship Id="rId923" Type="http://schemas.openxmlformats.org/officeDocument/2006/relationships/hyperlink" Target="https://twitter.com/#!/noprezzie2012/status/1086673814824448001" TargetMode="External" /><Relationship Id="rId924" Type="http://schemas.openxmlformats.org/officeDocument/2006/relationships/hyperlink" Target="https://twitter.com/#!/noprezzie2012/status/1086679649323642882" TargetMode="External" /><Relationship Id="rId925" Type="http://schemas.openxmlformats.org/officeDocument/2006/relationships/hyperlink" Target="https://twitter.com/#!/johninphx/status/1086692488767627264" TargetMode="External" /><Relationship Id="rId926" Type="http://schemas.openxmlformats.org/officeDocument/2006/relationships/hyperlink" Target="https://twitter.com/#!/philchill1/status/1086692603079393282" TargetMode="External" /><Relationship Id="rId927" Type="http://schemas.openxmlformats.org/officeDocument/2006/relationships/hyperlink" Target="https://twitter.com/#!/philchill1/status/1086692603079393282" TargetMode="External" /><Relationship Id="rId928" Type="http://schemas.openxmlformats.org/officeDocument/2006/relationships/hyperlink" Target="https://twitter.com/#!/marionstrstrk/status/1086692773133045760" TargetMode="External" /><Relationship Id="rId929" Type="http://schemas.openxmlformats.org/officeDocument/2006/relationships/hyperlink" Target="https://twitter.com/#!/tea_party_chris/status/1086692965982957568" TargetMode="External" /><Relationship Id="rId930" Type="http://schemas.openxmlformats.org/officeDocument/2006/relationships/hyperlink" Target="https://twitter.com/#!/tea_party_chris/status/1086692965982957568" TargetMode="External" /><Relationship Id="rId931" Type="http://schemas.openxmlformats.org/officeDocument/2006/relationships/hyperlink" Target="https://twitter.com/#!/tea_party_chris/status/1086692965982957568" TargetMode="External" /><Relationship Id="rId932" Type="http://schemas.openxmlformats.org/officeDocument/2006/relationships/hyperlink" Target="https://twitter.com/#!/bluewaveresist/status/1086693014788063235" TargetMode="External" /><Relationship Id="rId933" Type="http://schemas.openxmlformats.org/officeDocument/2006/relationships/hyperlink" Target="https://twitter.com/#!/amyayers16/status/1086693315381288960" TargetMode="External" /><Relationship Id="rId934" Type="http://schemas.openxmlformats.org/officeDocument/2006/relationships/hyperlink" Target="https://twitter.com/#!/actuallyroni/status/1086692965316218880" TargetMode="External" /><Relationship Id="rId935" Type="http://schemas.openxmlformats.org/officeDocument/2006/relationships/hyperlink" Target="https://twitter.com/#!/actuallyroni/status/1086693397774168064" TargetMode="External" /><Relationship Id="rId936" Type="http://schemas.openxmlformats.org/officeDocument/2006/relationships/hyperlink" Target="https://twitter.com/#!/pinkpixysprite/status/1086693471866388480" TargetMode="External" /><Relationship Id="rId937" Type="http://schemas.openxmlformats.org/officeDocument/2006/relationships/hyperlink" Target="https://twitter.com/#!/tjseraphim/status/1086693505928437761" TargetMode="External" /><Relationship Id="rId938" Type="http://schemas.openxmlformats.org/officeDocument/2006/relationships/hyperlink" Target="https://twitter.com/#!/asukpagala/status/1086692095836925953" TargetMode="External" /><Relationship Id="rId939" Type="http://schemas.openxmlformats.org/officeDocument/2006/relationships/hyperlink" Target="https://twitter.com/#!/historytay/status/1086693610743951361" TargetMode="External" /><Relationship Id="rId940" Type="http://schemas.openxmlformats.org/officeDocument/2006/relationships/hyperlink" Target="https://twitter.com/#!/fox10phoenix/status/1086693725957308416" TargetMode="External" /><Relationship Id="rId941" Type="http://schemas.openxmlformats.org/officeDocument/2006/relationships/hyperlink" Target="https://twitter.com/#!/b52malmet/status/1086444663383490565" TargetMode="External" /><Relationship Id="rId942" Type="http://schemas.openxmlformats.org/officeDocument/2006/relationships/hyperlink" Target="https://twitter.com/#!/b52malmet/status/1086693789253750784" TargetMode="External" /><Relationship Id="rId943" Type="http://schemas.openxmlformats.org/officeDocument/2006/relationships/hyperlink" Target="https://twitter.com/#!/w55unicorn/status/1086693883529084929" TargetMode="External" /><Relationship Id="rId944" Type="http://schemas.openxmlformats.org/officeDocument/2006/relationships/hyperlink" Target="https://twitter.com/#!/intuitivekind2/status/1086694160235679746" TargetMode="External" /><Relationship Id="rId945" Type="http://schemas.openxmlformats.org/officeDocument/2006/relationships/hyperlink" Target="https://twitter.com/#!/georgejobson/status/1086694208000409600" TargetMode="External" /><Relationship Id="rId946" Type="http://schemas.openxmlformats.org/officeDocument/2006/relationships/hyperlink" Target="https://twitter.com/#!/strangecarrots/status/1086694277449687042" TargetMode="External" /><Relationship Id="rId947" Type="http://schemas.openxmlformats.org/officeDocument/2006/relationships/hyperlink" Target="https://twitter.com/#!/strangecarrots/status/1086694277449687042" TargetMode="External" /><Relationship Id="rId948" Type="http://schemas.openxmlformats.org/officeDocument/2006/relationships/hyperlink" Target="https://twitter.com/#!/hchelette/status/1086694383557246976" TargetMode="External" /><Relationship Id="rId949" Type="http://schemas.openxmlformats.org/officeDocument/2006/relationships/hyperlink" Target="https://twitter.com/#!/mdtoorder/status/1086694390842585089" TargetMode="External" /><Relationship Id="rId950" Type="http://schemas.openxmlformats.org/officeDocument/2006/relationships/hyperlink" Target="https://twitter.com/#!/jpbeltran_/status/1086673772453584897" TargetMode="External" /><Relationship Id="rId951" Type="http://schemas.openxmlformats.org/officeDocument/2006/relationships/hyperlink" Target="https://twitter.com/#!/jpbeltran_/status/1086690672805998592" TargetMode="External" /><Relationship Id="rId952" Type="http://schemas.openxmlformats.org/officeDocument/2006/relationships/hyperlink" Target="https://twitter.com/#!/mvphotofox10/status/1086691527034777600" TargetMode="External" /><Relationship Id="rId953" Type="http://schemas.openxmlformats.org/officeDocument/2006/relationships/hyperlink" Target="https://twitter.com/#!/athosmont/status/1086694502000021504" TargetMode="External" /><Relationship Id="rId954" Type="http://schemas.openxmlformats.org/officeDocument/2006/relationships/hyperlink" Target="https://twitter.com/#!/estherschindler/status/1086637065075376129" TargetMode="External" /><Relationship Id="rId955" Type="http://schemas.openxmlformats.org/officeDocument/2006/relationships/hyperlink" Target="https://twitter.com/#!/estherschindler/status/1086678638467006464" TargetMode="External" /><Relationship Id="rId956" Type="http://schemas.openxmlformats.org/officeDocument/2006/relationships/hyperlink" Target="https://twitter.com/#!/estherschindler/status/1086685353447026693" TargetMode="External" /><Relationship Id="rId957" Type="http://schemas.openxmlformats.org/officeDocument/2006/relationships/hyperlink" Target="https://twitter.com/#!/estherschindler/status/1086694514352222208" TargetMode="External" /><Relationship Id="rId958" Type="http://schemas.openxmlformats.org/officeDocument/2006/relationships/hyperlink" Target="https://twitter.com/#!/lilitor23950940/status/1086694525702033408" TargetMode="External" /><Relationship Id="rId959" Type="http://schemas.openxmlformats.org/officeDocument/2006/relationships/hyperlink" Target="https://twitter.com/#!/bate_char/status/1086694574452436993" TargetMode="External" /><Relationship Id="rId960" Type="http://schemas.openxmlformats.org/officeDocument/2006/relationships/hyperlink" Target="https://twitter.com/#!/akllama22/status/1086694576931438595" TargetMode="External" /><Relationship Id="rId961" Type="http://schemas.openxmlformats.org/officeDocument/2006/relationships/hyperlink" Target="https://twitter.com/#!/waterfall2027/status/1086694735430017027" TargetMode="External" /><Relationship Id="rId962" Type="http://schemas.openxmlformats.org/officeDocument/2006/relationships/hyperlink" Target="https://twitter.com/#!/jacksonkenn/status/1086694754769879040" TargetMode="External" /><Relationship Id="rId963" Type="http://schemas.openxmlformats.org/officeDocument/2006/relationships/hyperlink" Target="https://twitter.com/#!/free2hike/status/1086671719882838017" TargetMode="External" /><Relationship Id="rId964" Type="http://schemas.openxmlformats.org/officeDocument/2006/relationships/hyperlink" Target="https://twitter.com/#!/tempestdevyne/status/1086672455131750400" TargetMode="External" /><Relationship Id="rId965" Type="http://schemas.openxmlformats.org/officeDocument/2006/relationships/hyperlink" Target="https://twitter.com/#!/chispaaz/status/1086667338290671617" TargetMode="External" /><Relationship Id="rId966" Type="http://schemas.openxmlformats.org/officeDocument/2006/relationships/hyperlink" Target="https://twitter.com/#!/jpbeltran_/status/1086664965199560704" TargetMode="External" /><Relationship Id="rId967" Type="http://schemas.openxmlformats.org/officeDocument/2006/relationships/hyperlink" Target="https://twitter.com/#!/jpbeltran_/status/1086665303302451200" TargetMode="External" /><Relationship Id="rId968" Type="http://schemas.openxmlformats.org/officeDocument/2006/relationships/hyperlink" Target="https://twitter.com/#!/tempestdevyne/status/1086673288913272833" TargetMode="External" /><Relationship Id="rId969" Type="http://schemas.openxmlformats.org/officeDocument/2006/relationships/hyperlink" Target="https://twitter.com/#!/kylie_cochrane/status/1086663883933155328" TargetMode="External" /><Relationship Id="rId970" Type="http://schemas.openxmlformats.org/officeDocument/2006/relationships/hyperlink" Target="https://twitter.com/#!/kylie_cochrane/status/1086679814868586496" TargetMode="External" /><Relationship Id="rId971" Type="http://schemas.openxmlformats.org/officeDocument/2006/relationships/hyperlink" Target="https://twitter.com/#!/kylie_cochrane/status/1086687957195513856" TargetMode="External" /><Relationship Id="rId972" Type="http://schemas.openxmlformats.org/officeDocument/2006/relationships/hyperlink" Target="https://twitter.com/#!/kylie_cochrane/status/1086690488109821952" TargetMode="External" /><Relationship Id="rId973" Type="http://schemas.openxmlformats.org/officeDocument/2006/relationships/hyperlink" Target="https://twitter.com/#!/tempestdevyne/status/1086673346618507266" TargetMode="External" /><Relationship Id="rId974" Type="http://schemas.openxmlformats.org/officeDocument/2006/relationships/hyperlink" Target="https://twitter.com/#!/tempestdevyne/status/1086685942239289344" TargetMode="External" /><Relationship Id="rId975" Type="http://schemas.openxmlformats.org/officeDocument/2006/relationships/hyperlink" Target="https://twitter.com/#!/captainslogaz/status/1086680938795462656" TargetMode="External" /><Relationship Id="rId976" Type="http://schemas.openxmlformats.org/officeDocument/2006/relationships/hyperlink" Target="https://twitter.com/#!/tempestdevyne/status/1086690815068450816" TargetMode="External" /><Relationship Id="rId977" Type="http://schemas.openxmlformats.org/officeDocument/2006/relationships/hyperlink" Target="https://twitter.com/#!/captainslogaz/status/1086683223654977536" TargetMode="External" /><Relationship Id="rId978" Type="http://schemas.openxmlformats.org/officeDocument/2006/relationships/hyperlink" Target="https://twitter.com/#!/tempestdevyne/status/1086691093377298432" TargetMode="External" /><Relationship Id="rId979" Type="http://schemas.openxmlformats.org/officeDocument/2006/relationships/hyperlink" Target="https://twitter.com/#!/captainslogaz/status/1086683223654977536" TargetMode="External" /><Relationship Id="rId980" Type="http://schemas.openxmlformats.org/officeDocument/2006/relationships/hyperlink" Target="https://twitter.com/#!/tempestdevyne/status/1086691093377298432" TargetMode="External" /><Relationship Id="rId981" Type="http://schemas.openxmlformats.org/officeDocument/2006/relationships/hyperlink" Target="https://twitter.com/#!/jpbeltran_/status/1086683479302131714" TargetMode="External" /><Relationship Id="rId982" Type="http://schemas.openxmlformats.org/officeDocument/2006/relationships/hyperlink" Target="https://twitter.com/#!/tempestdevyne/status/1086691175430410242" TargetMode="External" /><Relationship Id="rId983" Type="http://schemas.openxmlformats.org/officeDocument/2006/relationships/hyperlink" Target="https://twitter.com/#!/jpbeltran_/status/1086653110854926336" TargetMode="External" /><Relationship Id="rId984" Type="http://schemas.openxmlformats.org/officeDocument/2006/relationships/hyperlink" Target="https://twitter.com/#!/jpbeltran_/status/1086657266932039680" TargetMode="External" /><Relationship Id="rId985" Type="http://schemas.openxmlformats.org/officeDocument/2006/relationships/hyperlink" Target="https://twitter.com/#!/jpbeltran_/status/1086657936531718144" TargetMode="External" /><Relationship Id="rId986" Type="http://schemas.openxmlformats.org/officeDocument/2006/relationships/hyperlink" Target="https://twitter.com/#!/jpbeltran_/status/1086676628502003712" TargetMode="External" /><Relationship Id="rId987" Type="http://schemas.openxmlformats.org/officeDocument/2006/relationships/hyperlink" Target="https://twitter.com/#!/jpbeltran_/status/1086677875921608704" TargetMode="External" /><Relationship Id="rId988" Type="http://schemas.openxmlformats.org/officeDocument/2006/relationships/hyperlink" Target="https://twitter.com/#!/jpbeltran_/status/1086692151142936577" TargetMode="External" /><Relationship Id="rId989" Type="http://schemas.openxmlformats.org/officeDocument/2006/relationships/hyperlink" Target="https://twitter.com/#!/jpbeltran_/status/1086692602554941440" TargetMode="External" /><Relationship Id="rId990" Type="http://schemas.openxmlformats.org/officeDocument/2006/relationships/hyperlink" Target="https://twitter.com/#!/jpbeltran_/status/1086693072589574144" TargetMode="External" /><Relationship Id="rId991" Type="http://schemas.openxmlformats.org/officeDocument/2006/relationships/hyperlink" Target="https://twitter.com/#!/jpbeltran_/status/1086694475911446528" TargetMode="External" /><Relationship Id="rId992" Type="http://schemas.openxmlformats.org/officeDocument/2006/relationships/hyperlink" Target="https://twitter.com/#!/tempestdevyne/status/1086673288913272833" TargetMode="External" /><Relationship Id="rId993" Type="http://schemas.openxmlformats.org/officeDocument/2006/relationships/hyperlink" Target="https://twitter.com/#!/tempestdevyne/status/1086673510179590149" TargetMode="External" /><Relationship Id="rId994" Type="http://schemas.openxmlformats.org/officeDocument/2006/relationships/hyperlink" Target="https://twitter.com/#!/tempestdevyne/status/1086678048387166208" TargetMode="External" /><Relationship Id="rId995" Type="http://schemas.openxmlformats.org/officeDocument/2006/relationships/hyperlink" Target="https://twitter.com/#!/tempestdevyne/status/1086678792527966208" TargetMode="External" /><Relationship Id="rId996" Type="http://schemas.openxmlformats.org/officeDocument/2006/relationships/hyperlink" Target="https://twitter.com/#!/tempestdevyne/status/1086691175430410242" TargetMode="External" /><Relationship Id="rId997" Type="http://schemas.openxmlformats.org/officeDocument/2006/relationships/hyperlink" Target="https://twitter.com/#!/tempestdevyne/status/1086672173165506560" TargetMode="External" /><Relationship Id="rId998" Type="http://schemas.openxmlformats.org/officeDocument/2006/relationships/hyperlink" Target="https://twitter.com/#!/tempestdevyne/status/1086672772015611910" TargetMode="External" /><Relationship Id="rId999" Type="http://schemas.openxmlformats.org/officeDocument/2006/relationships/hyperlink" Target="https://twitter.com/#!/tempestdevyne/status/1086673147082887168" TargetMode="External" /><Relationship Id="rId1000" Type="http://schemas.openxmlformats.org/officeDocument/2006/relationships/hyperlink" Target="https://twitter.com/#!/tempestdevyne/status/1086677838290313216" TargetMode="External" /><Relationship Id="rId1001" Type="http://schemas.openxmlformats.org/officeDocument/2006/relationships/hyperlink" Target="https://twitter.com/#!/tempestdevyne/status/1086678150342295553" TargetMode="External" /><Relationship Id="rId1002" Type="http://schemas.openxmlformats.org/officeDocument/2006/relationships/hyperlink" Target="https://twitter.com/#!/tempestdevyne/status/1086678693081100290" TargetMode="External" /><Relationship Id="rId1003" Type="http://schemas.openxmlformats.org/officeDocument/2006/relationships/hyperlink" Target="https://twitter.com/#!/tempestdevyne/status/1086687576109441024" TargetMode="External" /><Relationship Id="rId1004" Type="http://schemas.openxmlformats.org/officeDocument/2006/relationships/hyperlink" Target="https://twitter.com/#!/tempestdevyne/status/1086687953085071360" TargetMode="External" /><Relationship Id="rId1005" Type="http://schemas.openxmlformats.org/officeDocument/2006/relationships/hyperlink" Target="https://twitter.com/#!/tempestdevyne/status/1086690243678334976" TargetMode="External" /><Relationship Id="rId1006" Type="http://schemas.openxmlformats.org/officeDocument/2006/relationships/hyperlink" Target="https://twitter.com/#!/tempestdevyne/status/1086690815068450816" TargetMode="External" /><Relationship Id="rId1007" Type="http://schemas.openxmlformats.org/officeDocument/2006/relationships/hyperlink" Target="https://twitter.com/#!/tempestdevyne/status/1086691009289834496" TargetMode="External" /><Relationship Id="rId1008" Type="http://schemas.openxmlformats.org/officeDocument/2006/relationships/hyperlink" Target="https://twitter.com/#!/tempestdevyne/status/1086691093377298432" TargetMode="External" /><Relationship Id="rId1009" Type="http://schemas.openxmlformats.org/officeDocument/2006/relationships/hyperlink" Target="https://twitter.com/#!/tempestdevyne/status/1086691227271974917" TargetMode="External" /><Relationship Id="rId1010" Type="http://schemas.openxmlformats.org/officeDocument/2006/relationships/hyperlink" Target="https://twitter.com/#!/tempestdevyne/status/1086691306074562562" TargetMode="External" /><Relationship Id="rId1011" Type="http://schemas.openxmlformats.org/officeDocument/2006/relationships/hyperlink" Target="https://twitter.com/#!/tempestdevyne/status/1086694846574645248" TargetMode="External" /><Relationship Id="rId1012" Type="http://schemas.openxmlformats.org/officeDocument/2006/relationships/hyperlink" Target="https://twitter.com/#!/captainslogaz/status/1086441379398447104" TargetMode="External" /><Relationship Id="rId1013" Type="http://schemas.openxmlformats.org/officeDocument/2006/relationships/hyperlink" Target="https://twitter.com/#!/captainslogaz/status/1086447226602217472" TargetMode="External" /><Relationship Id="rId1014" Type="http://schemas.openxmlformats.org/officeDocument/2006/relationships/hyperlink" Target="https://twitter.com/#!/captainslogaz/status/1086639243890491394" TargetMode="External" /><Relationship Id="rId1015" Type="http://schemas.openxmlformats.org/officeDocument/2006/relationships/hyperlink" Target="https://twitter.com/#!/captainslogaz/status/1086675746494373888" TargetMode="External" /><Relationship Id="rId1016" Type="http://schemas.openxmlformats.org/officeDocument/2006/relationships/hyperlink" Target="https://twitter.com/#!/captainslogaz/status/1086678340390465536" TargetMode="External" /><Relationship Id="rId1017" Type="http://schemas.openxmlformats.org/officeDocument/2006/relationships/hyperlink" Target="https://twitter.com/#!/captainslogaz/status/1086680112542638082" TargetMode="External" /><Relationship Id="rId1018" Type="http://schemas.openxmlformats.org/officeDocument/2006/relationships/hyperlink" Target="https://twitter.com/#!/captainslogaz/status/1086682065649655808" TargetMode="External" /><Relationship Id="rId1019" Type="http://schemas.openxmlformats.org/officeDocument/2006/relationships/hyperlink" Target="https://twitter.com/#!/captainslogaz/status/1086686132417454080" TargetMode="External" /><Relationship Id="rId1020" Type="http://schemas.openxmlformats.org/officeDocument/2006/relationships/hyperlink" Target="https://twitter.com/#!/captainslogaz/status/1086688973072695296" TargetMode="External" /><Relationship Id="rId1021" Type="http://schemas.openxmlformats.org/officeDocument/2006/relationships/hyperlink" Target="https://twitter.com/#!/michelegabay/status/1086694925998075905" TargetMode="External" /><Relationship Id="rId1022" Type="http://schemas.openxmlformats.org/officeDocument/2006/relationships/hyperlink" Target="https://api.twitter.com/1.1/geo/id/07d9ec917cc81000.json" TargetMode="External" /><Relationship Id="rId1023" Type="http://schemas.openxmlformats.org/officeDocument/2006/relationships/hyperlink" Target="https://api.twitter.com/1.1/geo/id/5c62ffb0f0f3479d.json" TargetMode="External" /><Relationship Id="rId1024" Type="http://schemas.openxmlformats.org/officeDocument/2006/relationships/hyperlink" Target="https://api.twitter.com/1.1/geo/id/5c62ffb0f0f3479d.json" TargetMode="External" /><Relationship Id="rId1025" Type="http://schemas.openxmlformats.org/officeDocument/2006/relationships/hyperlink" Target="https://api.twitter.com/1.1/geo/id/5c62ffb0f0f3479d.json" TargetMode="External" /><Relationship Id="rId1026" Type="http://schemas.openxmlformats.org/officeDocument/2006/relationships/hyperlink" Target="https://api.twitter.com/1.1/geo/id/5c62ffb0f0f3479d.json" TargetMode="External" /><Relationship Id="rId1027" Type="http://schemas.openxmlformats.org/officeDocument/2006/relationships/hyperlink" Target="https://api.twitter.com/1.1/geo/id/5c62ffb0f0f3479d.json" TargetMode="External" /><Relationship Id="rId1028" Type="http://schemas.openxmlformats.org/officeDocument/2006/relationships/hyperlink" Target="https://api.twitter.com/1.1/geo/id/5c62ffb0f0f3479d.json" TargetMode="External" /><Relationship Id="rId1029" Type="http://schemas.openxmlformats.org/officeDocument/2006/relationships/hyperlink" Target="https://api.twitter.com/1.1/geo/id/5c62ffb0f0f3479d.json" TargetMode="External" /><Relationship Id="rId1030" Type="http://schemas.openxmlformats.org/officeDocument/2006/relationships/hyperlink" Target="https://api.twitter.com/1.1/geo/id/07d9ec917cc81000.json" TargetMode="External" /><Relationship Id="rId1031" Type="http://schemas.openxmlformats.org/officeDocument/2006/relationships/hyperlink" Target="https://api.twitter.com/1.1/geo/id/5c62ffb0f0f3479d.json" TargetMode="External" /><Relationship Id="rId1032" Type="http://schemas.openxmlformats.org/officeDocument/2006/relationships/hyperlink" Target="https://api.twitter.com/1.1/geo/id/5c62ffb0f0f3479d.json" TargetMode="External" /><Relationship Id="rId1033" Type="http://schemas.openxmlformats.org/officeDocument/2006/relationships/hyperlink" Target="https://api.twitter.com/1.1/geo/id/5c62ffb0f0f3479d.json" TargetMode="External" /><Relationship Id="rId1034" Type="http://schemas.openxmlformats.org/officeDocument/2006/relationships/comments" Target="../comments1.xml" /><Relationship Id="rId1035" Type="http://schemas.openxmlformats.org/officeDocument/2006/relationships/vmlDrawing" Target="../drawings/vmlDrawing1.vml" /><Relationship Id="rId1036" Type="http://schemas.openxmlformats.org/officeDocument/2006/relationships/table" Target="../tables/table1.xml" /><Relationship Id="rId10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wOakPvd9K" TargetMode="External" /><Relationship Id="rId2" Type="http://schemas.openxmlformats.org/officeDocument/2006/relationships/hyperlink" Target="https://t.co/pfjrgyPacj" TargetMode="External" /><Relationship Id="rId3" Type="http://schemas.openxmlformats.org/officeDocument/2006/relationships/hyperlink" Target="https://t.co/uiPfVlILWH" TargetMode="External" /><Relationship Id="rId4" Type="http://schemas.openxmlformats.org/officeDocument/2006/relationships/hyperlink" Target="https://t.co/JCRcbVdpPG" TargetMode="External" /><Relationship Id="rId5" Type="http://schemas.openxmlformats.org/officeDocument/2006/relationships/hyperlink" Target="https://t.co/h0oK3BUSiM" TargetMode="External" /><Relationship Id="rId6" Type="http://schemas.openxmlformats.org/officeDocument/2006/relationships/hyperlink" Target="https://t.co/Hpa5yCQkVx" TargetMode="External" /><Relationship Id="rId7" Type="http://schemas.openxmlformats.org/officeDocument/2006/relationships/hyperlink" Target="https://t.co/ZrQWFKhg9v" TargetMode="External" /><Relationship Id="rId8" Type="http://schemas.openxmlformats.org/officeDocument/2006/relationships/hyperlink" Target="https://t.co/in8vW08a8w" TargetMode="External" /><Relationship Id="rId9" Type="http://schemas.openxmlformats.org/officeDocument/2006/relationships/hyperlink" Target="https://t.co/oIe1BsY38r" TargetMode="External" /><Relationship Id="rId10" Type="http://schemas.openxmlformats.org/officeDocument/2006/relationships/hyperlink" Target="https://t.co/AF1gbNeaRA" TargetMode="External" /><Relationship Id="rId11" Type="http://schemas.openxmlformats.org/officeDocument/2006/relationships/hyperlink" Target="https://t.co/686Gl4kHmL" TargetMode="External" /><Relationship Id="rId12" Type="http://schemas.openxmlformats.org/officeDocument/2006/relationships/hyperlink" Target="https://t.co/jdcxDFI7zk" TargetMode="External" /><Relationship Id="rId13" Type="http://schemas.openxmlformats.org/officeDocument/2006/relationships/hyperlink" Target="https://t.co/nTcbVhB3t7" TargetMode="External" /><Relationship Id="rId14" Type="http://schemas.openxmlformats.org/officeDocument/2006/relationships/hyperlink" Target="https://t.co/3ZlIVgsLSJ" TargetMode="External" /><Relationship Id="rId15" Type="http://schemas.openxmlformats.org/officeDocument/2006/relationships/hyperlink" Target="https://t.co/gVzcgN3KCu" TargetMode="External" /><Relationship Id="rId16" Type="http://schemas.openxmlformats.org/officeDocument/2006/relationships/hyperlink" Target="https://t.co/TFCRnxUkE2" TargetMode="External" /><Relationship Id="rId17" Type="http://schemas.openxmlformats.org/officeDocument/2006/relationships/hyperlink" Target="https://t.co/X8PcuT7SbR" TargetMode="External" /><Relationship Id="rId18" Type="http://schemas.openxmlformats.org/officeDocument/2006/relationships/hyperlink" Target="https://t.co/c0pNCm2FQT" TargetMode="External" /><Relationship Id="rId19" Type="http://schemas.openxmlformats.org/officeDocument/2006/relationships/hyperlink" Target="https://t.co/jr5ynnPTAv" TargetMode="External" /><Relationship Id="rId20" Type="http://schemas.openxmlformats.org/officeDocument/2006/relationships/hyperlink" Target="https://t.co/FHOaSRbpTt" TargetMode="External" /><Relationship Id="rId21" Type="http://schemas.openxmlformats.org/officeDocument/2006/relationships/hyperlink" Target="https://t.co/4i9SXl9GGf" TargetMode="External" /><Relationship Id="rId22" Type="http://schemas.openxmlformats.org/officeDocument/2006/relationships/hyperlink" Target="https://t.co/He5Y1VWZ4R" TargetMode="External" /><Relationship Id="rId23" Type="http://schemas.openxmlformats.org/officeDocument/2006/relationships/hyperlink" Target="https://t.co/OyDjD1c8Ii" TargetMode="External" /><Relationship Id="rId24" Type="http://schemas.openxmlformats.org/officeDocument/2006/relationships/hyperlink" Target="https://t.co/ltn7CFvbWQ" TargetMode="External" /><Relationship Id="rId25" Type="http://schemas.openxmlformats.org/officeDocument/2006/relationships/hyperlink" Target="https://t.co/EG9KVe4Nac" TargetMode="External" /><Relationship Id="rId26" Type="http://schemas.openxmlformats.org/officeDocument/2006/relationships/hyperlink" Target="https://t.co/gGuD81CQcX" TargetMode="External" /><Relationship Id="rId27" Type="http://schemas.openxmlformats.org/officeDocument/2006/relationships/hyperlink" Target="https://t.co/9tIvwXoBUc" TargetMode="External" /><Relationship Id="rId28" Type="http://schemas.openxmlformats.org/officeDocument/2006/relationships/hyperlink" Target="https://t.co/sKRfDgk25c" TargetMode="External" /><Relationship Id="rId29" Type="http://schemas.openxmlformats.org/officeDocument/2006/relationships/hyperlink" Target="https://t.co/ftYTVOPfm4" TargetMode="External" /><Relationship Id="rId30" Type="http://schemas.openxmlformats.org/officeDocument/2006/relationships/hyperlink" Target="https://t.co/RLrl02WAs0" TargetMode="External" /><Relationship Id="rId31" Type="http://schemas.openxmlformats.org/officeDocument/2006/relationships/hyperlink" Target="https://t.co/J5bkxjPAFj" TargetMode="External" /><Relationship Id="rId32" Type="http://schemas.openxmlformats.org/officeDocument/2006/relationships/hyperlink" Target="https://t.co/sdkPSI9MGR" TargetMode="External" /><Relationship Id="rId33" Type="http://schemas.openxmlformats.org/officeDocument/2006/relationships/hyperlink" Target="https://t.co/j8EgWgjar0" TargetMode="External" /><Relationship Id="rId34" Type="http://schemas.openxmlformats.org/officeDocument/2006/relationships/hyperlink" Target="https://t.co/3XeJHHER69" TargetMode="External" /><Relationship Id="rId35" Type="http://schemas.openxmlformats.org/officeDocument/2006/relationships/hyperlink" Target="https://t.co/nPDazlQeM9" TargetMode="External" /><Relationship Id="rId36" Type="http://schemas.openxmlformats.org/officeDocument/2006/relationships/hyperlink" Target="https://t.co/IDIIINlqW1" TargetMode="External" /><Relationship Id="rId37" Type="http://schemas.openxmlformats.org/officeDocument/2006/relationships/hyperlink" Target="https://t.co/jxdCCIM2tA" TargetMode="External" /><Relationship Id="rId38" Type="http://schemas.openxmlformats.org/officeDocument/2006/relationships/hyperlink" Target="https://t.co/xL7v4p07DY" TargetMode="External" /><Relationship Id="rId39" Type="http://schemas.openxmlformats.org/officeDocument/2006/relationships/hyperlink" Target="http://t.co/WsSXtWD6Ui" TargetMode="External" /><Relationship Id="rId40" Type="http://schemas.openxmlformats.org/officeDocument/2006/relationships/hyperlink" Target="https://t.co/nOlJmrJy9y" TargetMode="External" /><Relationship Id="rId41" Type="http://schemas.openxmlformats.org/officeDocument/2006/relationships/hyperlink" Target="https://t.co/tIWANQOW8W" TargetMode="External" /><Relationship Id="rId42" Type="http://schemas.openxmlformats.org/officeDocument/2006/relationships/hyperlink" Target="https://t.co/7dHURQ1atg" TargetMode="External" /><Relationship Id="rId43" Type="http://schemas.openxmlformats.org/officeDocument/2006/relationships/hyperlink" Target="https://t.co/EL52F1NAeH" TargetMode="External" /><Relationship Id="rId44" Type="http://schemas.openxmlformats.org/officeDocument/2006/relationships/hyperlink" Target="https://t.co/gD9sLfMy5X" TargetMode="External" /><Relationship Id="rId45" Type="http://schemas.openxmlformats.org/officeDocument/2006/relationships/hyperlink" Target="https://t.co/bkiTiFt4Y5" TargetMode="External" /><Relationship Id="rId46" Type="http://schemas.openxmlformats.org/officeDocument/2006/relationships/hyperlink" Target="https://t.co/zCNmJE2E2H" TargetMode="External" /><Relationship Id="rId47" Type="http://schemas.openxmlformats.org/officeDocument/2006/relationships/hyperlink" Target="https://t.co/4NgyUDXlAY" TargetMode="External" /><Relationship Id="rId48" Type="http://schemas.openxmlformats.org/officeDocument/2006/relationships/hyperlink" Target="https://t.co/KqaxT9TZ7e" TargetMode="External" /><Relationship Id="rId49" Type="http://schemas.openxmlformats.org/officeDocument/2006/relationships/hyperlink" Target="https://t.co/b6rVRWaHQj" TargetMode="External" /><Relationship Id="rId50" Type="http://schemas.openxmlformats.org/officeDocument/2006/relationships/hyperlink" Target="https://t.co/XiZZGVLyGR" TargetMode="External" /><Relationship Id="rId51" Type="http://schemas.openxmlformats.org/officeDocument/2006/relationships/hyperlink" Target="https://t.co/D5maXn3sAg" TargetMode="External" /><Relationship Id="rId52" Type="http://schemas.openxmlformats.org/officeDocument/2006/relationships/hyperlink" Target="https://t.co/eSIU9MFN99" TargetMode="External" /><Relationship Id="rId53" Type="http://schemas.openxmlformats.org/officeDocument/2006/relationships/hyperlink" Target="https://t.co/dk6mK7dSW0" TargetMode="External" /><Relationship Id="rId54" Type="http://schemas.openxmlformats.org/officeDocument/2006/relationships/hyperlink" Target="https://t.co/GuWNjIrZ5o" TargetMode="External" /><Relationship Id="rId55" Type="http://schemas.openxmlformats.org/officeDocument/2006/relationships/hyperlink" Target="http://t.co/sirbQAvhfg" TargetMode="External" /><Relationship Id="rId56" Type="http://schemas.openxmlformats.org/officeDocument/2006/relationships/hyperlink" Target="https://t.co/cwDacMMcWI" TargetMode="External" /><Relationship Id="rId57" Type="http://schemas.openxmlformats.org/officeDocument/2006/relationships/hyperlink" Target="https://t.co/xFrRcRUuCi" TargetMode="External" /><Relationship Id="rId58" Type="http://schemas.openxmlformats.org/officeDocument/2006/relationships/hyperlink" Target="https://t.co/Jqo1rP1PUC" TargetMode="External" /><Relationship Id="rId59" Type="http://schemas.openxmlformats.org/officeDocument/2006/relationships/hyperlink" Target="https://t.co/6dQuPJmC3O" TargetMode="External" /><Relationship Id="rId60" Type="http://schemas.openxmlformats.org/officeDocument/2006/relationships/hyperlink" Target="https://t.co/7IDoW8Ah9W" TargetMode="External" /><Relationship Id="rId61" Type="http://schemas.openxmlformats.org/officeDocument/2006/relationships/hyperlink" Target="https://t.co/USEfxe7iOQ" TargetMode="External" /><Relationship Id="rId62" Type="http://schemas.openxmlformats.org/officeDocument/2006/relationships/hyperlink" Target="https://t.co/BSlXahUd7I" TargetMode="External" /><Relationship Id="rId63" Type="http://schemas.openxmlformats.org/officeDocument/2006/relationships/hyperlink" Target="https://t.co/EiUus9w23T" TargetMode="External" /><Relationship Id="rId64" Type="http://schemas.openxmlformats.org/officeDocument/2006/relationships/hyperlink" Target="https://t.co/1CZT2Ssohc" TargetMode="External" /><Relationship Id="rId65" Type="http://schemas.openxmlformats.org/officeDocument/2006/relationships/hyperlink" Target="https://t.co/jRL6qcjfr6" TargetMode="External" /><Relationship Id="rId66" Type="http://schemas.openxmlformats.org/officeDocument/2006/relationships/hyperlink" Target="http://t.co/9BkApziVCj" TargetMode="External" /><Relationship Id="rId67" Type="http://schemas.openxmlformats.org/officeDocument/2006/relationships/hyperlink" Target="https://t.co/rJXYX86cq0" TargetMode="External" /><Relationship Id="rId68" Type="http://schemas.openxmlformats.org/officeDocument/2006/relationships/hyperlink" Target="https://t.co/jM0XMC16cx" TargetMode="External" /><Relationship Id="rId69" Type="http://schemas.openxmlformats.org/officeDocument/2006/relationships/hyperlink" Target="https://t.co/uKJ6vHcFwX" TargetMode="External" /><Relationship Id="rId70" Type="http://schemas.openxmlformats.org/officeDocument/2006/relationships/hyperlink" Target="https://t.co/J5sUjQdclI" TargetMode="External" /><Relationship Id="rId71" Type="http://schemas.openxmlformats.org/officeDocument/2006/relationships/hyperlink" Target="https://t.co/jXb6xmW5aa" TargetMode="External" /><Relationship Id="rId72" Type="http://schemas.openxmlformats.org/officeDocument/2006/relationships/hyperlink" Target="https://t.co/cNDvB45Hic" TargetMode="External" /><Relationship Id="rId73" Type="http://schemas.openxmlformats.org/officeDocument/2006/relationships/hyperlink" Target="https://pbs.twimg.com/profile_banners/153426223/1547393340" TargetMode="External" /><Relationship Id="rId74" Type="http://schemas.openxmlformats.org/officeDocument/2006/relationships/hyperlink" Target="https://pbs.twimg.com/profile_banners/64321755/1510715669" TargetMode="External" /><Relationship Id="rId75" Type="http://schemas.openxmlformats.org/officeDocument/2006/relationships/hyperlink" Target="https://pbs.twimg.com/profile_banners/27753686/1546636429" TargetMode="External" /><Relationship Id="rId76" Type="http://schemas.openxmlformats.org/officeDocument/2006/relationships/hyperlink" Target="https://pbs.twimg.com/profile_banners/22853850/1501906075" TargetMode="External" /><Relationship Id="rId77" Type="http://schemas.openxmlformats.org/officeDocument/2006/relationships/hyperlink" Target="https://pbs.twimg.com/profile_banners/4828013916/1547018336" TargetMode="External" /><Relationship Id="rId78" Type="http://schemas.openxmlformats.org/officeDocument/2006/relationships/hyperlink" Target="https://pbs.twimg.com/profile_banners/845833560611340293/1536199781" TargetMode="External" /><Relationship Id="rId79" Type="http://schemas.openxmlformats.org/officeDocument/2006/relationships/hyperlink" Target="https://pbs.twimg.com/profile_banners/3317268426/1439779327" TargetMode="External" /><Relationship Id="rId80" Type="http://schemas.openxmlformats.org/officeDocument/2006/relationships/hyperlink" Target="https://pbs.twimg.com/profile_banners/1271438401/1394003741" TargetMode="External" /><Relationship Id="rId81" Type="http://schemas.openxmlformats.org/officeDocument/2006/relationships/hyperlink" Target="https://pbs.twimg.com/profile_banners/400089636/1519178430" TargetMode="External" /><Relationship Id="rId82" Type="http://schemas.openxmlformats.org/officeDocument/2006/relationships/hyperlink" Target="https://pbs.twimg.com/profile_banners/815708250217840640/1546198414" TargetMode="External" /><Relationship Id="rId83" Type="http://schemas.openxmlformats.org/officeDocument/2006/relationships/hyperlink" Target="https://pbs.twimg.com/profile_banners/381829318/1508885122" TargetMode="External" /><Relationship Id="rId84" Type="http://schemas.openxmlformats.org/officeDocument/2006/relationships/hyperlink" Target="https://pbs.twimg.com/profile_banners/19943886/1544293754" TargetMode="External" /><Relationship Id="rId85" Type="http://schemas.openxmlformats.org/officeDocument/2006/relationships/hyperlink" Target="https://pbs.twimg.com/profile_banners/845277821538881536/1546319232" TargetMode="External" /><Relationship Id="rId86" Type="http://schemas.openxmlformats.org/officeDocument/2006/relationships/hyperlink" Target="https://pbs.twimg.com/profile_banners/999352028064198661/1546456782" TargetMode="External" /><Relationship Id="rId87" Type="http://schemas.openxmlformats.org/officeDocument/2006/relationships/hyperlink" Target="https://pbs.twimg.com/profile_banners/2149805262/1547266535" TargetMode="External" /><Relationship Id="rId88" Type="http://schemas.openxmlformats.org/officeDocument/2006/relationships/hyperlink" Target="https://pbs.twimg.com/profile_banners/348478575/1517719043" TargetMode="External" /><Relationship Id="rId89" Type="http://schemas.openxmlformats.org/officeDocument/2006/relationships/hyperlink" Target="https://pbs.twimg.com/profile_banners/843556423548067840/1547879009" TargetMode="External" /><Relationship Id="rId90" Type="http://schemas.openxmlformats.org/officeDocument/2006/relationships/hyperlink" Target="https://pbs.twimg.com/profile_banners/4375520925/1546131021" TargetMode="External" /><Relationship Id="rId91" Type="http://schemas.openxmlformats.org/officeDocument/2006/relationships/hyperlink" Target="https://pbs.twimg.com/profile_banners/1073237029037711360/1547641383" TargetMode="External" /><Relationship Id="rId92" Type="http://schemas.openxmlformats.org/officeDocument/2006/relationships/hyperlink" Target="https://pbs.twimg.com/profile_banners/17105240/1542946445" TargetMode="External" /><Relationship Id="rId93" Type="http://schemas.openxmlformats.org/officeDocument/2006/relationships/hyperlink" Target="https://pbs.twimg.com/profile_banners/95125337/1508903668" TargetMode="External" /><Relationship Id="rId94" Type="http://schemas.openxmlformats.org/officeDocument/2006/relationships/hyperlink" Target="https://pbs.twimg.com/profile_banners/812361923304034304/1540814988" TargetMode="External" /><Relationship Id="rId95" Type="http://schemas.openxmlformats.org/officeDocument/2006/relationships/hyperlink" Target="https://pbs.twimg.com/profile_banners/42048593/1399692912" TargetMode="External" /><Relationship Id="rId96" Type="http://schemas.openxmlformats.org/officeDocument/2006/relationships/hyperlink" Target="https://pbs.twimg.com/profile_banners/952686657010110466/1530893113" TargetMode="External" /><Relationship Id="rId97" Type="http://schemas.openxmlformats.org/officeDocument/2006/relationships/hyperlink" Target="https://pbs.twimg.com/profile_banners/823583545100816390/1485822688" TargetMode="External" /><Relationship Id="rId98" Type="http://schemas.openxmlformats.org/officeDocument/2006/relationships/hyperlink" Target="https://pbs.twimg.com/profile_banners/952745082/1542384189" TargetMode="External" /><Relationship Id="rId99" Type="http://schemas.openxmlformats.org/officeDocument/2006/relationships/hyperlink" Target="https://pbs.twimg.com/profile_banners/18857707/1541812076" TargetMode="External" /><Relationship Id="rId100" Type="http://schemas.openxmlformats.org/officeDocument/2006/relationships/hyperlink" Target="https://pbs.twimg.com/profile_banners/330488403/1541605125" TargetMode="External" /><Relationship Id="rId101" Type="http://schemas.openxmlformats.org/officeDocument/2006/relationships/hyperlink" Target="https://pbs.twimg.com/profile_banners/1037157751779090432/1547411502" TargetMode="External" /><Relationship Id="rId102" Type="http://schemas.openxmlformats.org/officeDocument/2006/relationships/hyperlink" Target="https://pbs.twimg.com/profile_banners/4183540876/1546405817" TargetMode="External" /><Relationship Id="rId103" Type="http://schemas.openxmlformats.org/officeDocument/2006/relationships/hyperlink" Target="https://pbs.twimg.com/profile_banners/2492659458/1533411204" TargetMode="External" /><Relationship Id="rId104" Type="http://schemas.openxmlformats.org/officeDocument/2006/relationships/hyperlink" Target="https://pbs.twimg.com/profile_banners/2590278009/1542377905" TargetMode="External" /><Relationship Id="rId105" Type="http://schemas.openxmlformats.org/officeDocument/2006/relationships/hyperlink" Target="https://pbs.twimg.com/profile_banners/148974063/1546187536" TargetMode="External" /><Relationship Id="rId106" Type="http://schemas.openxmlformats.org/officeDocument/2006/relationships/hyperlink" Target="https://pbs.twimg.com/profile_banners/797939334175424512/1543228485" TargetMode="External" /><Relationship Id="rId107" Type="http://schemas.openxmlformats.org/officeDocument/2006/relationships/hyperlink" Target="https://pbs.twimg.com/profile_banners/1918788540/1531686409" TargetMode="External" /><Relationship Id="rId108" Type="http://schemas.openxmlformats.org/officeDocument/2006/relationships/hyperlink" Target="https://pbs.twimg.com/profile_banners/723316076189200388/1484328331" TargetMode="External" /><Relationship Id="rId109" Type="http://schemas.openxmlformats.org/officeDocument/2006/relationships/hyperlink" Target="https://pbs.twimg.com/profile_banners/982767486/1547252514" TargetMode="External" /><Relationship Id="rId110" Type="http://schemas.openxmlformats.org/officeDocument/2006/relationships/hyperlink" Target="https://pbs.twimg.com/profile_banners/827993499802992648/1519095819" TargetMode="External" /><Relationship Id="rId111" Type="http://schemas.openxmlformats.org/officeDocument/2006/relationships/hyperlink" Target="https://pbs.twimg.com/profile_banners/258741909/1535379825" TargetMode="External" /><Relationship Id="rId112" Type="http://schemas.openxmlformats.org/officeDocument/2006/relationships/hyperlink" Target="https://pbs.twimg.com/profile_banners/16471280/1518404255" TargetMode="External" /><Relationship Id="rId113" Type="http://schemas.openxmlformats.org/officeDocument/2006/relationships/hyperlink" Target="https://pbs.twimg.com/profile_banners/754526572368039936/1540839161" TargetMode="External" /><Relationship Id="rId114" Type="http://schemas.openxmlformats.org/officeDocument/2006/relationships/hyperlink" Target="https://pbs.twimg.com/profile_banners/267416838/1541647705" TargetMode="External" /><Relationship Id="rId115" Type="http://schemas.openxmlformats.org/officeDocument/2006/relationships/hyperlink" Target="https://pbs.twimg.com/profile_banners/2267795582/1544029458" TargetMode="External" /><Relationship Id="rId116" Type="http://schemas.openxmlformats.org/officeDocument/2006/relationships/hyperlink" Target="https://pbs.twimg.com/profile_banners/890592151335190528/1543682929" TargetMode="External" /><Relationship Id="rId117" Type="http://schemas.openxmlformats.org/officeDocument/2006/relationships/hyperlink" Target="https://pbs.twimg.com/profile_banners/198357693/1542469028" TargetMode="External" /><Relationship Id="rId118" Type="http://schemas.openxmlformats.org/officeDocument/2006/relationships/hyperlink" Target="https://pbs.twimg.com/profile_banners/23604785/1430228755" TargetMode="External" /><Relationship Id="rId119" Type="http://schemas.openxmlformats.org/officeDocument/2006/relationships/hyperlink" Target="https://pbs.twimg.com/profile_banners/929370406913441792/1538681663" TargetMode="External" /><Relationship Id="rId120" Type="http://schemas.openxmlformats.org/officeDocument/2006/relationships/hyperlink" Target="https://pbs.twimg.com/profile_banners/778488883/1486428454" TargetMode="External" /><Relationship Id="rId121" Type="http://schemas.openxmlformats.org/officeDocument/2006/relationships/hyperlink" Target="https://pbs.twimg.com/profile_banners/2564128819/1546208162" TargetMode="External" /><Relationship Id="rId122" Type="http://schemas.openxmlformats.org/officeDocument/2006/relationships/hyperlink" Target="https://pbs.twimg.com/profile_banners/893797177364930560/1543572248" TargetMode="External" /><Relationship Id="rId123" Type="http://schemas.openxmlformats.org/officeDocument/2006/relationships/hyperlink" Target="https://pbs.twimg.com/profile_banners/1082726623047229441/1547840374" TargetMode="External" /><Relationship Id="rId124" Type="http://schemas.openxmlformats.org/officeDocument/2006/relationships/hyperlink" Target="https://pbs.twimg.com/profile_banners/3883966769/1499079263" TargetMode="External" /><Relationship Id="rId125" Type="http://schemas.openxmlformats.org/officeDocument/2006/relationships/hyperlink" Target="https://pbs.twimg.com/profile_banners/1273191056/1527037733" TargetMode="External" /><Relationship Id="rId126" Type="http://schemas.openxmlformats.org/officeDocument/2006/relationships/hyperlink" Target="https://pbs.twimg.com/profile_banners/195409453/1478738379" TargetMode="External" /><Relationship Id="rId127" Type="http://schemas.openxmlformats.org/officeDocument/2006/relationships/hyperlink" Target="https://pbs.twimg.com/profile_banners/14579936/1484931167" TargetMode="External" /><Relationship Id="rId128" Type="http://schemas.openxmlformats.org/officeDocument/2006/relationships/hyperlink" Target="https://pbs.twimg.com/profile_banners/22075159/1547813701" TargetMode="External" /><Relationship Id="rId129" Type="http://schemas.openxmlformats.org/officeDocument/2006/relationships/hyperlink" Target="https://pbs.twimg.com/profile_banners/849372179535990784/1541631867" TargetMode="External" /><Relationship Id="rId130" Type="http://schemas.openxmlformats.org/officeDocument/2006/relationships/hyperlink" Target="https://pbs.twimg.com/profile_banners/3653083512/1544983835" TargetMode="External" /><Relationship Id="rId131" Type="http://schemas.openxmlformats.org/officeDocument/2006/relationships/hyperlink" Target="https://pbs.twimg.com/profile_banners/540543234/1544071956" TargetMode="External" /><Relationship Id="rId132" Type="http://schemas.openxmlformats.org/officeDocument/2006/relationships/hyperlink" Target="https://pbs.twimg.com/profile_banners/837420063351259140/1520887775" TargetMode="External" /><Relationship Id="rId133" Type="http://schemas.openxmlformats.org/officeDocument/2006/relationships/hyperlink" Target="https://pbs.twimg.com/profile_banners/996558327491555328/1526433328" TargetMode="External" /><Relationship Id="rId134" Type="http://schemas.openxmlformats.org/officeDocument/2006/relationships/hyperlink" Target="https://pbs.twimg.com/profile_banners/62353949/1499878899" TargetMode="External" /><Relationship Id="rId135" Type="http://schemas.openxmlformats.org/officeDocument/2006/relationships/hyperlink" Target="https://pbs.twimg.com/profile_banners/780564830285463552/1540087597" TargetMode="External" /><Relationship Id="rId136" Type="http://schemas.openxmlformats.org/officeDocument/2006/relationships/hyperlink" Target="https://pbs.twimg.com/profile_banners/945748256683802624/1530317357" TargetMode="External" /><Relationship Id="rId137" Type="http://schemas.openxmlformats.org/officeDocument/2006/relationships/hyperlink" Target="https://pbs.twimg.com/profile_banners/23608092/1457328228" TargetMode="External" /><Relationship Id="rId138" Type="http://schemas.openxmlformats.org/officeDocument/2006/relationships/hyperlink" Target="https://pbs.twimg.com/profile_banners/824707502763872256/1485891462" TargetMode="External" /><Relationship Id="rId139" Type="http://schemas.openxmlformats.org/officeDocument/2006/relationships/hyperlink" Target="https://pbs.twimg.com/profile_banners/830946630819991552/1517604495" TargetMode="External" /><Relationship Id="rId140" Type="http://schemas.openxmlformats.org/officeDocument/2006/relationships/hyperlink" Target="https://pbs.twimg.com/profile_banners/284239036/1410915890" TargetMode="External" /><Relationship Id="rId141" Type="http://schemas.openxmlformats.org/officeDocument/2006/relationships/hyperlink" Target="https://pbs.twimg.com/profile_banners/3390289323/1541622741" TargetMode="External" /><Relationship Id="rId142" Type="http://schemas.openxmlformats.org/officeDocument/2006/relationships/hyperlink" Target="https://pbs.twimg.com/profile_banners/705971428185632768/1519592878" TargetMode="External" /><Relationship Id="rId143" Type="http://schemas.openxmlformats.org/officeDocument/2006/relationships/hyperlink" Target="https://pbs.twimg.com/profile_banners/22778856/1486326325" TargetMode="External" /><Relationship Id="rId144" Type="http://schemas.openxmlformats.org/officeDocument/2006/relationships/hyperlink" Target="https://pbs.twimg.com/profile_banners/821020816984842240/1486197528" TargetMode="External" /><Relationship Id="rId145" Type="http://schemas.openxmlformats.org/officeDocument/2006/relationships/hyperlink" Target="https://pbs.twimg.com/profile_banners/2173054549/1546465739" TargetMode="External" /><Relationship Id="rId146" Type="http://schemas.openxmlformats.org/officeDocument/2006/relationships/hyperlink" Target="https://pbs.twimg.com/profile_banners/867643763493027840/1544669534" TargetMode="External" /><Relationship Id="rId147" Type="http://schemas.openxmlformats.org/officeDocument/2006/relationships/hyperlink" Target="https://pbs.twimg.com/profile_banners/1079429091546316800/1546192270" TargetMode="External" /><Relationship Id="rId148" Type="http://schemas.openxmlformats.org/officeDocument/2006/relationships/hyperlink" Target="https://pbs.twimg.com/profile_banners/1268337206/1546288190" TargetMode="External" /><Relationship Id="rId149" Type="http://schemas.openxmlformats.org/officeDocument/2006/relationships/hyperlink" Target="https://pbs.twimg.com/profile_banners/837169613527928832/1513119716" TargetMode="External" /><Relationship Id="rId150" Type="http://schemas.openxmlformats.org/officeDocument/2006/relationships/hyperlink" Target="https://pbs.twimg.com/profile_banners/17661470/1494261947" TargetMode="External" /><Relationship Id="rId151" Type="http://schemas.openxmlformats.org/officeDocument/2006/relationships/hyperlink" Target="https://pbs.twimg.com/profile_banners/1730555533/1468371571" TargetMode="External" /><Relationship Id="rId152" Type="http://schemas.openxmlformats.org/officeDocument/2006/relationships/hyperlink" Target="https://pbs.twimg.com/profile_banners/824216698551209984/1490973842" TargetMode="External" /><Relationship Id="rId153" Type="http://schemas.openxmlformats.org/officeDocument/2006/relationships/hyperlink" Target="https://pbs.twimg.com/profile_banners/1054454268952858625/1540240173" TargetMode="External" /><Relationship Id="rId154" Type="http://schemas.openxmlformats.org/officeDocument/2006/relationships/hyperlink" Target="https://pbs.twimg.com/profile_banners/893316758987128833/1534500681" TargetMode="External" /><Relationship Id="rId155" Type="http://schemas.openxmlformats.org/officeDocument/2006/relationships/hyperlink" Target="https://pbs.twimg.com/profile_banners/276524634/1519126318" TargetMode="External" /><Relationship Id="rId156" Type="http://schemas.openxmlformats.org/officeDocument/2006/relationships/hyperlink" Target="https://pbs.twimg.com/profile_banners/2510918743/1484941078" TargetMode="External" /><Relationship Id="rId157" Type="http://schemas.openxmlformats.org/officeDocument/2006/relationships/hyperlink" Target="https://pbs.twimg.com/profile_banners/18950944/1529104674" TargetMode="External" /><Relationship Id="rId158" Type="http://schemas.openxmlformats.org/officeDocument/2006/relationships/hyperlink" Target="https://pbs.twimg.com/profile_banners/798300135277154304/1479169997" TargetMode="External" /><Relationship Id="rId159" Type="http://schemas.openxmlformats.org/officeDocument/2006/relationships/hyperlink" Target="https://pbs.twimg.com/profile_banners/977651626130329601/1526239359" TargetMode="External" /><Relationship Id="rId160" Type="http://schemas.openxmlformats.org/officeDocument/2006/relationships/hyperlink" Target="https://pbs.twimg.com/profile_banners/63841760/1534321035" TargetMode="External" /><Relationship Id="rId161" Type="http://schemas.openxmlformats.org/officeDocument/2006/relationships/hyperlink" Target="https://pbs.twimg.com/profile_banners/1160351922/1490374225" TargetMode="External" /><Relationship Id="rId162" Type="http://schemas.openxmlformats.org/officeDocument/2006/relationships/hyperlink" Target="https://pbs.twimg.com/profile_banners/103106629/1546415117" TargetMode="External" /><Relationship Id="rId163" Type="http://schemas.openxmlformats.org/officeDocument/2006/relationships/hyperlink" Target="https://pbs.twimg.com/profile_banners/982749902152187904/1523141120" TargetMode="External" /><Relationship Id="rId164" Type="http://schemas.openxmlformats.org/officeDocument/2006/relationships/hyperlink" Target="https://pbs.twimg.com/profile_banners/908159499835338752/1531795271" TargetMode="External" /><Relationship Id="rId165" Type="http://schemas.openxmlformats.org/officeDocument/2006/relationships/hyperlink" Target="https://pbs.twimg.com/profile_banners/960637568235683840/1517871481" TargetMode="External" /><Relationship Id="rId166" Type="http://schemas.openxmlformats.org/officeDocument/2006/relationships/hyperlink" Target="https://pbs.twimg.com/profile_banners/785956570223906816/1529165783" TargetMode="External" /><Relationship Id="rId167" Type="http://schemas.openxmlformats.org/officeDocument/2006/relationships/hyperlink" Target="https://pbs.twimg.com/profile_banners/1015340640807391233/1546466052" TargetMode="External" /><Relationship Id="rId168" Type="http://schemas.openxmlformats.org/officeDocument/2006/relationships/hyperlink" Target="https://pbs.twimg.com/profile_banners/711917919/1520189234" TargetMode="External" /><Relationship Id="rId169" Type="http://schemas.openxmlformats.org/officeDocument/2006/relationships/hyperlink" Target="https://pbs.twimg.com/profile_banners/843595546073976833/1543404453" TargetMode="External" /><Relationship Id="rId170" Type="http://schemas.openxmlformats.org/officeDocument/2006/relationships/hyperlink" Target="https://pbs.twimg.com/profile_banners/2383871725/1546517718" TargetMode="External" /><Relationship Id="rId171" Type="http://schemas.openxmlformats.org/officeDocument/2006/relationships/hyperlink" Target="https://pbs.twimg.com/profile_banners/27464152/1391551961" TargetMode="External" /><Relationship Id="rId172" Type="http://schemas.openxmlformats.org/officeDocument/2006/relationships/hyperlink" Target="https://pbs.twimg.com/profile_banners/1033462763102855169/1535233039" TargetMode="External" /><Relationship Id="rId173" Type="http://schemas.openxmlformats.org/officeDocument/2006/relationships/hyperlink" Target="https://pbs.twimg.com/profile_banners/17378581/1494683729" TargetMode="External" /><Relationship Id="rId174" Type="http://schemas.openxmlformats.org/officeDocument/2006/relationships/hyperlink" Target="https://pbs.twimg.com/profile_banners/64179019/1473249262" TargetMode="External" /><Relationship Id="rId175" Type="http://schemas.openxmlformats.org/officeDocument/2006/relationships/hyperlink" Target="https://pbs.twimg.com/profile_banners/806984790574559232/1496354191" TargetMode="External" /><Relationship Id="rId176" Type="http://schemas.openxmlformats.org/officeDocument/2006/relationships/hyperlink" Target="https://pbs.twimg.com/profile_banners/19535737/1401127754" TargetMode="External" /><Relationship Id="rId177" Type="http://schemas.openxmlformats.org/officeDocument/2006/relationships/hyperlink" Target="https://pbs.twimg.com/profile_banners/749272339410366466/1467476985" TargetMode="External" /><Relationship Id="rId178" Type="http://schemas.openxmlformats.org/officeDocument/2006/relationships/hyperlink" Target="https://pbs.twimg.com/profile_banners/1201535478/1547310132" TargetMode="External" /><Relationship Id="rId179" Type="http://schemas.openxmlformats.org/officeDocument/2006/relationships/hyperlink" Target="https://pbs.twimg.com/profile_banners/29194420/1545998257" TargetMode="External" /><Relationship Id="rId180" Type="http://schemas.openxmlformats.org/officeDocument/2006/relationships/hyperlink" Target="https://pbs.twimg.com/profile_banners/26039974/1518830513" TargetMode="External" /><Relationship Id="rId181" Type="http://schemas.openxmlformats.org/officeDocument/2006/relationships/hyperlink" Target="https://pbs.twimg.com/profile_banners/838409884051902468/1538071664" TargetMode="External" /><Relationship Id="rId182" Type="http://schemas.openxmlformats.org/officeDocument/2006/relationships/hyperlink" Target="https://pbs.twimg.com/profile_banners/610094450/1536278415" TargetMode="External" /><Relationship Id="rId183" Type="http://schemas.openxmlformats.org/officeDocument/2006/relationships/hyperlink" Target="https://pbs.twimg.com/profile_banners/707341058393415682/1486686666" TargetMode="External" /><Relationship Id="rId184" Type="http://schemas.openxmlformats.org/officeDocument/2006/relationships/hyperlink" Target="https://pbs.twimg.com/profile_banners/449155907/1399859020" TargetMode="External" /><Relationship Id="rId185" Type="http://schemas.openxmlformats.org/officeDocument/2006/relationships/hyperlink" Target="https://pbs.twimg.com/profile_banners/850727236281958401/1546782577" TargetMode="External" /><Relationship Id="rId186" Type="http://schemas.openxmlformats.org/officeDocument/2006/relationships/hyperlink" Target="https://pbs.twimg.com/profile_banners/87524465/1540663965" TargetMode="External" /><Relationship Id="rId187" Type="http://schemas.openxmlformats.org/officeDocument/2006/relationships/hyperlink" Target="https://pbs.twimg.com/profile_banners/272766130/1487379857" TargetMode="External" /><Relationship Id="rId188" Type="http://schemas.openxmlformats.org/officeDocument/2006/relationships/hyperlink" Target="https://pbs.twimg.com/profile_banners/1927156488/1546447335" TargetMode="External" /><Relationship Id="rId189" Type="http://schemas.openxmlformats.org/officeDocument/2006/relationships/hyperlink" Target="https://pbs.twimg.com/profile_banners/9721292/1398200929" TargetMode="External" /><Relationship Id="rId190" Type="http://schemas.openxmlformats.org/officeDocument/2006/relationships/hyperlink" Target="https://pbs.twimg.com/profile_banners/359086294/1530044989" TargetMode="External" /><Relationship Id="rId191" Type="http://schemas.openxmlformats.org/officeDocument/2006/relationships/hyperlink" Target="https://pbs.twimg.com/profile_banners/21041382/1461025212" TargetMode="External" /><Relationship Id="rId192" Type="http://schemas.openxmlformats.org/officeDocument/2006/relationships/hyperlink" Target="https://pbs.twimg.com/profile_banners/1710778651/1502685591" TargetMode="External" /><Relationship Id="rId193" Type="http://schemas.openxmlformats.org/officeDocument/2006/relationships/hyperlink" Target="https://pbs.twimg.com/profile_banners/3357427702/1543476916" TargetMode="External" /><Relationship Id="rId194" Type="http://schemas.openxmlformats.org/officeDocument/2006/relationships/hyperlink" Target="https://pbs.twimg.com/profile_banners/405341045/1540166748" TargetMode="External" /><Relationship Id="rId195" Type="http://schemas.openxmlformats.org/officeDocument/2006/relationships/hyperlink" Target="https://pbs.twimg.com/profile_banners/394392730/1543167063" TargetMode="External" /><Relationship Id="rId196" Type="http://schemas.openxmlformats.org/officeDocument/2006/relationships/hyperlink" Target="https://pbs.twimg.com/profile_banners/80395816/1517014998" TargetMode="External" /><Relationship Id="rId197" Type="http://schemas.openxmlformats.org/officeDocument/2006/relationships/hyperlink" Target="https://pbs.twimg.com/profile_banners/21540116/1357171493" TargetMode="External" /><Relationship Id="rId198" Type="http://schemas.openxmlformats.org/officeDocument/2006/relationships/hyperlink" Target="https://pbs.twimg.com/profile_banners/1055290480429154305/1547625049" TargetMode="External" /><Relationship Id="rId199" Type="http://schemas.openxmlformats.org/officeDocument/2006/relationships/hyperlink" Target="https://pbs.twimg.com/profile_banners/827587823201034241/1529272187" TargetMode="External" /><Relationship Id="rId200" Type="http://schemas.openxmlformats.org/officeDocument/2006/relationships/hyperlink" Target="https://pbs.twimg.com/profile_banners/1705041764/1547836525" TargetMode="External" /><Relationship Id="rId201" Type="http://schemas.openxmlformats.org/officeDocument/2006/relationships/hyperlink" Target="https://pbs.twimg.com/profile_banners/273469546/1525144168" TargetMode="External" /><Relationship Id="rId202" Type="http://schemas.openxmlformats.org/officeDocument/2006/relationships/hyperlink" Target="https://pbs.twimg.com/profile_banners/121800343/1494688456" TargetMode="External" /><Relationship Id="rId203" Type="http://schemas.openxmlformats.org/officeDocument/2006/relationships/hyperlink" Target="https://pbs.twimg.com/profile_banners/785613017824100352/1502653932" TargetMode="External" /><Relationship Id="rId204" Type="http://schemas.openxmlformats.org/officeDocument/2006/relationships/hyperlink" Target="https://pbs.twimg.com/profile_banners/21612042/1546949140" TargetMode="External" /><Relationship Id="rId205" Type="http://schemas.openxmlformats.org/officeDocument/2006/relationships/hyperlink" Target="https://pbs.twimg.com/profile_banners/724980759744765952/1529687617" TargetMode="External" /><Relationship Id="rId206" Type="http://schemas.openxmlformats.org/officeDocument/2006/relationships/hyperlink" Target="https://pbs.twimg.com/profile_banners/870473605473198080/1507858604" TargetMode="External" /><Relationship Id="rId207" Type="http://schemas.openxmlformats.org/officeDocument/2006/relationships/hyperlink" Target="https://pbs.twimg.com/profile_banners/236730421/1514740977" TargetMode="External" /><Relationship Id="rId208" Type="http://schemas.openxmlformats.org/officeDocument/2006/relationships/hyperlink" Target="https://pbs.twimg.com/profile_banners/49190063/1546955969" TargetMode="External" /><Relationship Id="rId209" Type="http://schemas.openxmlformats.org/officeDocument/2006/relationships/hyperlink" Target="https://pbs.twimg.com/profile_banners/4223220382/1541566489" TargetMode="External" /><Relationship Id="rId210" Type="http://schemas.openxmlformats.org/officeDocument/2006/relationships/hyperlink" Target="https://pbs.twimg.com/profile_banners/14110996/1539537653" TargetMode="External" /><Relationship Id="rId211" Type="http://schemas.openxmlformats.org/officeDocument/2006/relationships/hyperlink" Target="https://pbs.twimg.com/profile_banners/16969230/1486475193" TargetMode="External" /><Relationship Id="rId212" Type="http://schemas.openxmlformats.org/officeDocument/2006/relationships/hyperlink" Target="https://pbs.twimg.com/profile_banners/3276290772/1487568749" TargetMode="External" /><Relationship Id="rId213" Type="http://schemas.openxmlformats.org/officeDocument/2006/relationships/hyperlink" Target="https://pbs.twimg.com/profile_banners/2782537034/1465440318" TargetMode="External" /><Relationship Id="rId214" Type="http://schemas.openxmlformats.org/officeDocument/2006/relationships/hyperlink" Target="https://pbs.twimg.com/profile_banners/862486130/1519104916" TargetMode="External" /><Relationship Id="rId215" Type="http://schemas.openxmlformats.org/officeDocument/2006/relationships/hyperlink" Target="https://pbs.twimg.com/profile_banners/893613812745515008/1526069940" TargetMode="External" /><Relationship Id="rId216" Type="http://schemas.openxmlformats.org/officeDocument/2006/relationships/hyperlink" Target="https://pbs.twimg.com/profile_banners/708236539353030656/1543549093" TargetMode="External" /><Relationship Id="rId217" Type="http://schemas.openxmlformats.org/officeDocument/2006/relationships/hyperlink" Target="https://pbs.twimg.com/profile_banners/374540142/1504645196" TargetMode="External" /><Relationship Id="rId218" Type="http://schemas.openxmlformats.org/officeDocument/2006/relationships/hyperlink" Target="https://pbs.twimg.com/profile_banners/3250066182/1482429077" TargetMode="External" /><Relationship Id="rId219" Type="http://schemas.openxmlformats.org/officeDocument/2006/relationships/hyperlink" Target="https://pbs.twimg.com/profile_banners/758326098237284352/1498399847" TargetMode="External" /><Relationship Id="rId220" Type="http://schemas.openxmlformats.org/officeDocument/2006/relationships/hyperlink" Target="https://pbs.twimg.com/profile_banners/65786152/1500064308" TargetMode="External" /><Relationship Id="rId221" Type="http://schemas.openxmlformats.org/officeDocument/2006/relationships/hyperlink" Target="https://pbs.twimg.com/profile_banners/16314587/1546732730" TargetMode="External" /><Relationship Id="rId222" Type="http://schemas.openxmlformats.org/officeDocument/2006/relationships/hyperlink" Target="https://pbs.twimg.com/profile_banners/947956236804337664/1542342997" TargetMode="External" /><Relationship Id="rId223" Type="http://schemas.openxmlformats.org/officeDocument/2006/relationships/hyperlink" Target="https://pbs.twimg.com/profile_banners/246939630/1542502972" TargetMode="External" /><Relationship Id="rId224" Type="http://schemas.openxmlformats.org/officeDocument/2006/relationships/hyperlink" Target="https://pbs.twimg.com/profile_banners/1397689640/1542896103" TargetMode="External" /><Relationship Id="rId225" Type="http://schemas.openxmlformats.org/officeDocument/2006/relationships/hyperlink" Target="https://pbs.twimg.com/profile_banners/1078670202492067840/1546893952" TargetMode="External" /><Relationship Id="rId226" Type="http://schemas.openxmlformats.org/officeDocument/2006/relationships/hyperlink" Target="https://pbs.twimg.com/profile_banners/29808850/1492651528" TargetMode="External" /><Relationship Id="rId227" Type="http://schemas.openxmlformats.org/officeDocument/2006/relationships/hyperlink" Target="https://pbs.twimg.com/profile_banners/66061729/1485647579" TargetMode="External" /><Relationship Id="rId228" Type="http://schemas.openxmlformats.org/officeDocument/2006/relationships/hyperlink" Target="https://pbs.twimg.com/profile_banners/748940448044027904/1493756008" TargetMode="External" /><Relationship Id="rId229" Type="http://schemas.openxmlformats.org/officeDocument/2006/relationships/hyperlink" Target="https://pbs.twimg.com/profile_banners/14324200/1547830481" TargetMode="External" /><Relationship Id="rId230" Type="http://schemas.openxmlformats.org/officeDocument/2006/relationships/hyperlink" Target="https://pbs.twimg.com/profile_banners/3068798365/1530684170" TargetMode="External" /><Relationship Id="rId231" Type="http://schemas.openxmlformats.org/officeDocument/2006/relationships/hyperlink" Target="https://pbs.twimg.com/profile_banners/800942537083068416/1530462236" TargetMode="External" /><Relationship Id="rId232" Type="http://schemas.openxmlformats.org/officeDocument/2006/relationships/hyperlink" Target="https://pbs.twimg.com/profile_banners/2997313860/1524262237" TargetMode="External" /><Relationship Id="rId233" Type="http://schemas.openxmlformats.org/officeDocument/2006/relationships/hyperlink" Target="https://pbs.twimg.com/profile_banners/915025302467653633/1506996077" TargetMode="External" /><Relationship Id="rId234" Type="http://schemas.openxmlformats.org/officeDocument/2006/relationships/hyperlink" Target="https://pbs.twimg.com/profile_banners/255801799/1493674483" TargetMode="External" /><Relationship Id="rId235" Type="http://schemas.openxmlformats.org/officeDocument/2006/relationships/hyperlink" Target="https://pbs.twimg.com/profile_banners/1041186308/1529205869" TargetMode="External" /><Relationship Id="rId236" Type="http://schemas.openxmlformats.org/officeDocument/2006/relationships/hyperlink" Target="https://pbs.twimg.com/profile_banners/91404378/1544208454" TargetMode="External" /><Relationship Id="rId237" Type="http://schemas.openxmlformats.org/officeDocument/2006/relationships/hyperlink" Target="https://pbs.twimg.com/profile_banners/1044780614514163712/1540463257" TargetMode="External" /><Relationship Id="rId238" Type="http://schemas.openxmlformats.org/officeDocument/2006/relationships/hyperlink" Target="https://pbs.twimg.com/profile_banners/2396738862/1496076591" TargetMode="External" /><Relationship Id="rId239" Type="http://schemas.openxmlformats.org/officeDocument/2006/relationships/hyperlink" Target="https://pbs.twimg.com/profile_banners/983367555896127489/1540176298" TargetMode="External" /><Relationship Id="rId240" Type="http://schemas.openxmlformats.org/officeDocument/2006/relationships/hyperlink" Target="https://pbs.twimg.com/profile_banners/1002756814608330754/1533133652" TargetMode="External" /><Relationship Id="rId241" Type="http://schemas.openxmlformats.org/officeDocument/2006/relationships/hyperlink" Target="https://pbs.twimg.com/profile_banners/952249097951633409/1547178525" TargetMode="External" /><Relationship Id="rId242" Type="http://schemas.openxmlformats.org/officeDocument/2006/relationships/hyperlink" Target="https://pbs.twimg.com/profile_banners/2887026221/1539122110" TargetMode="External" /><Relationship Id="rId243" Type="http://schemas.openxmlformats.org/officeDocument/2006/relationships/hyperlink" Target="https://pbs.twimg.com/profile_banners/1928960900/1545175313" TargetMode="External" /><Relationship Id="rId244" Type="http://schemas.openxmlformats.org/officeDocument/2006/relationships/hyperlink" Target="https://pbs.twimg.com/profile_banners/217966474/1492626383" TargetMode="External" /><Relationship Id="rId245" Type="http://schemas.openxmlformats.org/officeDocument/2006/relationships/hyperlink" Target="https://pbs.twimg.com/profile_banners/17696994/1527880792" TargetMode="External" /><Relationship Id="rId246" Type="http://schemas.openxmlformats.org/officeDocument/2006/relationships/hyperlink" Target="https://pbs.twimg.com/profile_banners/831308549372260352/1542691751" TargetMode="External" /><Relationship Id="rId247" Type="http://schemas.openxmlformats.org/officeDocument/2006/relationships/hyperlink" Target="https://pbs.twimg.com/profile_banners/824411652565192704/1542741775" TargetMode="External" /><Relationship Id="rId248" Type="http://schemas.openxmlformats.org/officeDocument/2006/relationships/hyperlink" Target="https://pbs.twimg.com/profile_banners/1082389736130412544/1546900023" TargetMode="External" /><Relationship Id="rId249" Type="http://schemas.openxmlformats.org/officeDocument/2006/relationships/hyperlink" Target="https://pbs.twimg.com/profile_banners/923612485390929920/1509042380" TargetMode="External" /><Relationship Id="rId250" Type="http://schemas.openxmlformats.org/officeDocument/2006/relationships/hyperlink" Target="https://pbs.twimg.com/profile_banners/23910844/1547838143" TargetMode="External" /><Relationship Id="rId251" Type="http://schemas.openxmlformats.org/officeDocument/2006/relationships/hyperlink" Target="https://pbs.twimg.com/profile_banners/20041312/1542171660" TargetMode="External" /><Relationship Id="rId252" Type="http://schemas.openxmlformats.org/officeDocument/2006/relationships/hyperlink" Target="https://pbs.twimg.com/profile_banners/801716904/1491007829" TargetMode="External" /><Relationship Id="rId253" Type="http://schemas.openxmlformats.org/officeDocument/2006/relationships/hyperlink" Target="https://pbs.twimg.com/profile_banners/56487487/1521819202" TargetMode="External" /><Relationship Id="rId254" Type="http://schemas.openxmlformats.org/officeDocument/2006/relationships/hyperlink" Target="https://pbs.twimg.com/profile_banners/43399772/1536710836" TargetMode="External" /><Relationship Id="rId255" Type="http://schemas.openxmlformats.org/officeDocument/2006/relationships/hyperlink" Target="https://pbs.twimg.com/profile_banners/585818138/1521006643" TargetMode="External" /><Relationship Id="rId256" Type="http://schemas.openxmlformats.org/officeDocument/2006/relationships/hyperlink" Target="https://pbs.twimg.com/profile_banners/870417319469752320/1546851141" TargetMode="External" /><Relationship Id="rId257" Type="http://schemas.openxmlformats.org/officeDocument/2006/relationships/hyperlink" Target="https://pbs.twimg.com/profile_banners/402411656/1513290469" TargetMode="External" /><Relationship Id="rId258" Type="http://schemas.openxmlformats.org/officeDocument/2006/relationships/hyperlink" Target="https://pbs.twimg.com/profile_banners/961710457/1514772761" TargetMode="External" /><Relationship Id="rId259" Type="http://schemas.openxmlformats.org/officeDocument/2006/relationships/hyperlink" Target="https://pbs.twimg.com/profile_banners/191225092/1546884402" TargetMode="External" /><Relationship Id="rId260" Type="http://schemas.openxmlformats.org/officeDocument/2006/relationships/hyperlink" Target="https://pbs.twimg.com/profile_banners/47903996/1512226456" TargetMode="External" /><Relationship Id="rId261" Type="http://schemas.openxmlformats.org/officeDocument/2006/relationships/hyperlink" Target="https://pbs.twimg.com/profile_banners/259917502/1471275342" TargetMode="External" /><Relationship Id="rId262" Type="http://schemas.openxmlformats.org/officeDocument/2006/relationships/hyperlink" Target="https://pbs.twimg.com/profile_banners/277229509/1533773298" TargetMode="External" /><Relationship Id="rId263" Type="http://schemas.openxmlformats.org/officeDocument/2006/relationships/hyperlink" Target="https://pbs.twimg.com/profile_banners/940031087740305408/1545190320" TargetMode="External" /><Relationship Id="rId264" Type="http://schemas.openxmlformats.org/officeDocument/2006/relationships/hyperlink" Target="https://pbs.twimg.com/profile_banners/2832021548/1486577394" TargetMode="External" /><Relationship Id="rId265" Type="http://schemas.openxmlformats.org/officeDocument/2006/relationships/hyperlink" Target="https://pbs.twimg.com/profile_banners/808804175777792004/1545552359" TargetMode="External" /><Relationship Id="rId266" Type="http://schemas.openxmlformats.org/officeDocument/2006/relationships/hyperlink" Target="https://pbs.twimg.com/profile_banners/1942483842/1425969114" TargetMode="External" /><Relationship Id="rId267" Type="http://schemas.openxmlformats.org/officeDocument/2006/relationships/hyperlink" Target="https://pbs.twimg.com/profile_banners/911115126652141568/1529787280" TargetMode="External" /><Relationship Id="rId268" Type="http://schemas.openxmlformats.org/officeDocument/2006/relationships/hyperlink" Target="https://pbs.twimg.com/profile_banners/346761946/1528225687" TargetMode="External" /><Relationship Id="rId269" Type="http://schemas.openxmlformats.org/officeDocument/2006/relationships/hyperlink" Target="https://pbs.twimg.com/profile_banners/1019069214785613824/1546372973" TargetMode="External" /><Relationship Id="rId270" Type="http://schemas.openxmlformats.org/officeDocument/2006/relationships/hyperlink" Target="https://pbs.twimg.com/profile_banners/1695337148/1545353690" TargetMode="External" /><Relationship Id="rId271" Type="http://schemas.openxmlformats.org/officeDocument/2006/relationships/hyperlink" Target="https://pbs.twimg.com/profile_banners/505104056/1541620947" TargetMode="External" /><Relationship Id="rId272" Type="http://schemas.openxmlformats.org/officeDocument/2006/relationships/hyperlink" Target="https://pbs.twimg.com/profile_banners/1083552559770435586/1547180458" TargetMode="External" /><Relationship Id="rId273" Type="http://schemas.openxmlformats.org/officeDocument/2006/relationships/hyperlink" Target="https://pbs.twimg.com/profile_banners/799205056390238208/1479645027" TargetMode="External" /><Relationship Id="rId274" Type="http://schemas.openxmlformats.org/officeDocument/2006/relationships/hyperlink" Target="https://pbs.twimg.com/profile_banners/817585598718300161/1487430745" TargetMode="External" /><Relationship Id="rId275" Type="http://schemas.openxmlformats.org/officeDocument/2006/relationships/hyperlink" Target="https://pbs.twimg.com/profile_banners/268006196/1490288617" TargetMode="External" /><Relationship Id="rId276" Type="http://schemas.openxmlformats.org/officeDocument/2006/relationships/hyperlink" Target="https://pbs.twimg.com/profile_banners/832879098640887808/1488159715" TargetMode="External" /><Relationship Id="rId277" Type="http://schemas.openxmlformats.org/officeDocument/2006/relationships/hyperlink" Target="https://pbs.twimg.com/profile_banners/596817323/1541912838" TargetMode="External" /><Relationship Id="rId278" Type="http://schemas.openxmlformats.org/officeDocument/2006/relationships/hyperlink" Target="https://pbs.twimg.com/profile_banners/1083263744409448448/1547148942" TargetMode="External" /><Relationship Id="rId279" Type="http://schemas.openxmlformats.org/officeDocument/2006/relationships/hyperlink" Target="https://pbs.twimg.com/profile_banners/905628462592868352/1505287181" TargetMode="External" /><Relationship Id="rId280" Type="http://schemas.openxmlformats.org/officeDocument/2006/relationships/hyperlink" Target="https://pbs.twimg.com/profile_banners/2677204352/1503719529" TargetMode="External" /><Relationship Id="rId281" Type="http://schemas.openxmlformats.org/officeDocument/2006/relationships/hyperlink" Target="https://pbs.twimg.com/profile_banners/3067585165/1515944699" TargetMode="External" /><Relationship Id="rId282" Type="http://schemas.openxmlformats.org/officeDocument/2006/relationships/hyperlink" Target="https://pbs.twimg.com/profile_banners/1057397627967422466/1543353459" TargetMode="External" /><Relationship Id="rId283" Type="http://schemas.openxmlformats.org/officeDocument/2006/relationships/hyperlink" Target="https://pbs.twimg.com/profile_banners/334389274/1435886098" TargetMode="External" /><Relationship Id="rId284" Type="http://schemas.openxmlformats.org/officeDocument/2006/relationships/hyperlink" Target="https://pbs.twimg.com/profile_banners/435331179/1545238943" TargetMode="External" /><Relationship Id="rId285" Type="http://schemas.openxmlformats.org/officeDocument/2006/relationships/hyperlink" Target="https://pbs.twimg.com/profile_banners/619400414/1492876374" TargetMode="External" /><Relationship Id="rId286" Type="http://schemas.openxmlformats.org/officeDocument/2006/relationships/hyperlink" Target="https://pbs.twimg.com/profile_banners/931286316/1546912765" TargetMode="External" /><Relationship Id="rId287" Type="http://schemas.openxmlformats.org/officeDocument/2006/relationships/hyperlink" Target="https://pbs.twimg.com/profile_banners/16000699/1536190296" TargetMode="External" /><Relationship Id="rId288" Type="http://schemas.openxmlformats.org/officeDocument/2006/relationships/hyperlink" Target="https://pbs.twimg.com/profile_banners/988226695/1504305534" TargetMode="External" /><Relationship Id="rId289" Type="http://schemas.openxmlformats.org/officeDocument/2006/relationships/hyperlink" Target="https://pbs.twimg.com/profile_banners/31261108/1497491524" TargetMode="External" /><Relationship Id="rId290" Type="http://schemas.openxmlformats.org/officeDocument/2006/relationships/hyperlink" Target="https://pbs.twimg.com/profile_banners/1002681343673708544/1530939996" TargetMode="External" /><Relationship Id="rId291" Type="http://schemas.openxmlformats.org/officeDocument/2006/relationships/hyperlink" Target="https://pbs.twimg.com/profile_banners/36267711/1546653907" TargetMode="External" /><Relationship Id="rId292" Type="http://schemas.openxmlformats.org/officeDocument/2006/relationships/hyperlink" Target="https://pbs.twimg.com/profile_banners/1031368347907026945/1545971395" TargetMode="External" /><Relationship Id="rId293" Type="http://schemas.openxmlformats.org/officeDocument/2006/relationships/hyperlink" Target="https://pbs.twimg.com/profile_banners/18999261/1476804921" TargetMode="External" /><Relationship Id="rId294" Type="http://schemas.openxmlformats.org/officeDocument/2006/relationships/hyperlink" Target="https://pbs.twimg.com/profile_banners/2876041031/1546971334" TargetMode="External" /><Relationship Id="rId295" Type="http://schemas.openxmlformats.org/officeDocument/2006/relationships/hyperlink" Target="https://pbs.twimg.com/profile_banners/26865783/1489874102" TargetMode="External" /><Relationship Id="rId296" Type="http://schemas.openxmlformats.org/officeDocument/2006/relationships/hyperlink" Target="https://pbs.twimg.com/profile_banners/805139122146918401/1480798840" TargetMode="External" /><Relationship Id="rId297" Type="http://schemas.openxmlformats.org/officeDocument/2006/relationships/hyperlink" Target="https://pbs.twimg.com/profile_banners/23452675/1463500534" TargetMode="External" /><Relationship Id="rId298" Type="http://schemas.openxmlformats.org/officeDocument/2006/relationships/hyperlink" Target="https://pbs.twimg.com/profile_banners/608443166/1488711063" TargetMode="External" /><Relationship Id="rId299" Type="http://schemas.openxmlformats.org/officeDocument/2006/relationships/hyperlink" Target="https://pbs.twimg.com/profile_banners/48779735/1513864547" TargetMode="External" /><Relationship Id="rId300" Type="http://schemas.openxmlformats.org/officeDocument/2006/relationships/hyperlink" Target="https://pbs.twimg.com/profile_banners/14836055/1485116414" TargetMode="External" /><Relationship Id="rId301" Type="http://schemas.openxmlformats.org/officeDocument/2006/relationships/hyperlink" Target="https://pbs.twimg.com/profile_banners/1023338374013173760/1536556096" TargetMode="External" /><Relationship Id="rId302" Type="http://schemas.openxmlformats.org/officeDocument/2006/relationships/hyperlink" Target="https://pbs.twimg.com/profile_banners/120899431/1408702792" TargetMode="External" /><Relationship Id="rId303" Type="http://schemas.openxmlformats.org/officeDocument/2006/relationships/hyperlink" Target="https://pbs.twimg.com/profile_banners/6424562/1405958189" TargetMode="External" /><Relationship Id="rId304" Type="http://schemas.openxmlformats.org/officeDocument/2006/relationships/hyperlink" Target="https://pbs.twimg.com/profile_banners/823392001/1497810826" TargetMode="External" /><Relationship Id="rId305" Type="http://schemas.openxmlformats.org/officeDocument/2006/relationships/hyperlink" Target="https://pbs.twimg.com/profile_banners/823522731333484544/1485179185" TargetMode="External" /><Relationship Id="rId306" Type="http://schemas.openxmlformats.org/officeDocument/2006/relationships/hyperlink" Target="https://pbs.twimg.com/profile_banners/2500877753/1414195886" TargetMode="External" /><Relationship Id="rId307" Type="http://schemas.openxmlformats.org/officeDocument/2006/relationships/hyperlink" Target="https://pbs.twimg.com/profile_banners/797983991207002112/1496020279" TargetMode="External" /><Relationship Id="rId308" Type="http://schemas.openxmlformats.org/officeDocument/2006/relationships/hyperlink" Target="https://pbs.twimg.com/profile_banners/4052406986/1462846385" TargetMode="External" /><Relationship Id="rId309" Type="http://schemas.openxmlformats.org/officeDocument/2006/relationships/hyperlink" Target="https://pbs.twimg.com/profile_banners/978811097594478592/1524225232"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3/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4/bg.gif" TargetMode="External" /><Relationship Id="rId316" Type="http://schemas.openxmlformats.org/officeDocument/2006/relationships/hyperlink" Target="http://abs.twimg.com/images/themes/theme2/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0/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3/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0/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7/bg.gif" TargetMode="External" /><Relationship Id="rId351" Type="http://schemas.openxmlformats.org/officeDocument/2006/relationships/hyperlink" Target="http://abs.twimg.com/images/themes/theme4/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5/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9/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9/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0/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3/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6/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8/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9/bg.gif"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5/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3/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5/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9/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6/bg.gif" TargetMode="External" /><Relationship Id="rId429" Type="http://schemas.openxmlformats.org/officeDocument/2006/relationships/hyperlink" Target="http://abs.twimg.com/images/themes/theme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6/bg.gif" TargetMode="External" /><Relationship Id="rId432" Type="http://schemas.openxmlformats.org/officeDocument/2006/relationships/hyperlink" Target="http://abs.twimg.com/images/themes/theme2/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0/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5/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2/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5/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8/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7/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9/bg.gif" TargetMode="External" /><Relationship Id="rId469" Type="http://schemas.openxmlformats.org/officeDocument/2006/relationships/hyperlink" Target="http://abs.twimg.com/images/themes/theme14/bg.gif" TargetMode="External" /><Relationship Id="rId470" Type="http://schemas.openxmlformats.org/officeDocument/2006/relationships/hyperlink" Target="http://abs.twimg.com/images/themes/theme2/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5/bg.gif" TargetMode="External" /><Relationship Id="rId477" Type="http://schemas.openxmlformats.org/officeDocument/2006/relationships/hyperlink" Target="http://abs.twimg.com/images/themes/theme11/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5/bg.gif" TargetMode="External" /><Relationship Id="rId482" Type="http://schemas.openxmlformats.org/officeDocument/2006/relationships/hyperlink" Target="http://abs.twimg.com/images/themes/theme4/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9/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8/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2/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6/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0/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5/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9/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8/bg.gif" TargetMode="External" /><Relationship Id="rId511" Type="http://schemas.openxmlformats.org/officeDocument/2006/relationships/hyperlink" Target="http://abs.twimg.com/images/themes/theme2/bg.gif" TargetMode="External" /><Relationship Id="rId512" Type="http://schemas.openxmlformats.org/officeDocument/2006/relationships/hyperlink" Target="http://abs.twimg.com/images/themes/theme14/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pbs.twimg.com/profile_images/1081220906909786112/rol-C7Ja_normal.jpg" TargetMode="External" /><Relationship Id="rId519" Type="http://schemas.openxmlformats.org/officeDocument/2006/relationships/hyperlink" Target="http://pbs.twimg.com/profile_images/1057808246705025024/__q-uYrA_normal.jpg" TargetMode="External" /><Relationship Id="rId520" Type="http://schemas.openxmlformats.org/officeDocument/2006/relationships/hyperlink" Target="http://pbs.twimg.com/profile_images/1081297669899849735/xH6JkHXQ_normal.jpg" TargetMode="External" /><Relationship Id="rId521" Type="http://schemas.openxmlformats.org/officeDocument/2006/relationships/hyperlink" Target="http://pbs.twimg.com/profile_images/952231553521745920/Ds8FKStE_normal.jpg" TargetMode="External" /><Relationship Id="rId522" Type="http://schemas.openxmlformats.org/officeDocument/2006/relationships/hyperlink" Target="http://pbs.twimg.com/profile_images/1079122667721043968/m40X8h20_normal.jpg" TargetMode="External" /><Relationship Id="rId523" Type="http://schemas.openxmlformats.org/officeDocument/2006/relationships/hyperlink" Target="http://pbs.twimg.com/profile_images/606275655404154880/RQjAserY_normal.jpg" TargetMode="External" /><Relationship Id="rId524" Type="http://schemas.openxmlformats.org/officeDocument/2006/relationships/hyperlink" Target="http://pbs.twimg.com/profile_images/1078739928924766208/HIt4TEpQ_normal.jpg" TargetMode="External" /><Relationship Id="rId525" Type="http://schemas.openxmlformats.org/officeDocument/2006/relationships/hyperlink" Target="http://pbs.twimg.com/profile_images/633104732521807873/Qw2aEQCP_normal.jpg" TargetMode="External" /><Relationship Id="rId526" Type="http://schemas.openxmlformats.org/officeDocument/2006/relationships/hyperlink" Target="http://pbs.twimg.com/profile_images/684931689223553024/q4qkT_ZX_normal.jpg" TargetMode="External" /><Relationship Id="rId527" Type="http://schemas.openxmlformats.org/officeDocument/2006/relationships/hyperlink" Target="http://pbs.twimg.com/profile_images/1082125209157668865/m_VTo92Q_normal.jpg" TargetMode="External" /><Relationship Id="rId528" Type="http://schemas.openxmlformats.org/officeDocument/2006/relationships/hyperlink" Target="http://pbs.twimg.com/profile_images/1070761772200513536/tXgb4xsQ_normal.jpg" TargetMode="External" /><Relationship Id="rId529" Type="http://schemas.openxmlformats.org/officeDocument/2006/relationships/hyperlink" Target="http://pbs.twimg.com/profile_images/1079459614817767424/f19JzUq0_normal.jpg" TargetMode="External" /><Relationship Id="rId530" Type="http://schemas.openxmlformats.org/officeDocument/2006/relationships/hyperlink" Target="http://pbs.twimg.com/profile_images/1045849630704103425/HUuIvv1-_normal.jpg" TargetMode="External" /><Relationship Id="rId531" Type="http://schemas.openxmlformats.org/officeDocument/2006/relationships/hyperlink" Target="http://pbs.twimg.com/profile_images/1085754124061167618/Wll6K9z9_normal.jpg" TargetMode="External" /><Relationship Id="rId532" Type="http://schemas.openxmlformats.org/officeDocument/2006/relationships/hyperlink" Target="http://pbs.twimg.com/profile_images/879899709879574531/-hCXgPg4_normal.jpg" TargetMode="External" /><Relationship Id="rId533" Type="http://schemas.openxmlformats.org/officeDocument/2006/relationships/hyperlink" Target="http://pbs.twimg.com/profile_images/1062249720486096897/WcLqsKh3_normal.jpg" TargetMode="External" /><Relationship Id="rId534" Type="http://schemas.openxmlformats.org/officeDocument/2006/relationships/hyperlink" Target="http://pbs.twimg.com/profile_images/1080544299933040640/evp_uncL_normal.jpg" TargetMode="External" /><Relationship Id="rId535" Type="http://schemas.openxmlformats.org/officeDocument/2006/relationships/hyperlink" Target="http://pbs.twimg.com/profile_images/1083939640992780288/NSNmtYwr_normal.jpg" TargetMode="External" /><Relationship Id="rId536" Type="http://schemas.openxmlformats.org/officeDocument/2006/relationships/hyperlink" Target="http://pbs.twimg.com/profile_images/1082513677805268992/_y6m3XMG_normal.jpg" TargetMode="External" /><Relationship Id="rId537" Type="http://schemas.openxmlformats.org/officeDocument/2006/relationships/hyperlink" Target="http://pbs.twimg.com/profile_images/1085194460546252800/_0PutZ0Y_normal.jpg" TargetMode="External" /><Relationship Id="rId538" Type="http://schemas.openxmlformats.org/officeDocument/2006/relationships/hyperlink" Target="http://pbs.twimg.com/profile_images/1071439526369878016/8hRfbb58_normal.jpg" TargetMode="External" /><Relationship Id="rId539" Type="http://schemas.openxmlformats.org/officeDocument/2006/relationships/hyperlink" Target="http://pbs.twimg.com/profile_images/1073237782334791682/qyo4J8EM_normal.jpg" TargetMode="External" /><Relationship Id="rId540" Type="http://schemas.openxmlformats.org/officeDocument/2006/relationships/hyperlink" Target="http://pbs.twimg.com/profile_images/1048588538906701824/IB-TzUFg_normal.jpg" TargetMode="External" /><Relationship Id="rId541" Type="http://schemas.openxmlformats.org/officeDocument/2006/relationships/hyperlink" Target="http://pbs.twimg.com/profile_images/971592833399320577/Xm5RhcPU_normal.jpg" TargetMode="External" /><Relationship Id="rId542" Type="http://schemas.openxmlformats.org/officeDocument/2006/relationships/hyperlink" Target="http://pbs.twimg.com/profile_images/1035904358809038848/lyv42r4A_normal.jpg" TargetMode="External" /><Relationship Id="rId543" Type="http://schemas.openxmlformats.org/officeDocument/2006/relationships/hyperlink" Target="http://pbs.twimg.com/profile_images/968356195684814848/iNfv9lCH_normal.jpg" TargetMode="External" /><Relationship Id="rId544" Type="http://schemas.openxmlformats.org/officeDocument/2006/relationships/hyperlink" Target="http://pbs.twimg.com/profile_images/1041390883378262016/TyTC9_F7_normal.jpg" TargetMode="External" /><Relationship Id="rId545" Type="http://schemas.openxmlformats.org/officeDocument/2006/relationships/hyperlink" Target="http://pbs.twimg.com/profile_images/464971898057527296/1to2rff2_normal.jpeg" TargetMode="External" /><Relationship Id="rId546" Type="http://schemas.openxmlformats.org/officeDocument/2006/relationships/hyperlink" Target="http://pbs.twimg.com/profile_images/1015265413473689601/yugg6JEc_normal.jpg" TargetMode="External" /><Relationship Id="rId547" Type="http://schemas.openxmlformats.org/officeDocument/2006/relationships/hyperlink" Target="http://pbs.twimg.com/profile_images/1080837436996026368/tE_1iusp_normal.jpg" TargetMode="External" /><Relationship Id="rId548" Type="http://schemas.openxmlformats.org/officeDocument/2006/relationships/hyperlink" Target="http://pbs.twimg.com/profile_images/1082613342601134080/O1AoNBFP_normal.jpg" TargetMode="External" /><Relationship Id="rId549" Type="http://schemas.openxmlformats.org/officeDocument/2006/relationships/hyperlink" Target="http://pbs.twimg.com/profile_images/1061061321066795014/ursH4rpA_normal.jpg" TargetMode="External" /><Relationship Id="rId550" Type="http://schemas.openxmlformats.org/officeDocument/2006/relationships/hyperlink" Target="http://pbs.twimg.com/profile_images/1083576803652980737/0wz2sFSw_normal.jpg" TargetMode="External" /><Relationship Id="rId551" Type="http://schemas.openxmlformats.org/officeDocument/2006/relationships/hyperlink" Target="http://pbs.twimg.com/profile_images/1071856102243889157/Muap6PIu_normal.jpg" TargetMode="External" /><Relationship Id="rId552" Type="http://schemas.openxmlformats.org/officeDocument/2006/relationships/hyperlink" Target="http://pbs.twimg.com/profile_images/1038563055792283648/Gub-enAQ_normal.jpg" TargetMode="External" /><Relationship Id="rId553" Type="http://schemas.openxmlformats.org/officeDocument/2006/relationships/hyperlink" Target="http://pbs.twimg.com/profile_images/1077857394959548417/54UuAtEe_normal.jpg" TargetMode="External" /><Relationship Id="rId554" Type="http://schemas.openxmlformats.org/officeDocument/2006/relationships/hyperlink" Target="http://pbs.twimg.com/profile_images/870024565425979392/XjKH3hl4_normal.jpg" TargetMode="External" /><Relationship Id="rId555" Type="http://schemas.openxmlformats.org/officeDocument/2006/relationships/hyperlink" Target="http://pbs.twimg.com/profile_images/992630572576059392/cDIDSkgY_normal.jpg" TargetMode="External" /><Relationship Id="rId556" Type="http://schemas.openxmlformats.org/officeDocument/2006/relationships/hyperlink" Target="http://pbs.twimg.com/profile_images/1084238927601586176/ex6k2-Cs_normal.jpg" TargetMode="External" /><Relationship Id="rId557" Type="http://schemas.openxmlformats.org/officeDocument/2006/relationships/hyperlink" Target="http://pbs.twimg.com/profile_images/1067003718086942720/W2cdd0ji_normal.jpg" TargetMode="External" /><Relationship Id="rId558" Type="http://schemas.openxmlformats.org/officeDocument/2006/relationships/hyperlink" Target="http://pbs.twimg.com/profile_images/1035593703350394880/H8cNyrgw_normal.jpg" TargetMode="External" /><Relationship Id="rId559" Type="http://schemas.openxmlformats.org/officeDocument/2006/relationships/hyperlink" Target="http://pbs.twimg.com/profile_images/819957132959293441/cr7lZ-TY_normal.jpg" TargetMode="External" /><Relationship Id="rId560" Type="http://schemas.openxmlformats.org/officeDocument/2006/relationships/hyperlink" Target="http://pbs.twimg.com/profile_images/1073397713570537472/2Js2nmNn_normal.jpg" TargetMode="External" /><Relationship Id="rId561" Type="http://schemas.openxmlformats.org/officeDocument/2006/relationships/hyperlink" Target="http://pbs.twimg.com/profile_images/1082010143158607872/eosDaUkt_normal.jpg" TargetMode="External" /><Relationship Id="rId562" Type="http://schemas.openxmlformats.org/officeDocument/2006/relationships/hyperlink" Target="http://pbs.twimg.com/profile_images/965817561735729152/1nKO96LL_normal.jpg" TargetMode="External" /><Relationship Id="rId563" Type="http://schemas.openxmlformats.org/officeDocument/2006/relationships/hyperlink" Target="http://pbs.twimg.com/profile_images/62812807/cleanwatr_normal.JPG" TargetMode="External" /><Relationship Id="rId564" Type="http://schemas.openxmlformats.org/officeDocument/2006/relationships/hyperlink" Target="http://pbs.twimg.com/profile_images/962874595383504896/CLZmrW16_normal.jpg" TargetMode="External" /><Relationship Id="rId565" Type="http://schemas.openxmlformats.org/officeDocument/2006/relationships/hyperlink" Target="http://pbs.twimg.com/profile_images/1043257209885548544/N9HGuIkj_normal.jpg" TargetMode="External" /><Relationship Id="rId566" Type="http://schemas.openxmlformats.org/officeDocument/2006/relationships/hyperlink" Target="http://pbs.twimg.com/profile_images/1060373441214242816/eu6OiLgm_normal.jpg" TargetMode="External" /><Relationship Id="rId567" Type="http://schemas.openxmlformats.org/officeDocument/2006/relationships/hyperlink" Target="http://pbs.twimg.com/profile_images/1070363014858125312/sn_Mzq_8_normal.jpg" TargetMode="External" /><Relationship Id="rId568" Type="http://schemas.openxmlformats.org/officeDocument/2006/relationships/hyperlink" Target="http://pbs.twimg.com/profile_images/1058153833463861248/COmbrqNU_normal.jpg" TargetMode="External" /><Relationship Id="rId569" Type="http://schemas.openxmlformats.org/officeDocument/2006/relationships/hyperlink" Target="http://pbs.twimg.com/profile_images/626467537790742528/F0I6JSev_normal.png" TargetMode="External" /><Relationship Id="rId570" Type="http://schemas.openxmlformats.org/officeDocument/2006/relationships/hyperlink" Target="http://pbs.twimg.com/profile_images/1069256459702042624/2PJSvlrV_normal.jpg" TargetMode="External" /><Relationship Id="rId571" Type="http://schemas.openxmlformats.org/officeDocument/2006/relationships/hyperlink" Target="http://pbs.twimg.com/profile_images/874267164114636801/qNRcGVlv_normal.jpg" TargetMode="External" /><Relationship Id="rId572" Type="http://schemas.openxmlformats.org/officeDocument/2006/relationships/hyperlink" Target="http://pbs.twimg.com/profile_images/1081972739504828417/G12kx2Cj_normal.jpg" TargetMode="External" /><Relationship Id="rId573" Type="http://schemas.openxmlformats.org/officeDocument/2006/relationships/hyperlink" Target="http://pbs.twimg.com/profile_images/1062167717283852289/43ljd_1u_normal.jpg" TargetMode="External" /><Relationship Id="rId574" Type="http://schemas.openxmlformats.org/officeDocument/2006/relationships/hyperlink" Target="http://pbs.twimg.com/profile_images/1078419430319816704/ML57xgZe_normal.jpg" TargetMode="External" /><Relationship Id="rId575" Type="http://schemas.openxmlformats.org/officeDocument/2006/relationships/hyperlink" Target="http://pbs.twimg.com/profile_images/1061520086530351104/IikL8MKl_normal.jpg" TargetMode="External" /><Relationship Id="rId576" Type="http://schemas.openxmlformats.org/officeDocument/2006/relationships/hyperlink" Target="http://pbs.twimg.com/profile_images/1082739862644568065/3sOlI8ze_normal.jpg" TargetMode="External" /><Relationship Id="rId577" Type="http://schemas.openxmlformats.org/officeDocument/2006/relationships/hyperlink" Target="http://pbs.twimg.com/profile_images/651720170910539776/mUEJuZQ-_normal.jpg" TargetMode="External" /><Relationship Id="rId578" Type="http://schemas.openxmlformats.org/officeDocument/2006/relationships/hyperlink" Target="http://pbs.twimg.com/profile_images/1074377454930812928/75-_F3nP_normal.jpg" TargetMode="External" /><Relationship Id="rId579" Type="http://schemas.openxmlformats.org/officeDocument/2006/relationships/hyperlink" Target="http://pbs.twimg.com/profile_images/829820554827821056/zEzaWyV7_normal.jpg" TargetMode="External" /><Relationship Id="rId580" Type="http://schemas.openxmlformats.org/officeDocument/2006/relationships/hyperlink" Target="http://pbs.twimg.com/profile_images/1085747977455513601/PcpO_yIQ_normal.jpg" TargetMode="External" /><Relationship Id="rId581" Type="http://schemas.openxmlformats.org/officeDocument/2006/relationships/hyperlink" Target="http://pbs.twimg.com/profile_images/1019736292030943232/dz8oBoo6_normal.jpg" TargetMode="External" /><Relationship Id="rId582" Type="http://schemas.openxmlformats.org/officeDocument/2006/relationships/hyperlink" Target="http://pbs.twimg.com/profile_images/883326267205890049/keRJypbV_normal.jpg" TargetMode="External" /><Relationship Id="rId583" Type="http://schemas.openxmlformats.org/officeDocument/2006/relationships/hyperlink" Target="http://pbs.twimg.com/profile_images/1086238114912251904/dH9spqZY_normal.jpg" TargetMode="External" /><Relationship Id="rId584" Type="http://schemas.openxmlformats.org/officeDocument/2006/relationships/hyperlink" Target="http://pbs.twimg.com/profile_images/1085113433052200960/rfVNyAPF_normal.jpg" TargetMode="External" /><Relationship Id="rId585" Type="http://schemas.openxmlformats.org/officeDocument/2006/relationships/hyperlink" Target="http://pbs.twimg.com/profile_images/730591421040746496/C26W8thl_normal.jpg" TargetMode="External" /><Relationship Id="rId586" Type="http://schemas.openxmlformats.org/officeDocument/2006/relationships/hyperlink" Target="http://pbs.twimg.com/profile_images/1079095590473019393/32_VzXGh_normal.jpg" TargetMode="External" /><Relationship Id="rId587" Type="http://schemas.openxmlformats.org/officeDocument/2006/relationships/hyperlink" Target="http://pbs.twimg.com/profile_images/952013409410867200/znAPX0RT_normal.jpg" TargetMode="External" /><Relationship Id="rId588" Type="http://schemas.openxmlformats.org/officeDocument/2006/relationships/hyperlink" Target="http://pbs.twimg.com/profile_images/996559718385532928/1tpXtST7_normal.jpg" TargetMode="External" /><Relationship Id="rId589" Type="http://schemas.openxmlformats.org/officeDocument/2006/relationships/hyperlink" Target="http://pbs.twimg.com/profile_images/750107727083425793/MMbRNkYZ_normal.jpg" TargetMode="External" /><Relationship Id="rId590" Type="http://schemas.openxmlformats.org/officeDocument/2006/relationships/hyperlink" Target="http://pbs.twimg.com/profile_images/1075831245697888256/WCHGGqa8_normal.jpg" TargetMode="External" /><Relationship Id="rId591" Type="http://schemas.openxmlformats.org/officeDocument/2006/relationships/hyperlink" Target="http://pbs.twimg.com/profile_images/1053830552611184641/-uQI8nV8_normal.jpg" TargetMode="External" /><Relationship Id="rId592" Type="http://schemas.openxmlformats.org/officeDocument/2006/relationships/hyperlink" Target="http://pbs.twimg.com/profile_images/917430746645696512/gAhmCF7T_normal.jpg" TargetMode="External" /><Relationship Id="rId593" Type="http://schemas.openxmlformats.org/officeDocument/2006/relationships/hyperlink" Target="http://pbs.twimg.com/profile_images/1012850517033115648/WXO1Kw4z_normal.jpg" TargetMode="External" /><Relationship Id="rId594" Type="http://schemas.openxmlformats.org/officeDocument/2006/relationships/hyperlink" Target="http://pbs.twimg.com/profile_images/1050620369629896706/CzON-Txo_normal.jpg" TargetMode="External" /><Relationship Id="rId595" Type="http://schemas.openxmlformats.org/officeDocument/2006/relationships/hyperlink" Target="http://pbs.twimg.com/profile_images/824777017916788738/sTs9q7HI_normal.jpg" TargetMode="External" /><Relationship Id="rId596" Type="http://schemas.openxmlformats.org/officeDocument/2006/relationships/hyperlink" Target="http://pbs.twimg.com/profile_images/1080047331813146624/aVCQYE2z_normal.jpg" TargetMode="External" /><Relationship Id="rId597" Type="http://schemas.openxmlformats.org/officeDocument/2006/relationships/hyperlink" Target="http://pbs.twimg.com/profile_images/1007101463489798144/DWdg4Rto_normal.jpg" TargetMode="External" /><Relationship Id="rId598" Type="http://schemas.openxmlformats.org/officeDocument/2006/relationships/hyperlink" Target="http://pbs.twimg.com/profile_images/555857612411920384/GItmrupZ_normal.jpeg" TargetMode="External" /><Relationship Id="rId599" Type="http://schemas.openxmlformats.org/officeDocument/2006/relationships/hyperlink" Target="http://pbs.twimg.com/profile_images/965932683988783109/3vrfXFV6_normal.jpg" TargetMode="External" /><Relationship Id="rId600" Type="http://schemas.openxmlformats.org/officeDocument/2006/relationships/hyperlink" Target="http://pbs.twimg.com/profile_images/706385312155447296/OhAN4-Cc_normal.jpg" TargetMode="External" /><Relationship Id="rId601" Type="http://schemas.openxmlformats.org/officeDocument/2006/relationships/hyperlink" Target="http://pbs.twimg.com/profile_images/1083673305922428929/95KBt1cn_normal.jpg" TargetMode="External" /><Relationship Id="rId602" Type="http://schemas.openxmlformats.org/officeDocument/2006/relationships/hyperlink" Target="http://pbs.twimg.com/profile_images/589856959253192704/mjRmywUM_normal.jpg" TargetMode="External" /><Relationship Id="rId603" Type="http://schemas.openxmlformats.org/officeDocument/2006/relationships/hyperlink" Target="http://pbs.twimg.com/profile_images/87562516/PDR_0413_normal.JPG" TargetMode="External" /><Relationship Id="rId604" Type="http://schemas.openxmlformats.org/officeDocument/2006/relationships/hyperlink" Target="http://pbs.twimg.com/profile_images/834274165171507200/uC89zUL1_normal.jpg" TargetMode="External" /><Relationship Id="rId605" Type="http://schemas.openxmlformats.org/officeDocument/2006/relationships/hyperlink" Target="http://pbs.twimg.com/profile_images/1080581743927644160/cIKE4j8-_normal.jpg" TargetMode="External" /><Relationship Id="rId606" Type="http://schemas.openxmlformats.org/officeDocument/2006/relationships/hyperlink" Target="http://pbs.twimg.com/profile_images/1060382513825116160/NnNWmZNc_normal.jpg" TargetMode="External" /><Relationship Id="rId607" Type="http://schemas.openxmlformats.org/officeDocument/2006/relationships/hyperlink" Target="http://pbs.twimg.com/profile_images/867647145251414017/DtrjqQ7b_normal.jpg" TargetMode="External" /><Relationship Id="rId608" Type="http://schemas.openxmlformats.org/officeDocument/2006/relationships/hyperlink" Target="http://pbs.twimg.com/profile_images/1040000334658187264/S_YAKN1R_normal.jpg" TargetMode="External" /><Relationship Id="rId609" Type="http://schemas.openxmlformats.org/officeDocument/2006/relationships/hyperlink" Target="http://pbs.twimg.com/profile_images/1079431767524868098/4tIvW8kJ_normal.jpg" TargetMode="External" /><Relationship Id="rId610" Type="http://schemas.openxmlformats.org/officeDocument/2006/relationships/hyperlink" Target="http://pbs.twimg.com/profile_images/1079840907002814464/iOHhXzhB_normal.jpg" TargetMode="External" /><Relationship Id="rId611" Type="http://schemas.openxmlformats.org/officeDocument/2006/relationships/hyperlink" Target="http://pbs.twimg.com/profile_images/965966649915457536/JOzk4hFC_normal.jpg" TargetMode="External" /><Relationship Id="rId612" Type="http://schemas.openxmlformats.org/officeDocument/2006/relationships/hyperlink" Target="http://pbs.twimg.com/profile_images/1061452403092807680/Ytjx7y5F_normal.jpg" TargetMode="External" /><Relationship Id="rId613" Type="http://schemas.openxmlformats.org/officeDocument/2006/relationships/hyperlink" Target="http://pbs.twimg.com/profile_images/941533834431967232/mIMCboLC_normal.jpg" TargetMode="External" /><Relationship Id="rId614" Type="http://schemas.openxmlformats.org/officeDocument/2006/relationships/hyperlink" Target="http://pbs.twimg.com/profile_images/797963017715589120/2OB0Zqab_normal.jpg" TargetMode="External" /><Relationship Id="rId615" Type="http://schemas.openxmlformats.org/officeDocument/2006/relationships/hyperlink" Target="http://pbs.twimg.com/profile_images/848500460554260480/_bVxB6RJ_normal.jpg" TargetMode="External" /><Relationship Id="rId616" Type="http://schemas.openxmlformats.org/officeDocument/2006/relationships/hyperlink" Target="http://pbs.twimg.com/profile_images/1081434979467292672/L45C--9N_normal.jpg" TargetMode="External" /><Relationship Id="rId617" Type="http://schemas.openxmlformats.org/officeDocument/2006/relationships/hyperlink" Target="http://pbs.twimg.com/profile_images/1083460454637170688/mzNpWERU_normal.jpg" TargetMode="External" /><Relationship Id="rId618" Type="http://schemas.openxmlformats.org/officeDocument/2006/relationships/hyperlink" Target="http://pbs.twimg.com/profile_images/965911896607031296/q2-TG1SB_normal.jpg" TargetMode="External" /><Relationship Id="rId619" Type="http://schemas.openxmlformats.org/officeDocument/2006/relationships/hyperlink" Target="http://pbs.twimg.com/profile_images/824098273858162688/REGTUi85_normal.jpg" TargetMode="External" /><Relationship Id="rId620" Type="http://schemas.openxmlformats.org/officeDocument/2006/relationships/hyperlink" Target="http://pbs.twimg.com/profile_images/944342669978824704/d8iszSfu_normal.jpg" TargetMode="External" /><Relationship Id="rId621" Type="http://schemas.openxmlformats.org/officeDocument/2006/relationships/hyperlink" Target="http://pbs.twimg.com/profile_images/798317469899243521/0xdsUkq5_normal.jpg" TargetMode="External" /><Relationship Id="rId622" Type="http://schemas.openxmlformats.org/officeDocument/2006/relationships/hyperlink" Target="http://pbs.twimg.com/profile_images/995422902785802240/pQvwinhh_normal.jpg" TargetMode="External" /><Relationship Id="rId623" Type="http://schemas.openxmlformats.org/officeDocument/2006/relationships/hyperlink" Target="http://pbs.twimg.com/profile_images/3364650143/9b016657cf58e5934bc0235048b610fd_normal.jpeg" TargetMode="External" /><Relationship Id="rId624" Type="http://schemas.openxmlformats.org/officeDocument/2006/relationships/hyperlink" Target="http://pbs.twimg.com/profile_images/845319426509484033/tHmIeC3s_normal.jpg" TargetMode="External" /><Relationship Id="rId625" Type="http://schemas.openxmlformats.org/officeDocument/2006/relationships/hyperlink" Target="http://pbs.twimg.com/profile_images/1080369642227396611/14t7Un2t_normal.jpg" TargetMode="External" /><Relationship Id="rId626" Type="http://schemas.openxmlformats.org/officeDocument/2006/relationships/hyperlink" Target="http://pbs.twimg.com/profile_images/982751071238934528/Otfcye5I_normal.jpg" TargetMode="External" /><Relationship Id="rId627" Type="http://schemas.openxmlformats.org/officeDocument/2006/relationships/hyperlink" Target="http://pbs.twimg.com/profile_images/1019048397603422208/m5zRdU2n_normal.jpg" TargetMode="External" /><Relationship Id="rId628" Type="http://schemas.openxmlformats.org/officeDocument/2006/relationships/hyperlink" Target="http://pbs.twimg.com/profile_images/960638902628335617/SSuWZW21_normal.jpg" TargetMode="External" /><Relationship Id="rId629" Type="http://schemas.openxmlformats.org/officeDocument/2006/relationships/hyperlink" Target="http://pbs.twimg.com/profile_images/472720109748752384/TpdCs1TX_normal.jpeg" TargetMode="External" /><Relationship Id="rId630" Type="http://schemas.openxmlformats.org/officeDocument/2006/relationships/hyperlink" Target="http://pbs.twimg.com/profile_images/1008021112721006592/k9N_Vywz_normal.jpg" TargetMode="External" /><Relationship Id="rId631" Type="http://schemas.openxmlformats.org/officeDocument/2006/relationships/hyperlink" Target="http://pbs.twimg.com/profile_images/1066807060417978369/4jg2DBrZ_normal.jpg" TargetMode="External" /><Relationship Id="rId632" Type="http://schemas.openxmlformats.org/officeDocument/2006/relationships/hyperlink" Target="http://pbs.twimg.com/profile_images/969689635227078657/faH39vqj_normal.jpg" TargetMode="External" /><Relationship Id="rId633" Type="http://schemas.openxmlformats.org/officeDocument/2006/relationships/hyperlink" Target="http://pbs.twimg.com/profile_images/1080083890889474048/yhIoH4qD_normal.jpg" TargetMode="External" /><Relationship Id="rId634" Type="http://schemas.openxmlformats.org/officeDocument/2006/relationships/hyperlink" Target="http://pbs.twimg.com/profile_images/849409635203383298/Ky1hW5sG_normal.jpg" TargetMode="External" /><Relationship Id="rId635" Type="http://schemas.openxmlformats.org/officeDocument/2006/relationships/hyperlink" Target="http://pbs.twimg.com/profile_images/1080801147122798598/qSfNasjY_normal.jpg" TargetMode="External" /><Relationship Id="rId636" Type="http://schemas.openxmlformats.org/officeDocument/2006/relationships/hyperlink" Target="http://pbs.twimg.com/profile_images/611389023517446144/dkAPiFa6_normal.jpg" TargetMode="External" /><Relationship Id="rId637" Type="http://schemas.openxmlformats.org/officeDocument/2006/relationships/hyperlink" Target="http://pbs.twimg.com/profile_images/1033468383122141185/doRmaJCW_normal.jpg" TargetMode="External" /><Relationship Id="rId638" Type="http://schemas.openxmlformats.org/officeDocument/2006/relationships/hyperlink" Target="http://pbs.twimg.com/profile_images/1046765678513016833/mRXmYUwA_normal.jpg" TargetMode="External" /><Relationship Id="rId639" Type="http://schemas.openxmlformats.org/officeDocument/2006/relationships/hyperlink" Target="http://pbs.twimg.com/profile_images/1653102269/torreypinespix_normal.jpg" TargetMode="External" /><Relationship Id="rId640" Type="http://schemas.openxmlformats.org/officeDocument/2006/relationships/hyperlink" Target="http://pbs.twimg.com/profile_images/977220123974144002/b-SPHyxJ_normal.jpg" TargetMode="External" /><Relationship Id="rId641" Type="http://schemas.openxmlformats.org/officeDocument/2006/relationships/hyperlink" Target="http://pbs.twimg.com/profile_images/1025464309797801985/2TV6ab_V_normal.jpg" TargetMode="External" /><Relationship Id="rId642" Type="http://schemas.openxmlformats.org/officeDocument/2006/relationships/hyperlink" Target="http://pbs.twimg.com/profile_images/855544610600476673/SLxTPxge_normal.jp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pbs.twimg.com/profile_images/749276136438321152/F1Xo3exf_normal.jpg" TargetMode="External" /><Relationship Id="rId645" Type="http://schemas.openxmlformats.org/officeDocument/2006/relationships/hyperlink" Target="http://pbs.twimg.com/profile_images/1083784776962568192/kyWNEBLB_normal.jpg" TargetMode="External" /><Relationship Id="rId646" Type="http://schemas.openxmlformats.org/officeDocument/2006/relationships/hyperlink" Target="http://pbs.twimg.com/profile_images/1077603229561700352/72GNWL6W_normal.jpg" TargetMode="External" /><Relationship Id="rId647" Type="http://schemas.openxmlformats.org/officeDocument/2006/relationships/hyperlink" Target="http://pbs.twimg.com/profile_images/1068927212613595136/fyX2z_xF_normal.jpg" TargetMode="External" /><Relationship Id="rId648" Type="http://schemas.openxmlformats.org/officeDocument/2006/relationships/hyperlink" Target="http://pbs.twimg.com/profile_images/378800000202101752/4855b04d7f361554ab36784f4b7b506d_normal.jpeg" TargetMode="External" /><Relationship Id="rId649" Type="http://schemas.openxmlformats.org/officeDocument/2006/relationships/hyperlink" Target="http://pbs.twimg.com/profile_images/1055040841994174464/ny5fiu8S_normal.jp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pbs.twimg.com/profile_images/1034945868099514368/kpy2jSPu_normal.jpg" TargetMode="External" /><Relationship Id="rId652" Type="http://schemas.openxmlformats.org/officeDocument/2006/relationships/hyperlink" Target="http://pbs.twimg.com/profile_images/504780832855572481/w5zF9QcU_normal.jpeg" TargetMode="External" /><Relationship Id="rId653" Type="http://schemas.openxmlformats.org/officeDocument/2006/relationships/hyperlink" Target="http://pbs.twimg.com/profile_images/908895579882717184/tzaQSpjp_normal.jpg" TargetMode="External" /><Relationship Id="rId654" Type="http://schemas.openxmlformats.org/officeDocument/2006/relationships/hyperlink" Target="http://pbs.twimg.com/profile_images/1056545373232291840/gggI-r4i_normal.jpg" TargetMode="External" /><Relationship Id="rId655" Type="http://schemas.openxmlformats.org/officeDocument/2006/relationships/hyperlink" Target="http://pbs.twimg.com/profile_images/3033283396/3bd267e91c220816bbe8638aea6016bc_normal.jpeg" TargetMode="External" /><Relationship Id="rId656" Type="http://schemas.openxmlformats.org/officeDocument/2006/relationships/hyperlink" Target="http://pbs.twimg.com/profile_images/1080430157268176896/PJj7samY_normal.jpg" TargetMode="External" /><Relationship Id="rId657" Type="http://schemas.openxmlformats.org/officeDocument/2006/relationships/hyperlink" Target="http://pbs.twimg.com/profile_images/509283738/BlueGoddess02web_normal.jp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pbs.twimg.com/profile_images/966201487977254913/DBSP8PAE_normal.jpg" TargetMode="External" /><Relationship Id="rId660" Type="http://schemas.openxmlformats.org/officeDocument/2006/relationships/hyperlink" Target="http://pbs.twimg.com/profile_images/1071341214602067968/rZZyKpxg_normal.jpg" TargetMode="External" /><Relationship Id="rId661" Type="http://schemas.openxmlformats.org/officeDocument/2006/relationships/hyperlink" Target="http://pbs.twimg.com/profile_images/550984712378806273/GQhFtyB8_normal.jpeg" TargetMode="External" /><Relationship Id="rId662" Type="http://schemas.openxmlformats.org/officeDocument/2006/relationships/hyperlink" Target="http://pbs.twimg.com/profile_images/628395021130043392/V9Kysevf_normal.jpg" TargetMode="External" /><Relationship Id="rId663" Type="http://schemas.openxmlformats.org/officeDocument/2006/relationships/hyperlink" Target="http://pbs.twimg.com/profile_images/742542163074899972/UqEn8AA9_normal.jpg" TargetMode="External" /><Relationship Id="rId664" Type="http://schemas.openxmlformats.org/officeDocument/2006/relationships/hyperlink" Target="http://pbs.twimg.com/profile_images/905902691049644032/zELyKYrv_normal.jpg" TargetMode="External" /><Relationship Id="rId665" Type="http://schemas.openxmlformats.org/officeDocument/2006/relationships/hyperlink" Target="http://pbs.twimg.com/profile_images/1065355940860518401/RZ2EdJMu_normal.jpg" TargetMode="External" /><Relationship Id="rId666" Type="http://schemas.openxmlformats.org/officeDocument/2006/relationships/hyperlink" Target="http://pbs.twimg.com/profile_images/1057827532391759872/3cs1s8gn_normal.jpg" TargetMode="External" /><Relationship Id="rId667" Type="http://schemas.openxmlformats.org/officeDocument/2006/relationships/hyperlink" Target="http://pbs.twimg.com/profile_images/1083883683654774784/HR8ZqD6x_normal.jpg" TargetMode="External" /><Relationship Id="rId668" Type="http://schemas.openxmlformats.org/officeDocument/2006/relationships/hyperlink" Target="http://pbs.twimg.com/profile_images/1084918638480478208/66VBm9di_normal.jpg" TargetMode="External" /><Relationship Id="rId669" Type="http://schemas.openxmlformats.org/officeDocument/2006/relationships/hyperlink" Target="http://pbs.twimg.com/profile_images/829343344316739584/PS-QCsKn_normal.jpg" TargetMode="External" /><Relationship Id="rId670" Type="http://schemas.openxmlformats.org/officeDocument/2006/relationships/hyperlink" Target="http://pbs.twimg.com/profile_images/839912607360307200/zkS3cmL0_normal.jpg" TargetMode="External" /><Relationship Id="rId671" Type="http://schemas.openxmlformats.org/officeDocument/2006/relationships/hyperlink" Target="http://pbs.twimg.com/profile_images/1085447082557632513/1LdzZPop_normal.jpg" TargetMode="External" /><Relationship Id="rId672" Type="http://schemas.openxmlformats.org/officeDocument/2006/relationships/hyperlink" Target="http://pbs.twimg.com/profile_images/1066834181131522048/jdrqKq1h_normal.jpg" TargetMode="External" /><Relationship Id="rId673" Type="http://schemas.openxmlformats.org/officeDocument/2006/relationships/hyperlink" Target="http://pbs.twimg.com/profile_images/1007808695135137793/xPR8RElT_normal.jpg" TargetMode="External" /><Relationship Id="rId674" Type="http://schemas.openxmlformats.org/officeDocument/2006/relationships/hyperlink" Target="http://pbs.twimg.com/profile_images/1086331564047257600/4SycowEn_normal.jpg" TargetMode="External" /><Relationship Id="rId675" Type="http://schemas.openxmlformats.org/officeDocument/2006/relationships/hyperlink" Target="http://pbs.twimg.com/profile_images/1055287141280964609/O4jVfP4M_normal.jpg" TargetMode="External" /><Relationship Id="rId676" Type="http://schemas.openxmlformats.org/officeDocument/2006/relationships/hyperlink" Target="http://pbs.twimg.com/profile_images/1074665573915582465/tAj7Zplg_normal.jpg" TargetMode="External" /><Relationship Id="rId677" Type="http://schemas.openxmlformats.org/officeDocument/2006/relationships/hyperlink" Target="http://pbs.twimg.com/profile_images/878699794750857220/qqK6t02x_normal.jpg" TargetMode="External" /><Relationship Id="rId678" Type="http://schemas.openxmlformats.org/officeDocument/2006/relationships/hyperlink" Target="http://pbs.twimg.com/profile_images/918606804954775552/BCDOblIV_normal.jpg" TargetMode="External" /><Relationship Id="rId679" Type="http://schemas.openxmlformats.org/officeDocument/2006/relationships/hyperlink" Target="http://pbs.twimg.com/profile_images/886237642941018112/PvoapqW7_normal.jpg" TargetMode="External" /><Relationship Id="rId680" Type="http://schemas.openxmlformats.org/officeDocument/2006/relationships/hyperlink" Target="http://pbs.twimg.com/profile_images/1086176420169101313/rUTo2G8Z_normal.jpg" TargetMode="External" /><Relationship Id="rId681" Type="http://schemas.openxmlformats.org/officeDocument/2006/relationships/hyperlink" Target="http://pbs.twimg.com/profile_images/1040994016827858944/sR2NcgTL_normal.jpg" TargetMode="External" /><Relationship Id="rId682" Type="http://schemas.openxmlformats.org/officeDocument/2006/relationships/hyperlink" Target="http://pbs.twimg.com/profile_images/1039690829994979328/GxF1bvWg_normal.jpg" TargetMode="External" /><Relationship Id="rId683" Type="http://schemas.openxmlformats.org/officeDocument/2006/relationships/hyperlink" Target="http://pbs.twimg.com/profile_images/1060032800248811520/W_7N6Ojb_normal.jpg" TargetMode="External" /><Relationship Id="rId684" Type="http://schemas.openxmlformats.org/officeDocument/2006/relationships/hyperlink" Target="http://pbs.twimg.com/profile_images/1067591647351975936/a4oTsfAg_normal.jpg" TargetMode="External" /><Relationship Id="rId685" Type="http://schemas.openxmlformats.org/officeDocument/2006/relationships/hyperlink" Target="http://pbs.twimg.com/profile_images/1054370016576131073/SZ2wlROu_normal.jpg" TargetMode="External" /><Relationship Id="rId686" Type="http://schemas.openxmlformats.org/officeDocument/2006/relationships/hyperlink" Target="http://pbs.twimg.com/profile_images/825463768385740800/3aLPmiIa_normal.jpg" TargetMode="External" /><Relationship Id="rId687" Type="http://schemas.openxmlformats.org/officeDocument/2006/relationships/hyperlink" Target="http://pbs.twimg.com/profile_images/1082672853051305984/t-5e6BxB_normal.jpg" TargetMode="External" /><Relationship Id="rId688" Type="http://schemas.openxmlformats.org/officeDocument/2006/relationships/hyperlink" Target="http://pbs.twimg.com/profile_images/952985061539815424/cfOmJT6d_normal.jpg" TargetMode="External" /><Relationship Id="rId689" Type="http://schemas.openxmlformats.org/officeDocument/2006/relationships/hyperlink" Target="http://pbs.twimg.com/profile_images/313341874/f10twitter_normal.jpg" TargetMode="External" /><Relationship Id="rId690" Type="http://schemas.openxmlformats.org/officeDocument/2006/relationships/hyperlink" Target="http://pbs.twimg.com/profile_images/966230835090276352/px3veHL7_normal.jpg" TargetMode="External" /><Relationship Id="rId691" Type="http://schemas.openxmlformats.org/officeDocument/2006/relationships/hyperlink" Target="http://pbs.twimg.com/profile_images/1012390999329566720/inIaEElQ_normal.jpg" TargetMode="External" /><Relationship Id="rId692" Type="http://schemas.openxmlformats.org/officeDocument/2006/relationships/hyperlink" Target="http://pbs.twimg.com/profile_images/995034983843557376/EwloAMUb_normal.jpg" TargetMode="External" /><Relationship Id="rId693" Type="http://schemas.openxmlformats.org/officeDocument/2006/relationships/hyperlink" Target="http://pbs.twimg.com/profile_images/1075594630043906048/ihnbmZPQ_normal.jpg" TargetMode="External" /><Relationship Id="rId694" Type="http://schemas.openxmlformats.org/officeDocument/2006/relationships/hyperlink" Target="http://pbs.twimg.com/profile_images/824246576537337856/T4X_l8OJ_normal.jpg" TargetMode="External" /><Relationship Id="rId695" Type="http://schemas.openxmlformats.org/officeDocument/2006/relationships/hyperlink" Target="http://pbs.twimg.com/profile_images/905170906191863808/SmzFQJGY_normal.jpg" TargetMode="External" /><Relationship Id="rId696" Type="http://schemas.openxmlformats.org/officeDocument/2006/relationships/hyperlink" Target="http://pbs.twimg.com/profile_images/1082203965423419394/PcSylqGP_normal.jpg" TargetMode="External" /><Relationship Id="rId697" Type="http://schemas.openxmlformats.org/officeDocument/2006/relationships/hyperlink" Target="http://pbs.twimg.com/profile_images/863474949197103104/D4qGnmZG_normal.jpg" TargetMode="External" /><Relationship Id="rId698" Type="http://schemas.openxmlformats.org/officeDocument/2006/relationships/hyperlink" Target="http://pbs.twimg.com/profile_images/863774271113396224/VTcWbSO1_normal.jpg" TargetMode="External" /><Relationship Id="rId699" Type="http://schemas.openxmlformats.org/officeDocument/2006/relationships/hyperlink" Target="http://pbs.twimg.com/profile_images/1081701106927980544/p3FFIRRg_normal.jpg" TargetMode="External" /><Relationship Id="rId700" Type="http://schemas.openxmlformats.org/officeDocument/2006/relationships/hyperlink" Target="http://pbs.twimg.com/profile_images/1030226621633056769/_TIBBue6_normal.jpg" TargetMode="External" /><Relationship Id="rId701" Type="http://schemas.openxmlformats.org/officeDocument/2006/relationships/hyperlink" Target="http://pbs.twimg.com/profile_images/1084509705790091264/Yl8UGDSq_normal.jpg" TargetMode="External" /><Relationship Id="rId702" Type="http://schemas.openxmlformats.org/officeDocument/2006/relationships/hyperlink" Target="http://pbs.twimg.com/profile_images/988501161639661569/DTGIPvEk_normal.jpg" TargetMode="External" /><Relationship Id="rId703" Type="http://schemas.openxmlformats.org/officeDocument/2006/relationships/hyperlink" Target="http://pbs.twimg.com/profile_images/1080945150480838657/35zwa3LA_normal.jpg" TargetMode="External" /><Relationship Id="rId704" Type="http://schemas.openxmlformats.org/officeDocument/2006/relationships/hyperlink" Target="http://pbs.twimg.com/profile_images/969075014426230784/XrO4pPlm_normal.jpg" TargetMode="External" /><Relationship Id="rId705" Type="http://schemas.openxmlformats.org/officeDocument/2006/relationships/hyperlink" Target="http://pbs.twimg.com/profile_images/846845324756893696/vBBoHJnN_normal.jpg" TargetMode="External" /><Relationship Id="rId706" Type="http://schemas.openxmlformats.org/officeDocument/2006/relationships/hyperlink" Target="http://pbs.twimg.com/profile_images/859501278476554242/jlBOdoIP_normal.jpg" TargetMode="External" /><Relationship Id="rId707" Type="http://schemas.openxmlformats.org/officeDocument/2006/relationships/hyperlink" Target="http://pbs.twimg.com/profile_images/1086304658258243584/L9CHoddF_normal.jpg" TargetMode="External" /><Relationship Id="rId708" Type="http://schemas.openxmlformats.org/officeDocument/2006/relationships/hyperlink" Target="http://pbs.twimg.com/profile_images/992871140447043586/NCsyQWcy_normal.jpg" TargetMode="External" /><Relationship Id="rId709" Type="http://schemas.openxmlformats.org/officeDocument/2006/relationships/hyperlink" Target="http://pbs.twimg.com/profile_images/978246617911328768/mh7ip-P5_normal.jpg" TargetMode="External" /><Relationship Id="rId710" Type="http://schemas.openxmlformats.org/officeDocument/2006/relationships/hyperlink" Target="http://pbs.twimg.com/profile_images/803302931369955328/yVlNt6j2_normal.jpg" TargetMode="External" /><Relationship Id="rId711" Type="http://schemas.openxmlformats.org/officeDocument/2006/relationships/hyperlink" Target="http://pbs.twimg.com/profile_images/1041828373796802560/3Vt6g7Dq_normal.jpg" TargetMode="External" /><Relationship Id="rId712" Type="http://schemas.openxmlformats.org/officeDocument/2006/relationships/hyperlink" Target="http://pbs.twimg.com/profile_images/915033975772536832/4lZcjC3R_normal.jpg" TargetMode="External" /><Relationship Id="rId713" Type="http://schemas.openxmlformats.org/officeDocument/2006/relationships/hyperlink" Target="http://pbs.twimg.com/profile_images/859159158825811968/QdNxOwW7_normal.jpg" TargetMode="External" /><Relationship Id="rId714" Type="http://schemas.openxmlformats.org/officeDocument/2006/relationships/hyperlink" Target="http://pbs.twimg.com/profile_images/1061669623370842113/CnK58U7N_normal.jpg" TargetMode="External" /><Relationship Id="rId715" Type="http://schemas.openxmlformats.org/officeDocument/2006/relationships/hyperlink" Target="http://pbs.twimg.com/profile_images/992862572213747712/_wkkKJkT_normal.jpg" TargetMode="External" /><Relationship Id="rId716" Type="http://schemas.openxmlformats.org/officeDocument/2006/relationships/hyperlink" Target="http://pbs.twimg.com/profile_images/1069557311591669761/QivraWp0_normal.jpg" TargetMode="External" /><Relationship Id="rId717" Type="http://schemas.openxmlformats.org/officeDocument/2006/relationships/hyperlink" Target="http://pbs.twimg.com/profile_images/890655466992394240/cI6mCvOB_normal.jpg" TargetMode="External" /><Relationship Id="rId718" Type="http://schemas.openxmlformats.org/officeDocument/2006/relationships/hyperlink" Target="http://pbs.twimg.com/profile_images/983737956371345408/VSCZTyyO_normal.jpg" TargetMode="External" /><Relationship Id="rId719" Type="http://schemas.openxmlformats.org/officeDocument/2006/relationships/hyperlink" Target="http://pbs.twimg.com/profile_images/1024295614606008320/hrezHFTe_normal.jpg" TargetMode="External" /><Relationship Id="rId720" Type="http://schemas.openxmlformats.org/officeDocument/2006/relationships/hyperlink" Target="http://pbs.twimg.com/profile_images/1062935470726766597/mS26CubF_normal.jpg" TargetMode="External" /><Relationship Id="rId721" Type="http://schemas.openxmlformats.org/officeDocument/2006/relationships/hyperlink" Target="http://pbs.twimg.com/profile_images/1046565454066606081/yODxoJcl_normal.jpg" TargetMode="External" /><Relationship Id="rId722" Type="http://schemas.openxmlformats.org/officeDocument/2006/relationships/hyperlink" Target="http://pbs.twimg.com/profile_images/883207549930971137/zrPgvAY9_normal.jpg" TargetMode="External" /><Relationship Id="rId723" Type="http://schemas.openxmlformats.org/officeDocument/2006/relationships/hyperlink" Target="http://pbs.twimg.com/profile_images/754887420793921536/qDEnenYh_normal.jpg" TargetMode="External" /><Relationship Id="rId724" Type="http://schemas.openxmlformats.org/officeDocument/2006/relationships/hyperlink" Target="http://pbs.twimg.com/profile_images/1045774209622761472/3npOzUyL_normal.jpg" TargetMode="External" /><Relationship Id="rId725" Type="http://schemas.openxmlformats.org/officeDocument/2006/relationships/hyperlink" Target="http://pbs.twimg.com/profile_images/988150299549302784/svrkcSDt_normal.jpg" TargetMode="External" /><Relationship Id="rId726" Type="http://schemas.openxmlformats.org/officeDocument/2006/relationships/hyperlink" Target="http://pbs.twimg.com/profile_images/1046718227416461322/BOARgsUe_normal.jpg" TargetMode="External" /><Relationship Id="rId727" Type="http://schemas.openxmlformats.org/officeDocument/2006/relationships/hyperlink" Target="http://pbs.twimg.com/profile_images/736745470505025536/s05oUiQ1_normal.jpg" TargetMode="External" /><Relationship Id="rId728" Type="http://schemas.openxmlformats.org/officeDocument/2006/relationships/hyperlink" Target="http://pbs.twimg.com/profile_images/1064752255960678402/S6vWyuFA_normal.jpg" TargetMode="External" /><Relationship Id="rId729" Type="http://schemas.openxmlformats.org/officeDocument/2006/relationships/hyperlink" Target="http://pbs.twimg.com/profile_images/1886187049/Al_normal.jpg" TargetMode="External" /><Relationship Id="rId730" Type="http://schemas.openxmlformats.org/officeDocument/2006/relationships/hyperlink" Target="http://pbs.twimg.com/profile_images/1052556837638234112/31x85-qm_normal.jpg" TargetMode="External" /><Relationship Id="rId731" Type="http://schemas.openxmlformats.org/officeDocument/2006/relationships/hyperlink" Target="http://pbs.twimg.com/profile_images/1082394401731571712/u7Uxjqyd_normal.jpg" TargetMode="External" /><Relationship Id="rId732" Type="http://schemas.openxmlformats.org/officeDocument/2006/relationships/hyperlink" Target="http://pbs.twimg.com/profile_images/1021950924279824384/McJZWPTG_normal.jpg" TargetMode="External" /><Relationship Id="rId733" Type="http://schemas.openxmlformats.org/officeDocument/2006/relationships/hyperlink" Target="http://pbs.twimg.com/profile_images/923616674762256384/vwNNUoLB_normal.jpg" TargetMode="External" /><Relationship Id="rId734" Type="http://schemas.openxmlformats.org/officeDocument/2006/relationships/hyperlink" Target="http://pbs.twimg.com/profile_images/962775572987363328/6hoAAjLR_normal.jpg" TargetMode="External" /><Relationship Id="rId735" Type="http://schemas.openxmlformats.org/officeDocument/2006/relationships/hyperlink" Target="http://pbs.twimg.com/profile_images/1067206705493078016/Xr8qfUDi_normal.jpg" TargetMode="External" /><Relationship Id="rId736" Type="http://schemas.openxmlformats.org/officeDocument/2006/relationships/hyperlink" Target="http://pbs.twimg.com/profile_images/847973632009584640/39BdmuX8_normal.jpg" TargetMode="External" /><Relationship Id="rId737" Type="http://schemas.openxmlformats.org/officeDocument/2006/relationships/hyperlink" Target="http://pbs.twimg.com/profile_images/984201949795926017/PlsQPeDq_normal.jpg" TargetMode="External" /><Relationship Id="rId738" Type="http://schemas.openxmlformats.org/officeDocument/2006/relationships/hyperlink" Target="http://pbs.twimg.com/profile_images/1020429779135156225/FbtVDOcB_normal.jpg" TargetMode="External" /><Relationship Id="rId739" Type="http://schemas.openxmlformats.org/officeDocument/2006/relationships/hyperlink" Target="http://pbs.twimg.com/profile_images/1037214937138049024/CT8EVuwz_normal.jpg" TargetMode="External" /><Relationship Id="rId740" Type="http://schemas.openxmlformats.org/officeDocument/2006/relationships/hyperlink" Target="http://pbs.twimg.com/profile_images/1058445892976406528/6PoUIcXt_normal.jpg" TargetMode="External" /><Relationship Id="rId741" Type="http://schemas.openxmlformats.org/officeDocument/2006/relationships/hyperlink" Target="http://pbs.twimg.com/profile_images/1086684492482387968/Pqx5LtMt_normal.jpg" TargetMode="External" /><Relationship Id="rId742" Type="http://schemas.openxmlformats.org/officeDocument/2006/relationships/hyperlink" Target="http://pbs.twimg.com/profile_images/1079236297401593856/jYHeZCQy_normal.jpg" TargetMode="External" /><Relationship Id="rId743" Type="http://schemas.openxmlformats.org/officeDocument/2006/relationships/hyperlink" Target="http://pbs.twimg.com/profile_images/1058741591383277569/tDwAmguf_normal.png" TargetMode="External" /><Relationship Id="rId744" Type="http://schemas.openxmlformats.org/officeDocument/2006/relationships/hyperlink" Target="http://pbs.twimg.com/profile_images/1082337734960631808/3cGDTBU4_normal.jpg" TargetMode="External" /><Relationship Id="rId745" Type="http://schemas.openxmlformats.org/officeDocument/2006/relationships/hyperlink" Target="http://pbs.twimg.com/profile_images/1058779102352535552/igUTDE_5_normal.jpg" TargetMode="External" /><Relationship Id="rId746" Type="http://schemas.openxmlformats.org/officeDocument/2006/relationships/hyperlink" Target="http://abs.twimg.com/sticky/default_profile_images/default_profile_normal.png" TargetMode="External" /><Relationship Id="rId747" Type="http://schemas.openxmlformats.org/officeDocument/2006/relationships/hyperlink" Target="http://pbs.twimg.com/profile_images/457554496579588096/qJoefBKR_normal.jpeg" TargetMode="External" /><Relationship Id="rId748" Type="http://schemas.openxmlformats.org/officeDocument/2006/relationships/hyperlink" Target="http://pbs.twimg.com/profile_images/378800000166738984/d6c4f40431b1d54c10ddcc2f3f7ee06f_normal.jpeg" TargetMode="External" /><Relationship Id="rId749" Type="http://schemas.openxmlformats.org/officeDocument/2006/relationships/hyperlink" Target="http://pbs.twimg.com/profile_images/1083444457544896512/ei4dIf7I_normal.jpg" TargetMode="External" /><Relationship Id="rId750" Type="http://schemas.openxmlformats.org/officeDocument/2006/relationships/hyperlink" Target="http://pbs.twimg.com/profile_images/1075232247488249856/xslqDOwb_normal.jpg" TargetMode="External" /><Relationship Id="rId751" Type="http://schemas.openxmlformats.org/officeDocument/2006/relationships/hyperlink" Target="http://pbs.twimg.com/profile_images/824176369215086592/XXBTOZ_u_normal.jpg" TargetMode="External" /><Relationship Id="rId752" Type="http://schemas.openxmlformats.org/officeDocument/2006/relationships/hyperlink" Target="http://pbs.twimg.com/profile_images/751888251640639488/AUlu9Bit_normal.jpg" TargetMode="External" /><Relationship Id="rId753" Type="http://schemas.openxmlformats.org/officeDocument/2006/relationships/hyperlink" Target="http://pbs.twimg.com/profile_images/1076750528413978624/Gx2E8DoQ_normal.jpg" TargetMode="External" /><Relationship Id="rId754" Type="http://schemas.openxmlformats.org/officeDocument/2006/relationships/hyperlink" Target="http://pbs.twimg.com/profile_images/947188274933784577/OJG5eiWf_normal.jpg" TargetMode="External" /><Relationship Id="rId755" Type="http://schemas.openxmlformats.org/officeDocument/2006/relationships/hyperlink" Target="http://pbs.twimg.com/profile_images/1044548330976493573/MIAqksIX_normal.jpg" TargetMode="External" /><Relationship Id="rId756" Type="http://schemas.openxmlformats.org/officeDocument/2006/relationships/hyperlink" Target="http://pbs.twimg.com/profile_images/975844140368920583/FyIhEPB1_normal.jpg" TargetMode="External" /><Relationship Id="rId757" Type="http://schemas.openxmlformats.org/officeDocument/2006/relationships/hyperlink" Target="http://pbs.twimg.com/profile_images/1086385068120010752/qZh5DcXA_normal.jpg" TargetMode="External" /><Relationship Id="rId758" Type="http://schemas.openxmlformats.org/officeDocument/2006/relationships/hyperlink" Target="http://pbs.twimg.com/profile_images/1075917464830136320/KNGJsxcV_normal.jpg" TargetMode="External" /><Relationship Id="rId759" Type="http://schemas.openxmlformats.org/officeDocument/2006/relationships/hyperlink" Target="http://pbs.twimg.com/profile_images/746356313676865536/Mig-2aRp_normal.jpg" TargetMode="External" /><Relationship Id="rId760" Type="http://schemas.openxmlformats.org/officeDocument/2006/relationships/hyperlink" Target="http://pbs.twimg.com/profile_images/1058734887539216385/2hatF7eN_normal.jpg" TargetMode="External" /><Relationship Id="rId761" Type="http://schemas.openxmlformats.org/officeDocument/2006/relationships/hyperlink" Target="http://pbs.twimg.com/profile_images/1083552708252987392/5V8LMLdA_normal.jpg" TargetMode="External" /><Relationship Id="rId762" Type="http://schemas.openxmlformats.org/officeDocument/2006/relationships/hyperlink" Target="http://pbs.twimg.com/profile_images/799486873118920704/DkqTB9Oj_normal.jpg" TargetMode="External" /><Relationship Id="rId763" Type="http://schemas.openxmlformats.org/officeDocument/2006/relationships/hyperlink" Target="http://pbs.twimg.com/profile_images/925820973172932608/B7qa5vTM_normal.jpg" TargetMode="External" /><Relationship Id="rId764" Type="http://schemas.openxmlformats.org/officeDocument/2006/relationships/hyperlink" Target="http://pbs.twimg.com/profile_images/1081786365749018624/D05ROPhc_normal.jpg" TargetMode="External" /><Relationship Id="rId765" Type="http://schemas.openxmlformats.org/officeDocument/2006/relationships/hyperlink" Target="http://pbs.twimg.com/profile_images/904572594803879936/115huscf_normal.jpg" TargetMode="External" /><Relationship Id="rId766" Type="http://schemas.openxmlformats.org/officeDocument/2006/relationships/hyperlink" Target="http://pbs.twimg.com/profile_images/1061484857661014017/gQ0CBll0_normal.jpg" TargetMode="External" /><Relationship Id="rId767" Type="http://schemas.openxmlformats.org/officeDocument/2006/relationships/hyperlink" Target="http://pbs.twimg.com/profile_images/1083447226121121792/5tPlSjAa_normal.jpg" TargetMode="External" /><Relationship Id="rId768" Type="http://schemas.openxmlformats.org/officeDocument/2006/relationships/hyperlink" Target="http://pbs.twimg.com/profile_images/907865089654403072/Wswbd3sN_normal.jpg" TargetMode="External" /><Relationship Id="rId769" Type="http://schemas.openxmlformats.org/officeDocument/2006/relationships/hyperlink" Target="http://pbs.twimg.com/profile_images/823653653877768193/_SqW9UnV_normal.jpg" TargetMode="External" /><Relationship Id="rId770" Type="http://schemas.openxmlformats.org/officeDocument/2006/relationships/hyperlink" Target="http://pbs.twimg.com/profile_images/1085621722496172033/g6OKWtaP_normal.jpg" TargetMode="External" /><Relationship Id="rId771" Type="http://schemas.openxmlformats.org/officeDocument/2006/relationships/hyperlink" Target="http://pbs.twimg.com/profile_images/1085239606998634498/yrn2N0pF_normal.jpg" TargetMode="External" /><Relationship Id="rId772" Type="http://schemas.openxmlformats.org/officeDocument/2006/relationships/hyperlink" Target="http://pbs.twimg.com/profile_images/3482645196/3f3ccabbb63981d97e25a21653b72e8a_normal.jpeg" TargetMode="External" /><Relationship Id="rId773" Type="http://schemas.openxmlformats.org/officeDocument/2006/relationships/hyperlink" Target="http://pbs.twimg.com/profile_images/618848856051089409/IiIUnQ-N_normal.png" TargetMode="External" /><Relationship Id="rId774" Type="http://schemas.openxmlformats.org/officeDocument/2006/relationships/hyperlink" Target="http://pbs.twimg.com/profile_images/1016708025418240001/HC2KSgAT_normal.jpg" TargetMode="External" /><Relationship Id="rId775" Type="http://schemas.openxmlformats.org/officeDocument/2006/relationships/hyperlink" Target="http://pbs.twimg.com/profile_images/1064147614864691200/PbVhgT0u_normal.jpg" TargetMode="External" /><Relationship Id="rId776" Type="http://schemas.openxmlformats.org/officeDocument/2006/relationships/hyperlink" Target="http://pbs.twimg.com/profile_images/968332807377387520/B2t52K_P_normal.jpg" TargetMode="External" /><Relationship Id="rId777" Type="http://schemas.openxmlformats.org/officeDocument/2006/relationships/hyperlink" Target="http://pbs.twimg.com/profile_images/928360577411379200/5yuQL-tx_normal.jpg" TargetMode="External" /><Relationship Id="rId778" Type="http://schemas.openxmlformats.org/officeDocument/2006/relationships/hyperlink" Target="http://pbs.twimg.com/profile_images/639503638986100736/mdIy2CW1_normal.png" TargetMode="External" /><Relationship Id="rId779" Type="http://schemas.openxmlformats.org/officeDocument/2006/relationships/hyperlink" Target="http://pbs.twimg.com/profile_images/1077949161050386433/nyCtC7kw_normal.jpg" TargetMode="External" /><Relationship Id="rId780" Type="http://schemas.openxmlformats.org/officeDocument/2006/relationships/hyperlink" Target="http://pbs.twimg.com/profile_images/1010438601518211073/hRFL6n-I_normal.jpg" TargetMode="External" /><Relationship Id="rId781" Type="http://schemas.openxmlformats.org/officeDocument/2006/relationships/hyperlink" Target="http://pbs.twimg.com/profile_images/859873287077318660/bz5IyGoS_normal.jpg" TargetMode="External" /><Relationship Id="rId782" Type="http://schemas.openxmlformats.org/officeDocument/2006/relationships/hyperlink" Target="http://pbs.twimg.com/profile_images/1078505378688786433/_dcU4tt3_normal.jpg" TargetMode="External" /><Relationship Id="rId783" Type="http://schemas.openxmlformats.org/officeDocument/2006/relationships/hyperlink" Target="http://pbs.twimg.com/profile_images/1025095294113869825/kGS3rnB6_normal.jpg" TargetMode="External" /><Relationship Id="rId784" Type="http://schemas.openxmlformats.org/officeDocument/2006/relationships/hyperlink" Target="http://pbs.twimg.com/profile_images/1022945824701960192/Hqox48yZ_normal.jpg" TargetMode="External" /><Relationship Id="rId785" Type="http://schemas.openxmlformats.org/officeDocument/2006/relationships/hyperlink" Target="http://pbs.twimg.com/profile_images/1082697875136700417/XJ1OfPau_normal.jpg" TargetMode="External" /><Relationship Id="rId786" Type="http://schemas.openxmlformats.org/officeDocument/2006/relationships/hyperlink" Target="http://pbs.twimg.com/profile_images/3310745548/be373735c2e9fe4baf358f50a2a37bcb_normal.jpeg" TargetMode="External" /><Relationship Id="rId787" Type="http://schemas.openxmlformats.org/officeDocument/2006/relationships/hyperlink" Target="http://pbs.twimg.com/profile_images/1012067592024948736/eLdP4Q4a_normal.jpg" TargetMode="External" /><Relationship Id="rId788" Type="http://schemas.openxmlformats.org/officeDocument/2006/relationships/hyperlink" Target="http://pbs.twimg.com/profile_images/775727729693962240/pHeki5SD_normal.jpg" TargetMode="External" /><Relationship Id="rId789" Type="http://schemas.openxmlformats.org/officeDocument/2006/relationships/hyperlink" Target="http://pbs.twimg.com/profile_images/1044569263510556672/UKHN-JaF_normal.jpg" TargetMode="External" /><Relationship Id="rId790" Type="http://schemas.openxmlformats.org/officeDocument/2006/relationships/hyperlink" Target="http://pbs.twimg.com/profile_images/433244346020675584/WOAIA17I_normal.jpeg" TargetMode="External" /><Relationship Id="rId791" Type="http://schemas.openxmlformats.org/officeDocument/2006/relationships/hyperlink" Target="http://pbs.twimg.com/profile_images/823261036958519296/PYpMjZf-_normal.jpg" TargetMode="External" /><Relationship Id="rId792" Type="http://schemas.openxmlformats.org/officeDocument/2006/relationships/hyperlink" Target="http://pbs.twimg.com/profile_images/1082152558020317184/MtMAM65E_normal.jpg" TargetMode="External" /><Relationship Id="rId793" Type="http://schemas.openxmlformats.org/officeDocument/2006/relationships/hyperlink" Target="http://pbs.twimg.com/profile_images/1023341059495976960/YPbK-FUk_normal.jpg" TargetMode="External" /><Relationship Id="rId794" Type="http://schemas.openxmlformats.org/officeDocument/2006/relationships/hyperlink" Target="http://pbs.twimg.com/profile_images/785921157010628609/9RGssZ1B_normal.jpg" TargetMode="External" /><Relationship Id="rId795" Type="http://schemas.openxmlformats.org/officeDocument/2006/relationships/hyperlink" Target="http://pbs.twimg.com/profile_images/411282326/EstherGlowing_normal.jpg" TargetMode="External" /><Relationship Id="rId796" Type="http://schemas.openxmlformats.org/officeDocument/2006/relationships/hyperlink" Target="http://pbs.twimg.com/profile_images/895433156471382016/IjJPh4gw_normal.jpg" TargetMode="External" /><Relationship Id="rId797" Type="http://schemas.openxmlformats.org/officeDocument/2006/relationships/hyperlink" Target="http://pbs.twimg.com/profile_images/1077283977700945920/4FP93sVT_normal.jpg" TargetMode="External" /><Relationship Id="rId798" Type="http://schemas.openxmlformats.org/officeDocument/2006/relationships/hyperlink" Target="http://pbs.twimg.com/profile_images/823527160141008896/KJk7z4GX_normal.jpg" TargetMode="External" /><Relationship Id="rId799" Type="http://schemas.openxmlformats.org/officeDocument/2006/relationships/hyperlink" Target="http://pbs.twimg.com/profile_images/525801777942523905/8Axll_As_normal.jpeg" TargetMode="External" /><Relationship Id="rId800" Type="http://schemas.openxmlformats.org/officeDocument/2006/relationships/hyperlink" Target="http://pbs.twimg.com/profile_images/863950398876418049/pi6aaMER_normal.jpg" TargetMode="External" /><Relationship Id="rId801" Type="http://schemas.openxmlformats.org/officeDocument/2006/relationships/hyperlink" Target="http://pbs.twimg.com/profile_images/729856445089382400/t-VpWrsf_normal.jpg" TargetMode="External" /><Relationship Id="rId802" Type="http://schemas.openxmlformats.org/officeDocument/2006/relationships/hyperlink" Target="http://pbs.twimg.com/profile_images/987298163810697216/RPPsnTXY_normal.jpg" TargetMode="External" /><Relationship Id="rId803" Type="http://schemas.openxmlformats.org/officeDocument/2006/relationships/hyperlink" Target="http://pbs.twimg.com/profile_images/779832130603929600/rrgqxvII_normal.jpg" TargetMode="External" /><Relationship Id="rId804" Type="http://schemas.openxmlformats.org/officeDocument/2006/relationships/hyperlink" Target="https://twitter.com/michaelschiller" TargetMode="External" /><Relationship Id="rId805" Type="http://schemas.openxmlformats.org/officeDocument/2006/relationships/hyperlink" Target="https://twitter.com/katewgallego" TargetMode="External" /><Relationship Id="rId806" Type="http://schemas.openxmlformats.org/officeDocument/2006/relationships/hyperlink" Target="https://twitter.com/ninasophia81" TargetMode="External" /><Relationship Id="rId807" Type="http://schemas.openxmlformats.org/officeDocument/2006/relationships/hyperlink" Target="https://twitter.com/kristy_king" TargetMode="External" /><Relationship Id="rId808" Type="http://schemas.openxmlformats.org/officeDocument/2006/relationships/hyperlink" Target="https://twitter.com/captainslogaz" TargetMode="External" /><Relationship Id="rId809" Type="http://schemas.openxmlformats.org/officeDocument/2006/relationships/hyperlink" Target="https://twitter.com/catikins9" TargetMode="External" /><Relationship Id="rId810" Type="http://schemas.openxmlformats.org/officeDocument/2006/relationships/hyperlink" Target="https://twitter.com/exoticgamora" TargetMode="External" /><Relationship Id="rId811" Type="http://schemas.openxmlformats.org/officeDocument/2006/relationships/hyperlink" Target="https://twitter.com/democracyloses" TargetMode="External" /><Relationship Id="rId812" Type="http://schemas.openxmlformats.org/officeDocument/2006/relationships/hyperlink" Target="https://twitter.com/tiffanymay45" TargetMode="External" /><Relationship Id="rId813" Type="http://schemas.openxmlformats.org/officeDocument/2006/relationships/hyperlink" Target="https://twitter.com/madelynerants" TargetMode="External" /><Relationship Id="rId814" Type="http://schemas.openxmlformats.org/officeDocument/2006/relationships/hyperlink" Target="https://twitter.com/lindy3702" TargetMode="External" /><Relationship Id="rId815" Type="http://schemas.openxmlformats.org/officeDocument/2006/relationships/hyperlink" Target="https://twitter.com/theswprincess" TargetMode="External" /><Relationship Id="rId816" Type="http://schemas.openxmlformats.org/officeDocument/2006/relationships/hyperlink" Target="https://twitter.com/eyeofthegoddess" TargetMode="External" /><Relationship Id="rId817" Type="http://schemas.openxmlformats.org/officeDocument/2006/relationships/hyperlink" Target="https://twitter.com/lady_star_gem" TargetMode="External" /><Relationship Id="rId818" Type="http://schemas.openxmlformats.org/officeDocument/2006/relationships/hyperlink" Target="https://twitter.com/hwhlj321" TargetMode="External" /><Relationship Id="rId819" Type="http://schemas.openxmlformats.org/officeDocument/2006/relationships/hyperlink" Target="https://twitter.com/helpagedindia" TargetMode="External" /><Relationship Id="rId820" Type="http://schemas.openxmlformats.org/officeDocument/2006/relationships/hyperlink" Target="https://twitter.com/boba_tea_catan" TargetMode="External" /><Relationship Id="rId821" Type="http://schemas.openxmlformats.org/officeDocument/2006/relationships/hyperlink" Target="https://twitter.com/chrisehyman" TargetMode="External" /><Relationship Id="rId822" Type="http://schemas.openxmlformats.org/officeDocument/2006/relationships/hyperlink" Target="https://twitter.com/danascottlo" TargetMode="External" /><Relationship Id="rId823" Type="http://schemas.openxmlformats.org/officeDocument/2006/relationships/hyperlink" Target="https://twitter.com/stormresist" TargetMode="External" /><Relationship Id="rId824" Type="http://schemas.openxmlformats.org/officeDocument/2006/relationships/hyperlink" Target="https://twitter.com/grammy_linen" TargetMode="External" /><Relationship Id="rId825" Type="http://schemas.openxmlformats.org/officeDocument/2006/relationships/hyperlink" Target="https://twitter.com/deborahditkows1" TargetMode="External" /><Relationship Id="rId826" Type="http://schemas.openxmlformats.org/officeDocument/2006/relationships/hyperlink" Target="https://twitter.com/mimix3" TargetMode="External" /><Relationship Id="rId827" Type="http://schemas.openxmlformats.org/officeDocument/2006/relationships/hyperlink" Target="https://twitter.com/doridell" TargetMode="External" /><Relationship Id="rId828" Type="http://schemas.openxmlformats.org/officeDocument/2006/relationships/hyperlink" Target="https://twitter.com/morethanmysle" TargetMode="External" /><Relationship Id="rId829" Type="http://schemas.openxmlformats.org/officeDocument/2006/relationships/hyperlink" Target="https://twitter.com/nwdem" TargetMode="External" /><Relationship Id="rId830" Type="http://schemas.openxmlformats.org/officeDocument/2006/relationships/hyperlink" Target="https://twitter.com/brandydavis22" TargetMode="External" /><Relationship Id="rId831" Type="http://schemas.openxmlformats.org/officeDocument/2006/relationships/hyperlink" Target="https://twitter.com/nanatoyou" TargetMode="External" /><Relationship Id="rId832" Type="http://schemas.openxmlformats.org/officeDocument/2006/relationships/hyperlink" Target="https://twitter.com/willofarc" TargetMode="External" /><Relationship Id="rId833" Type="http://schemas.openxmlformats.org/officeDocument/2006/relationships/hyperlink" Target="https://twitter.com/lauraroslin2017" TargetMode="External" /><Relationship Id="rId834" Type="http://schemas.openxmlformats.org/officeDocument/2006/relationships/hyperlink" Target="https://twitter.com/kikiadine" TargetMode="External" /><Relationship Id="rId835" Type="http://schemas.openxmlformats.org/officeDocument/2006/relationships/hyperlink" Target="https://twitter.com/rebellegrrl" TargetMode="External" /><Relationship Id="rId836" Type="http://schemas.openxmlformats.org/officeDocument/2006/relationships/hyperlink" Target="https://twitter.com/americanmclass" TargetMode="External" /><Relationship Id="rId837" Type="http://schemas.openxmlformats.org/officeDocument/2006/relationships/hyperlink" Target="https://twitter.com/jonesy2167" TargetMode="External" /><Relationship Id="rId838" Type="http://schemas.openxmlformats.org/officeDocument/2006/relationships/hyperlink" Target="https://twitter.com/flblueskies" TargetMode="External" /><Relationship Id="rId839" Type="http://schemas.openxmlformats.org/officeDocument/2006/relationships/hyperlink" Target="https://twitter.com/buffytvssummers" TargetMode="External" /><Relationship Id="rId840" Type="http://schemas.openxmlformats.org/officeDocument/2006/relationships/hyperlink" Target="https://twitter.com/bruinsfan197" TargetMode="External" /><Relationship Id="rId841" Type="http://schemas.openxmlformats.org/officeDocument/2006/relationships/hyperlink" Target="https://twitter.com/randibaker01" TargetMode="External" /><Relationship Id="rId842" Type="http://schemas.openxmlformats.org/officeDocument/2006/relationships/hyperlink" Target="https://twitter.com/myserenity69" TargetMode="External" /><Relationship Id="rId843" Type="http://schemas.openxmlformats.org/officeDocument/2006/relationships/hyperlink" Target="https://twitter.com/bre_50" TargetMode="External" /><Relationship Id="rId844" Type="http://schemas.openxmlformats.org/officeDocument/2006/relationships/hyperlink" Target="https://twitter.com/cathygv61" TargetMode="External" /><Relationship Id="rId845" Type="http://schemas.openxmlformats.org/officeDocument/2006/relationships/hyperlink" Target="https://twitter.com/whiskeyoblivion" TargetMode="External" /><Relationship Id="rId846" Type="http://schemas.openxmlformats.org/officeDocument/2006/relationships/hyperlink" Target="https://twitter.com/willbenton1" TargetMode="External" /><Relationship Id="rId847" Type="http://schemas.openxmlformats.org/officeDocument/2006/relationships/hyperlink" Target="https://twitter.com/janettesecond" TargetMode="External" /><Relationship Id="rId848" Type="http://schemas.openxmlformats.org/officeDocument/2006/relationships/hyperlink" Target="https://twitter.com/kindlee55" TargetMode="External" /><Relationship Id="rId849" Type="http://schemas.openxmlformats.org/officeDocument/2006/relationships/hyperlink" Target="https://twitter.com/cleanwatr" TargetMode="External" /><Relationship Id="rId850" Type="http://schemas.openxmlformats.org/officeDocument/2006/relationships/hyperlink" Target="https://twitter.com/lasapito" TargetMode="External" /><Relationship Id="rId851" Type="http://schemas.openxmlformats.org/officeDocument/2006/relationships/hyperlink" Target="https://twitter.com/josephfalzone3" TargetMode="External" /><Relationship Id="rId852" Type="http://schemas.openxmlformats.org/officeDocument/2006/relationships/hyperlink" Target="https://twitter.com/lifecoachliza" TargetMode="External" /><Relationship Id="rId853" Type="http://schemas.openxmlformats.org/officeDocument/2006/relationships/hyperlink" Target="https://twitter.com/wisequackranch" TargetMode="External" /><Relationship Id="rId854" Type="http://schemas.openxmlformats.org/officeDocument/2006/relationships/hyperlink" Target="https://twitter.com/jaderhinos" TargetMode="External" /><Relationship Id="rId855" Type="http://schemas.openxmlformats.org/officeDocument/2006/relationships/hyperlink" Target="https://twitter.com/politicalminion" TargetMode="External" /><Relationship Id="rId856" Type="http://schemas.openxmlformats.org/officeDocument/2006/relationships/hyperlink" Target="https://twitter.com/authorkimberley" TargetMode="External" /><Relationship Id="rId857" Type="http://schemas.openxmlformats.org/officeDocument/2006/relationships/hyperlink" Target="https://twitter.com/billieo2" TargetMode="External" /><Relationship Id="rId858" Type="http://schemas.openxmlformats.org/officeDocument/2006/relationships/hyperlink" Target="https://twitter.com/angelandrick" TargetMode="External" /><Relationship Id="rId859" Type="http://schemas.openxmlformats.org/officeDocument/2006/relationships/hyperlink" Target="https://twitter.com/loripausa" TargetMode="External" /><Relationship Id="rId860" Type="http://schemas.openxmlformats.org/officeDocument/2006/relationships/hyperlink" Target="https://twitter.com/mean_adam" TargetMode="External" /><Relationship Id="rId861" Type="http://schemas.openxmlformats.org/officeDocument/2006/relationships/hyperlink" Target="https://twitter.com/mtgirl4good" TargetMode="External" /><Relationship Id="rId862" Type="http://schemas.openxmlformats.org/officeDocument/2006/relationships/hyperlink" Target="https://twitter.com/ratifyeraorg" TargetMode="External" /><Relationship Id="rId863" Type="http://schemas.openxmlformats.org/officeDocument/2006/relationships/hyperlink" Target="https://twitter.com/pcasanave1" TargetMode="External" /><Relationship Id="rId864" Type="http://schemas.openxmlformats.org/officeDocument/2006/relationships/hyperlink" Target="https://twitter.com/choirsingergirl" TargetMode="External" /><Relationship Id="rId865" Type="http://schemas.openxmlformats.org/officeDocument/2006/relationships/hyperlink" Target="https://twitter.com/borgitte" TargetMode="External" /><Relationship Id="rId866" Type="http://schemas.openxmlformats.org/officeDocument/2006/relationships/hyperlink" Target="https://twitter.com/upfilled" TargetMode="External" /><Relationship Id="rId867" Type="http://schemas.openxmlformats.org/officeDocument/2006/relationships/hyperlink" Target="https://twitter.com/leahntorres" TargetMode="External" /><Relationship Id="rId868" Type="http://schemas.openxmlformats.org/officeDocument/2006/relationships/hyperlink" Target="https://twitter.com/greatlakessurfr" TargetMode="External" /><Relationship Id="rId869" Type="http://schemas.openxmlformats.org/officeDocument/2006/relationships/hyperlink" Target="https://twitter.com/jersey_craig" TargetMode="External" /><Relationship Id="rId870" Type="http://schemas.openxmlformats.org/officeDocument/2006/relationships/hyperlink" Target="https://twitter.com/sabineresists" TargetMode="External" /><Relationship Id="rId871" Type="http://schemas.openxmlformats.org/officeDocument/2006/relationships/hyperlink" Target="https://twitter.com/pameladubsky49" TargetMode="External" /><Relationship Id="rId872" Type="http://schemas.openxmlformats.org/officeDocument/2006/relationships/hyperlink" Target="https://twitter.com/jctheresistance" TargetMode="External" /><Relationship Id="rId873" Type="http://schemas.openxmlformats.org/officeDocument/2006/relationships/hyperlink" Target="https://twitter.com/reginaw50361" TargetMode="External" /><Relationship Id="rId874" Type="http://schemas.openxmlformats.org/officeDocument/2006/relationships/hyperlink" Target="https://twitter.com/stacys717" TargetMode="External" /><Relationship Id="rId875" Type="http://schemas.openxmlformats.org/officeDocument/2006/relationships/hyperlink" Target="https://twitter.com/tonyaaronii" TargetMode="External" /><Relationship Id="rId876" Type="http://schemas.openxmlformats.org/officeDocument/2006/relationships/hyperlink" Target="https://twitter.com/brendal46066861" TargetMode="External" /><Relationship Id="rId877" Type="http://schemas.openxmlformats.org/officeDocument/2006/relationships/hyperlink" Target="https://twitter.com/ddt_l1957" TargetMode="External" /><Relationship Id="rId878" Type="http://schemas.openxmlformats.org/officeDocument/2006/relationships/hyperlink" Target="https://twitter.com/vaculb" TargetMode="External" /><Relationship Id="rId879" Type="http://schemas.openxmlformats.org/officeDocument/2006/relationships/hyperlink" Target="https://twitter.com/thisismenow1977" TargetMode="External" /><Relationship Id="rId880" Type="http://schemas.openxmlformats.org/officeDocument/2006/relationships/hyperlink" Target="https://twitter.com/lisatoddsutton" TargetMode="External" /><Relationship Id="rId881" Type="http://schemas.openxmlformats.org/officeDocument/2006/relationships/hyperlink" Target="https://twitter.com/indivisibletol1" TargetMode="External" /><Relationship Id="rId882" Type="http://schemas.openxmlformats.org/officeDocument/2006/relationships/hyperlink" Target="https://twitter.com/1jedi_rey" TargetMode="External" /><Relationship Id="rId883" Type="http://schemas.openxmlformats.org/officeDocument/2006/relationships/hyperlink" Target="https://twitter.com/misia65" TargetMode="External" /><Relationship Id="rId884" Type="http://schemas.openxmlformats.org/officeDocument/2006/relationships/hyperlink" Target="https://twitter.com/toniconfid" TargetMode="External" /><Relationship Id="rId885" Type="http://schemas.openxmlformats.org/officeDocument/2006/relationships/hyperlink" Target="https://twitter.com/drdoodlie1994" TargetMode="External" /><Relationship Id="rId886" Type="http://schemas.openxmlformats.org/officeDocument/2006/relationships/hyperlink" Target="https://twitter.com/roze_wild" TargetMode="External" /><Relationship Id="rId887" Type="http://schemas.openxmlformats.org/officeDocument/2006/relationships/hyperlink" Target="https://twitter.com/kimc31169" TargetMode="External" /><Relationship Id="rId888" Type="http://schemas.openxmlformats.org/officeDocument/2006/relationships/hyperlink" Target="https://twitter.com/strchld269" TargetMode="External" /><Relationship Id="rId889" Type="http://schemas.openxmlformats.org/officeDocument/2006/relationships/hyperlink" Target="https://twitter.com/oogy" TargetMode="External" /><Relationship Id="rId890" Type="http://schemas.openxmlformats.org/officeDocument/2006/relationships/hyperlink" Target="https://twitter.com/mstomchiki" TargetMode="External" /><Relationship Id="rId891" Type="http://schemas.openxmlformats.org/officeDocument/2006/relationships/hyperlink" Target="https://twitter.com/jacksnowknows" TargetMode="External" /><Relationship Id="rId892" Type="http://schemas.openxmlformats.org/officeDocument/2006/relationships/hyperlink" Target="https://twitter.com/lindacook86025" TargetMode="External" /><Relationship Id="rId893" Type="http://schemas.openxmlformats.org/officeDocument/2006/relationships/hyperlink" Target="https://twitter.com/spydoggie" TargetMode="External" /><Relationship Id="rId894" Type="http://schemas.openxmlformats.org/officeDocument/2006/relationships/hyperlink" Target="https://twitter.com/qssupervisor" TargetMode="External" /><Relationship Id="rId895" Type="http://schemas.openxmlformats.org/officeDocument/2006/relationships/hyperlink" Target="https://twitter.com/bright8694" TargetMode="External" /><Relationship Id="rId896" Type="http://schemas.openxmlformats.org/officeDocument/2006/relationships/hyperlink" Target="https://twitter.com/paulinef136" TargetMode="External" /><Relationship Id="rId897" Type="http://schemas.openxmlformats.org/officeDocument/2006/relationships/hyperlink" Target="https://twitter.com/charlot63123215" TargetMode="External" /><Relationship Id="rId898" Type="http://schemas.openxmlformats.org/officeDocument/2006/relationships/hyperlink" Target="https://twitter.com/shera_resists" TargetMode="External" /><Relationship Id="rId899" Type="http://schemas.openxmlformats.org/officeDocument/2006/relationships/hyperlink" Target="https://twitter.com/alimor999" TargetMode="External" /><Relationship Id="rId900" Type="http://schemas.openxmlformats.org/officeDocument/2006/relationships/hyperlink" Target="https://twitter.com/patpeoples1" TargetMode="External" /><Relationship Id="rId901" Type="http://schemas.openxmlformats.org/officeDocument/2006/relationships/hyperlink" Target="https://twitter.com/knight201701" TargetMode="External" /><Relationship Id="rId902" Type="http://schemas.openxmlformats.org/officeDocument/2006/relationships/hyperlink" Target="https://twitter.com/r2d2resists" TargetMode="External" /><Relationship Id="rId903" Type="http://schemas.openxmlformats.org/officeDocument/2006/relationships/hyperlink" Target="https://twitter.com/trinityresists" TargetMode="External" /><Relationship Id="rId904" Type="http://schemas.openxmlformats.org/officeDocument/2006/relationships/hyperlink" Target="https://twitter.com/joyrevels28" TargetMode="External" /><Relationship Id="rId905" Type="http://schemas.openxmlformats.org/officeDocument/2006/relationships/hyperlink" Target="https://twitter.com/cfraase" TargetMode="External" /><Relationship Id="rId906" Type="http://schemas.openxmlformats.org/officeDocument/2006/relationships/hyperlink" Target="https://twitter.com/kw1979" TargetMode="External" /><Relationship Id="rId907" Type="http://schemas.openxmlformats.org/officeDocument/2006/relationships/hyperlink" Target="https://twitter.com/trumpwatchnews" TargetMode="External" /><Relationship Id="rId908" Type="http://schemas.openxmlformats.org/officeDocument/2006/relationships/hyperlink" Target="https://twitter.com/peaceonwards" TargetMode="External" /><Relationship Id="rId909" Type="http://schemas.openxmlformats.org/officeDocument/2006/relationships/hyperlink" Target="https://twitter.com/fireheather" TargetMode="External" /><Relationship Id="rId910" Type="http://schemas.openxmlformats.org/officeDocument/2006/relationships/hyperlink" Target="https://twitter.com/donellstiers" TargetMode="External" /><Relationship Id="rId911" Type="http://schemas.openxmlformats.org/officeDocument/2006/relationships/hyperlink" Target="https://twitter.com/matthewwolfff" TargetMode="External" /><Relationship Id="rId912" Type="http://schemas.openxmlformats.org/officeDocument/2006/relationships/hyperlink" Target="https://twitter.com/faithrayfield" TargetMode="External" /><Relationship Id="rId913" Type="http://schemas.openxmlformats.org/officeDocument/2006/relationships/hyperlink" Target="https://twitter.com/nester1957" TargetMode="External" /><Relationship Id="rId914" Type="http://schemas.openxmlformats.org/officeDocument/2006/relationships/hyperlink" Target="https://twitter.com/claireresists" TargetMode="External" /><Relationship Id="rId915" Type="http://schemas.openxmlformats.org/officeDocument/2006/relationships/hyperlink" Target="https://twitter.com/frockman231" TargetMode="External" /><Relationship Id="rId916" Type="http://schemas.openxmlformats.org/officeDocument/2006/relationships/hyperlink" Target="https://twitter.com/ronnisuev" TargetMode="External" /><Relationship Id="rId917" Type="http://schemas.openxmlformats.org/officeDocument/2006/relationships/hyperlink" Target="https://twitter.com/prettyangeljac2" TargetMode="External" /><Relationship Id="rId918" Type="http://schemas.openxmlformats.org/officeDocument/2006/relationships/hyperlink" Target="https://twitter.com/ngnm9575" TargetMode="External" /><Relationship Id="rId919" Type="http://schemas.openxmlformats.org/officeDocument/2006/relationships/hyperlink" Target="https://twitter.com/elastigirlvotes" TargetMode="External" /><Relationship Id="rId920" Type="http://schemas.openxmlformats.org/officeDocument/2006/relationships/hyperlink" Target="https://twitter.com/aplebeianlife" TargetMode="External" /><Relationship Id="rId921" Type="http://schemas.openxmlformats.org/officeDocument/2006/relationships/hyperlink" Target="https://twitter.com/imontoyaresists" TargetMode="External" /><Relationship Id="rId922" Type="http://schemas.openxmlformats.org/officeDocument/2006/relationships/hyperlink" Target="https://twitter.com/dmswc" TargetMode="External" /><Relationship Id="rId923" Type="http://schemas.openxmlformats.org/officeDocument/2006/relationships/hyperlink" Target="https://twitter.com/_befriend" TargetMode="External" /><Relationship Id="rId924" Type="http://schemas.openxmlformats.org/officeDocument/2006/relationships/hyperlink" Target="https://twitter.com/jomareewade" TargetMode="External" /><Relationship Id="rId925" Type="http://schemas.openxmlformats.org/officeDocument/2006/relationships/hyperlink" Target="https://twitter.com/golfndadblogger" TargetMode="External" /><Relationship Id="rId926" Type="http://schemas.openxmlformats.org/officeDocument/2006/relationships/hyperlink" Target="https://twitter.com/crabeerer" TargetMode="External" /><Relationship Id="rId927" Type="http://schemas.openxmlformats.org/officeDocument/2006/relationships/hyperlink" Target="https://twitter.com/andrewkemavor" TargetMode="External" /><Relationship Id="rId928" Type="http://schemas.openxmlformats.org/officeDocument/2006/relationships/hyperlink" Target="https://twitter.com/kaimoore" TargetMode="External" /><Relationship Id="rId929" Type="http://schemas.openxmlformats.org/officeDocument/2006/relationships/hyperlink" Target="https://twitter.com/woodywi03943660" TargetMode="External" /><Relationship Id="rId930" Type="http://schemas.openxmlformats.org/officeDocument/2006/relationships/hyperlink" Target="https://twitter.com/oldcoastie54" TargetMode="External" /><Relationship Id="rId931" Type="http://schemas.openxmlformats.org/officeDocument/2006/relationships/hyperlink" Target="https://twitter.com/debbiesideris" TargetMode="External" /><Relationship Id="rId932" Type="http://schemas.openxmlformats.org/officeDocument/2006/relationships/hyperlink" Target="https://twitter.com/stevelemper" TargetMode="External" /><Relationship Id="rId933" Type="http://schemas.openxmlformats.org/officeDocument/2006/relationships/hyperlink" Target="https://twitter.com/oscarbeaglesmom" TargetMode="External" /><Relationship Id="rId934" Type="http://schemas.openxmlformats.org/officeDocument/2006/relationships/hyperlink" Target="https://twitter.com/leahaller55" TargetMode="External" /><Relationship Id="rId935" Type="http://schemas.openxmlformats.org/officeDocument/2006/relationships/hyperlink" Target="https://twitter.com/sw2003_" TargetMode="External" /><Relationship Id="rId936" Type="http://schemas.openxmlformats.org/officeDocument/2006/relationships/hyperlink" Target="https://twitter.com/formersportsmom" TargetMode="External" /><Relationship Id="rId937" Type="http://schemas.openxmlformats.org/officeDocument/2006/relationships/hyperlink" Target="https://twitter.com/hbr_hunt" TargetMode="External" /><Relationship Id="rId938" Type="http://schemas.openxmlformats.org/officeDocument/2006/relationships/hyperlink" Target="https://twitter.com/ronpyke" TargetMode="External" /><Relationship Id="rId939" Type="http://schemas.openxmlformats.org/officeDocument/2006/relationships/hyperlink" Target="https://twitter.com/themermaidssong" TargetMode="External" /><Relationship Id="rId940" Type="http://schemas.openxmlformats.org/officeDocument/2006/relationships/hyperlink" Target="https://twitter.com/mstrknowitall" TargetMode="External" /><Relationship Id="rId941" Type="http://schemas.openxmlformats.org/officeDocument/2006/relationships/hyperlink" Target="https://twitter.com/kingdaredk" TargetMode="External" /><Relationship Id="rId942" Type="http://schemas.openxmlformats.org/officeDocument/2006/relationships/hyperlink" Target="https://twitter.com/summer7570" TargetMode="External" /><Relationship Id="rId943" Type="http://schemas.openxmlformats.org/officeDocument/2006/relationships/hyperlink" Target="https://twitter.com/samusan3" TargetMode="External" /><Relationship Id="rId944" Type="http://schemas.openxmlformats.org/officeDocument/2006/relationships/hyperlink" Target="https://twitter.com/randyhollis11" TargetMode="External" /><Relationship Id="rId945" Type="http://schemas.openxmlformats.org/officeDocument/2006/relationships/hyperlink" Target="https://twitter.com/fireworkbonnie" TargetMode="External" /><Relationship Id="rId946" Type="http://schemas.openxmlformats.org/officeDocument/2006/relationships/hyperlink" Target="https://twitter.com/veronicasam13" TargetMode="External" /><Relationship Id="rId947" Type="http://schemas.openxmlformats.org/officeDocument/2006/relationships/hyperlink" Target="https://twitter.com/abc15" TargetMode="External" /><Relationship Id="rId948" Type="http://schemas.openxmlformats.org/officeDocument/2006/relationships/hyperlink" Target="https://twitter.com/jamieabc15" TargetMode="External" /><Relationship Id="rId949" Type="http://schemas.openxmlformats.org/officeDocument/2006/relationships/hyperlink" Target="https://twitter.com/tbray" TargetMode="External" /><Relationship Id="rId950" Type="http://schemas.openxmlformats.org/officeDocument/2006/relationships/hyperlink" Target="https://twitter.com/julieeuber" TargetMode="External" /><Relationship Id="rId951" Type="http://schemas.openxmlformats.org/officeDocument/2006/relationships/hyperlink" Target="https://twitter.com/patrici97185118" TargetMode="External" /><Relationship Id="rId952" Type="http://schemas.openxmlformats.org/officeDocument/2006/relationships/hyperlink" Target="https://twitter.com/b1e56df9ce6549f" TargetMode="External" /><Relationship Id="rId953" Type="http://schemas.openxmlformats.org/officeDocument/2006/relationships/hyperlink" Target="https://twitter.com/heywood98" TargetMode="External" /><Relationship Id="rId954" Type="http://schemas.openxmlformats.org/officeDocument/2006/relationships/hyperlink" Target="https://twitter.com/noprezzie2012" TargetMode="External" /><Relationship Id="rId955" Type="http://schemas.openxmlformats.org/officeDocument/2006/relationships/hyperlink" Target="https://twitter.com/crmandrill" TargetMode="External" /><Relationship Id="rId956" Type="http://schemas.openxmlformats.org/officeDocument/2006/relationships/hyperlink" Target="https://twitter.com/azajacks" TargetMode="External" /><Relationship Id="rId957" Type="http://schemas.openxmlformats.org/officeDocument/2006/relationships/hyperlink" Target="https://twitter.com/jpbeltran_" TargetMode="External" /><Relationship Id="rId958" Type="http://schemas.openxmlformats.org/officeDocument/2006/relationships/hyperlink" Target="https://twitter.com/diannemando" TargetMode="External" /><Relationship Id="rId959" Type="http://schemas.openxmlformats.org/officeDocument/2006/relationships/hyperlink" Target="https://twitter.com/debbieburbank1" TargetMode="External" /><Relationship Id="rId960" Type="http://schemas.openxmlformats.org/officeDocument/2006/relationships/hyperlink" Target="https://twitter.com/net425nan" TargetMode="External" /><Relationship Id="rId961" Type="http://schemas.openxmlformats.org/officeDocument/2006/relationships/hyperlink" Target="https://twitter.com/louisfarrakhan" TargetMode="External" /><Relationship Id="rId962" Type="http://schemas.openxmlformats.org/officeDocument/2006/relationships/hyperlink" Target="https://twitter.com/mcdysko" TargetMode="External" /><Relationship Id="rId963" Type="http://schemas.openxmlformats.org/officeDocument/2006/relationships/hyperlink" Target="https://twitter.com/susanscofield7" TargetMode="External" /><Relationship Id="rId964" Type="http://schemas.openxmlformats.org/officeDocument/2006/relationships/hyperlink" Target="https://twitter.com/walkerdl" TargetMode="External" /><Relationship Id="rId965" Type="http://schemas.openxmlformats.org/officeDocument/2006/relationships/hyperlink" Target="https://twitter.com/ashqui_ventures" TargetMode="External" /><Relationship Id="rId966" Type="http://schemas.openxmlformats.org/officeDocument/2006/relationships/hyperlink" Target="https://twitter.com/mhpoison1" TargetMode="External" /><Relationship Id="rId967" Type="http://schemas.openxmlformats.org/officeDocument/2006/relationships/hyperlink" Target="https://twitter.com/rockstarxmama" TargetMode="External" /><Relationship Id="rId968" Type="http://schemas.openxmlformats.org/officeDocument/2006/relationships/hyperlink" Target="https://twitter.com/amyloukingery" TargetMode="External" /><Relationship Id="rId969" Type="http://schemas.openxmlformats.org/officeDocument/2006/relationships/hyperlink" Target="https://twitter.com/mathisonconnie" TargetMode="External" /><Relationship Id="rId970" Type="http://schemas.openxmlformats.org/officeDocument/2006/relationships/hyperlink" Target="https://twitter.com/proggrrl" TargetMode="External" /><Relationship Id="rId971" Type="http://schemas.openxmlformats.org/officeDocument/2006/relationships/hyperlink" Target="https://twitter.com/kinneret" TargetMode="External" /><Relationship Id="rId972" Type="http://schemas.openxmlformats.org/officeDocument/2006/relationships/hyperlink" Target="https://twitter.com/truthisthine" TargetMode="External" /><Relationship Id="rId973" Type="http://schemas.openxmlformats.org/officeDocument/2006/relationships/hyperlink" Target="https://twitter.com/kylie_cochrane" TargetMode="External" /><Relationship Id="rId974" Type="http://schemas.openxmlformats.org/officeDocument/2006/relationships/hyperlink" Target="https://twitter.com/svega_star" TargetMode="External" /><Relationship Id="rId975" Type="http://schemas.openxmlformats.org/officeDocument/2006/relationships/hyperlink" Target="https://twitter.com/carlyinnj" TargetMode="External" /><Relationship Id="rId976" Type="http://schemas.openxmlformats.org/officeDocument/2006/relationships/hyperlink" Target="https://twitter.com/lbkasey" TargetMode="External" /><Relationship Id="rId977" Type="http://schemas.openxmlformats.org/officeDocument/2006/relationships/hyperlink" Target="https://twitter.com/amack8328" TargetMode="External" /><Relationship Id="rId978" Type="http://schemas.openxmlformats.org/officeDocument/2006/relationships/hyperlink" Target="https://twitter.com/azred65" TargetMode="External" /><Relationship Id="rId979" Type="http://schemas.openxmlformats.org/officeDocument/2006/relationships/hyperlink" Target="https://twitter.com/solusnan1" TargetMode="External" /><Relationship Id="rId980" Type="http://schemas.openxmlformats.org/officeDocument/2006/relationships/hyperlink" Target="https://twitter.com/anita1867gmail1" TargetMode="External" /><Relationship Id="rId981" Type="http://schemas.openxmlformats.org/officeDocument/2006/relationships/hyperlink" Target="https://twitter.com/novasupport" TargetMode="External" /><Relationship Id="rId982" Type="http://schemas.openxmlformats.org/officeDocument/2006/relationships/hyperlink" Target="https://twitter.com/hanjangho76" TargetMode="External" /><Relationship Id="rId983" Type="http://schemas.openxmlformats.org/officeDocument/2006/relationships/hyperlink" Target="https://twitter.com/christinecharbc" TargetMode="External" /><Relationship Id="rId984" Type="http://schemas.openxmlformats.org/officeDocument/2006/relationships/hyperlink" Target="https://twitter.com/kahlanamnell77" TargetMode="External" /><Relationship Id="rId985" Type="http://schemas.openxmlformats.org/officeDocument/2006/relationships/hyperlink" Target="https://twitter.com/contenteddriver" TargetMode="External" /><Relationship Id="rId986" Type="http://schemas.openxmlformats.org/officeDocument/2006/relationships/hyperlink" Target="https://twitter.com/lucymcbath" TargetMode="External" /><Relationship Id="rId987" Type="http://schemas.openxmlformats.org/officeDocument/2006/relationships/hyperlink" Target="https://twitter.com/shannonrwatts" TargetMode="External" /><Relationship Id="rId988" Type="http://schemas.openxmlformats.org/officeDocument/2006/relationships/hyperlink" Target="https://twitter.com/orgainkorgain" TargetMode="External" /><Relationship Id="rId989" Type="http://schemas.openxmlformats.org/officeDocument/2006/relationships/hyperlink" Target="https://twitter.com/demteaparty2020" TargetMode="External" /><Relationship Id="rId990" Type="http://schemas.openxmlformats.org/officeDocument/2006/relationships/hyperlink" Target="https://twitter.com/bangelnuts" TargetMode="External" /><Relationship Id="rId991" Type="http://schemas.openxmlformats.org/officeDocument/2006/relationships/hyperlink" Target="https://twitter.com/yvettedube" TargetMode="External" /><Relationship Id="rId992" Type="http://schemas.openxmlformats.org/officeDocument/2006/relationships/hyperlink" Target="https://twitter.com/miamipapers" TargetMode="External" /><Relationship Id="rId993" Type="http://schemas.openxmlformats.org/officeDocument/2006/relationships/hyperlink" Target="https://twitter.com/guszilla" TargetMode="External" /><Relationship Id="rId994" Type="http://schemas.openxmlformats.org/officeDocument/2006/relationships/hyperlink" Target="https://twitter.com/jrtsumner2000" TargetMode="External" /><Relationship Id="rId995" Type="http://schemas.openxmlformats.org/officeDocument/2006/relationships/hyperlink" Target="https://twitter.com/womensmarch" TargetMode="External" /><Relationship Id="rId996" Type="http://schemas.openxmlformats.org/officeDocument/2006/relationships/hyperlink" Target="https://twitter.com/kathybea1955" TargetMode="External" /><Relationship Id="rId997" Type="http://schemas.openxmlformats.org/officeDocument/2006/relationships/hyperlink" Target="https://twitter.com/rachelrecruitin" TargetMode="External" /><Relationship Id="rId998" Type="http://schemas.openxmlformats.org/officeDocument/2006/relationships/hyperlink" Target="https://twitter.com/ecamachousa" TargetMode="External" /><Relationship Id="rId999" Type="http://schemas.openxmlformats.org/officeDocument/2006/relationships/hyperlink" Target="https://twitter.com/arodriguezabc15" TargetMode="External" /><Relationship Id="rId1000" Type="http://schemas.openxmlformats.org/officeDocument/2006/relationships/hyperlink" Target="https://twitter.com/5141quid" TargetMode="External" /><Relationship Id="rId1001" Type="http://schemas.openxmlformats.org/officeDocument/2006/relationships/hyperlink" Target="https://twitter.com/emilycare" TargetMode="External" /><Relationship Id="rId1002" Type="http://schemas.openxmlformats.org/officeDocument/2006/relationships/hyperlink" Target="https://twitter.com/rzstindustries" TargetMode="External" /><Relationship Id="rId1003" Type="http://schemas.openxmlformats.org/officeDocument/2006/relationships/hyperlink" Target="https://twitter.com/connie_rodeconn" TargetMode="External" /><Relationship Id="rId1004" Type="http://schemas.openxmlformats.org/officeDocument/2006/relationships/hyperlink" Target="https://twitter.com/safeh2o4schools" TargetMode="External" /><Relationship Id="rId1005" Type="http://schemas.openxmlformats.org/officeDocument/2006/relationships/hyperlink" Target="https://twitter.com/momsflagstaff" TargetMode="External" /><Relationship Id="rId1006" Type="http://schemas.openxmlformats.org/officeDocument/2006/relationships/hyperlink" Target="https://twitter.com/sharoncoryell3" TargetMode="External" /><Relationship Id="rId1007" Type="http://schemas.openxmlformats.org/officeDocument/2006/relationships/hyperlink" Target="https://twitter.com/deepinthehills" TargetMode="External" /><Relationship Id="rId1008" Type="http://schemas.openxmlformats.org/officeDocument/2006/relationships/hyperlink" Target="https://twitter.com/mariadmlopez" TargetMode="External" /><Relationship Id="rId1009" Type="http://schemas.openxmlformats.org/officeDocument/2006/relationships/hyperlink" Target="https://twitter.com/dellacooper3" TargetMode="External" /><Relationship Id="rId1010" Type="http://schemas.openxmlformats.org/officeDocument/2006/relationships/hyperlink" Target="https://twitter.com/tiffers70" TargetMode="External" /><Relationship Id="rId1011" Type="http://schemas.openxmlformats.org/officeDocument/2006/relationships/hyperlink" Target="https://twitter.com/rubywisp" TargetMode="External" /><Relationship Id="rId1012" Type="http://schemas.openxmlformats.org/officeDocument/2006/relationships/hyperlink" Target="https://twitter.com/joe_tarski" TargetMode="External" /><Relationship Id="rId1013" Type="http://schemas.openxmlformats.org/officeDocument/2006/relationships/hyperlink" Target="https://twitter.com/scottdavidson54" TargetMode="External" /><Relationship Id="rId1014" Type="http://schemas.openxmlformats.org/officeDocument/2006/relationships/hyperlink" Target="https://twitter.com/bwestbrookaz8" TargetMode="External" /><Relationship Id="rId1015" Type="http://schemas.openxmlformats.org/officeDocument/2006/relationships/hyperlink" Target="https://twitter.com/alcoleman8" TargetMode="External" /><Relationship Id="rId1016" Type="http://schemas.openxmlformats.org/officeDocument/2006/relationships/hyperlink" Target="https://twitter.com/markfreedmanpol" TargetMode="External" /><Relationship Id="rId1017" Type="http://schemas.openxmlformats.org/officeDocument/2006/relationships/hyperlink" Target="https://twitter.com/amandamontini1" TargetMode="External" /><Relationship Id="rId1018" Type="http://schemas.openxmlformats.org/officeDocument/2006/relationships/hyperlink" Target="https://twitter.com/pamadam67507224" TargetMode="External" /><Relationship Id="rId1019" Type="http://schemas.openxmlformats.org/officeDocument/2006/relationships/hyperlink" Target="https://twitter.com/sumtingjuan" TargetMode="External" /><Relationship Id="rId1020" Type="http://schemas.openxmlformats.org/officeDocument/2006/relationships/hyperlink" Target="https://twitter.com/withoutatrace" TargetMode="External" /><Relationship Id="rId1021" Type="http://schemas.openxmlformats.org/officeDocument/2006/relationships/hyperlink" Target="https://twitter.com/tempestdevyne" TargetMode="External" /><Relationship Id="rId1022" Type="http://schemas.openxmlformats.org/officeDocument/2006/relationships/hyperlink" Target="https://twitter.com/thomasgambrel2" TargetMode="External" /><Relationship Id="rId1023" Type="http://schemas.openxmlformats.org/officeDocument/2006/relationships/hyperlink" Target="https://twitter.com/cjmartin23" TargetMode="External" /><Relationship Id="rId1024" Type="http://schemas.openxmlformats.org/officeDocument/2006/relationships/hyperlink" Target="https://twitter.com/fromthebunkerjr" TargetMode="External" /><Relationship Id="rId1025" Type="http://schemas.openxmlformats.org/officeDocument/2006/relationships/hyperlink" Target="https://twitter.com/kevikirch" TargetMode="External" /><Relationship Id="rId1026" Type="http://schemas.openxmlformats.org/officeDocument/2006/relationships/hyperlink" Target="https://twitter.com/soul420sugar" TargetMode="External" /><Relationship Id="rId1027" Type="http://schemas.openxmlformats.org/officeDocument/2006/relationships/hyperlink" Target="https://twitter.com/hollyberryfleur" TargetMode="External" /><Relationship Id="rId1028" Type="http://schemas.openxmlformats.org/officeDocument/2006/relationships/hyperlink" Target="https://twitter.com/aleprechaunist" TargetMode="External" /><Relationship Id="rId1029" Type="http://schemas.openxmlformats.org/officeDocument/2006/relationships/hyperlink" Target="https://twitter.com/iangsmasher1111" TargetMode="External" /><Relationship Id="rId1030" Type="http://schemas.openxmlformats.org/officeDocument/2006/relationships/hyperlink" Target="https://twitter.com/ppazaction" TargetMode="External" /><Relationship Id="rId1031" Type="http://schemas.openxmlformats.org/officeDocument/2006/relationships/hyperlink" Target="https://twitter.com/pinky_or_brain" TargetMode="External" /><Relationship Id="rId1032" Type="http://schemas.openxmlformats.org/officeDocument/2006/relationships/hyperlink" Target="https://twitter.com/marinawaters18" TargetMode="External" /><Relationship Id="rId1033" Type="http://schemas.openxmlformats.org/officeDocument/2006/relationships/hyperlink" Target="https://twitter.com/almlie_rachel" TargetMode="External" /><Relationship Id="rId1034" Type="http://schemas.openxmlformats.org/officeDocument/2006/relationships/hyperlink" Target="https://twitter.com/darknessn2light" TargetMode="External" /><Relationship Id="rId1035" Type="http://schemas.openxmlformats.org/officeDocument/2006/relationships/hyperlink" Target="https://twitter.com/clara_resists" TargetMode="External" /><Relationship Id="rId1036" Type="http://schemas.openxmlformats.org/officeDocument/2006/relationships/hyperlink" Target="https://twitter.com/sallam26391457" TargetMode="External" /><Relationship Id="rId1037" Type="http://schemas.openxmlformats.org/officeDocument/2006/relationships/hyperlink" Target="https://twitter.com/brightlight46" TargetMode="External" /><Relationship Id="rId1038" Type="http://schemas.openxmlformats.org/officeDocument/2006/relationships/hyperlink" Target="https://twitter.com/kmfcounseling" TargetMode="External" /><Relationship Id="rId1039" Type="http://schemas.openxmlformats.org/officeDocument/2006/relationships/hyperlink" Target="https://twitter.com/azsocialjustice" TargetMode="External" /><Relationship Id="rId1040" Type="http://schemas.openxmlformats.org/officeDocument/2006/relationships/hyperlink" Target="https://twitter.com/mayeyala" TargetMode="External" /><Relationship Id="rId1041" Type="http://schemas.openxmlformats.org/officeDocument/2006/relationships/hyperlink" Target="https://twitter.com/hartkariann" TargetMode="External" /><Relationship Id="rId1042" Type="http://schemas.openxmlformats.org/officeDocument/2006/relationships/hyperlink" Target="https://twitter.com/laussieinny" TargetMode="External" /><Relationship Id="rId1043" Type="http://schemas.openxmlformats.org/officeDocument/2006/relationships/hyperlink" Target="https://twitter.com/firebirdrises" TargetMode="External" /><Relationship Id="rId1044" Type="http://schemas.openxmlformats.org/officeDocument/2006/relationships/hyperlink" Target="https://twitter.com/julia_doughty" TargetMode="External" /><Relationship Id="rId1045" Type="http://schemas.openxmlformats.org/officeDocument/2006/relationships/hyperlink" Target="https://twitter.com/cmpnwtr" TargetMode="External" /><Relationship Id="rId1046" Type="http://schemas.openxmlformats.org/officeDocument/2006/relationships/hyperlink" Target="https://twitter.com/marygraceellis" TargetMode="External" /><Relationship Id="rId1047" Type="http://schemas.openxmlformats.org/officeDocument/2006/relationships/hyperlink" Target="https://twitter.com/arianacronkite" TargetMode="External" /><Relationship Id="rId1048" Type="http://schemas.openxmlformats.org/officeDocument/2006/relationships/hyperlink" Target="https://twitter.com/mkferrante" TargetMode="External" /><Relationship Id="rId1049" Type="http://schemas.openxmlformats.org/officeDocument/2006/relationships/hyperlink" Target="https://twitter.com/stephh_az" TargetMode="External" /><Relationship Id="rId1050" Type="http://schemas.openxmlformats.org/officeDocument/2006/relationships/hyperlink" Target="https://twitter.com/_granny_t" TargetMode="External" /><Relationship Id="rId1051" Type="http://schemas.openxmlformats.org/officeDocument/2006/relationships/hyperlink" Target="https://twitter.com/pearl1776" TargetMode="External" /><Relationship Id="rId1052" Type="http://schemas.openxmlformats.org/officeDocument/2006/relationships/hyperlink" Target="https://twitter.com/1drosepetals" TargetMode="External" /><Relationship Id="rId1053" Type="http://schemas.openxmlformats.org/officeDocument/2006/relationships/hyperlink" Target="https://twitter.com/asukpagala" TargetMode="External" /><Relationship Id="rId1054" Type="http://schemas.openxmlformats.org/officeDocument/2006/relationships/hyperlink" Target="https://twitter.com/medicijones" TargetMode="External" /><Relationship Id="rId1055" Type="http://schemas.openxmlformats.org/officeDocument/2006/relationships/hyperlink" Target="https://twitter.com/chispaaz" TargetMode="External" /><Relationship Id="rId1056" Type="http://schemas.openxmlformats.org/officeDocument/2006/relationships/hyperlink" Target="https://twitter.com/johninphx" TargetMode="External" /><Relationship Id="rId1057" Type="http://schemas.openxmlformats.org/officeDocument/2006/relationships/hyperlink" Target="https://twitter.com/philchill1" TargetMode="External" /><Relationship Id="rId1058" Type="http://schemas.openxmlformats.org/officeDocument/2006/relationships/hyperlink" Target="https://twitter.com/marionstrstrk" TargetMode="External" /><Relationship Id="rId1059" Type="http://schemas.openxmlformats.org/officeDocument/2006/relationships/hyperlink" Target="https://twitter.com/tea_party_chris" TargetMode="External" /><Relationship Id="rId1060" Type="http://schemas.openxmlformats.org/officeDocument/2006/relationships/hyperlink" Target="https://twitter.com/rashidatlaib" TargetMode="External" /><Relationship Id="rId1061" Type="http://schemas.openxmlformats.org/officeDocument/2006/relationships/hyperlink" Target="https://twitter.com/ilhanomar" TargetMode="External" /><Relationship Id="rId1062" Type="http://schemas.openxmlformats.org/officeDocument/2006/relationships/hyperlink" Target="https://twitter.com/scottpresler" TargetMode="External" /><Relationship Id="rId1063" Type="http://schemas.openxmlformats.org/officeDocument/2006/relationships/hyperlink" Target="https://twitter.com/bluewaveresist" TargetMode="External" /><Relationship Id="rId1064" Type="http://schemas.openxmlformats.org/officeDocument/2006/relationships/hyperlink" Target="https://twitter.com/amyayers16" TargetMode="External" /><Relationship Id="rId1065" Type="http://schemas.openxmlformats.org/officeDocument/2006/relationships/hyperlink" Target="https://twitter.com/actuallyroni" TargetMode="External" /><Relationship Id="rId1066" Type="http://schemas.openxmlformats.org/officeDocument/2006/relationships/hyperlink" Target="https://twitter.com/pinkpixysprite" TargetMode="External" /><Relationship Id="rId1067" Type="http://schemas.openxmlformats.org/officeDocument/2006/relationships/hyperlink" Target="https://twitter.com/tjseraphim" TargetMode="External" /><Relationship Id="rId1068" Type="http://schemas.openxmlformats.org/officeDocument/2006/relationships/hyperlink" Target="https://twitter.com/historytay" TargetMode="External" /><Relationship Id="rId1069" Type="http://schemas.openxmlformats.org/officeDocument/2006/relationships/hyperlink" Target="https://twitter.com/fox10phoenix" TargetMode="External" /><Relationship Id="rId1070" Type="http://schemas.openxmlformats.org/officeDocument/2006/relationships/hyperlink" Target="https://twitter.com/mvphotofox10" TargetMode="External" /><Relationship Id="rId1071" Type="http://schemas.openxmlformats.org/officeDocument/2006/relationships/hyperlink" Target="https://twitter.com/b52malmet" TargetMode="External" /><Relationship Id="rId1072" Type="http://schemas.openxmlformats.org/officeDocument/2006/relationships/hyperlink" Target="https://twitter.com/w55unicorn" TargetMode="External" /><Relationship Id="rId1073" Type="http://schemas.openxmlformats.org/officeDocument/2006/relationships/hyperlink" Target="https://twitter.com/intuitivekind2" TargetMode="External" /><Relationship Id="rId1074" Type="http://schemas.openxmlformats.org/officeDocument/2006/relationships/hyperlink" Target="https://twitter.com/georgejobson" TargetMode="External" /><Relationship Id="rId1075" Type="http://schemas.openxmlformats.org/officeDocument/2006/relationships/hyperlink" Target="https://twitter.com/strangecarrots" TargetMode="External" /><Relationship Id="rId1076" Type="http://schemas.openxmlformats.org/officeDocument/2006/relationships/hyperlink" Target="https://twitter.com/hchelette" TargetMode="External" /><Relationship Id="rId1077" Type="http://schemas.openxmlformats.org/officeDocument/2006/relationships/hyperlink" Target="https://twitter.com/mdtoorder" TargetMode="External" /><Relationship Id="rId1078" Type="http://schemas.openxmlformats.org/officeDocument/2006/relationships/hyperlink" Target="https://twitter.com/dansnlola" TargetMode="External" /><Relationship Id="rId1079" Type="http://schemas.openxmlformats.org/officeDocument/2006/relationships/hyperlink" Target="https://twitter.com/zoeadeleo" TargetMode="External" /><Relationship Id="rId1080" Type="http://schemas.openxmlformats.org/officeDocument/2006/relationships/hyperlink" Target="https://twitter.com/athosmont" TargetMode="External" /><Relationship Id="rId1081" Type="http://schemas.openxmlformats.org/officeDocument/2006/relationships/hyperlink" Target="https://twitter.com/estherschindler" TargetMode="External" /><Relationship Id="rId1082" Type="http://schemas.openxmlformats.org/officeDocument/2006/relationships/hyperlink" Target="https://twitter.com/lilitor23950940" TargetMode="External" /><Relationship Id="rId1083" Type="http://schemas.openxmlformats.org/officeDocument/2006/relationships/hyperlink" Target="https://twitter.com/bate_char" TargetMode="External" /><Relationship Id="rId1084" Type="http://schemas.openxmlformats.org/officeDocument/2006/relationships/hyperlink" Target="https://twitter.com/akllama22" TargetMode="External" /><Relationship Id="rId1085" Type="http://schemas.openxmlformats.org/officeDocument/2006/relationships/hyperlink" Target="https://twitter.com/waterfall2027" TargetMode="External" /><Relationship Id="rId1086" Type="http://schemas.openxmlformats.org/officeDocument/2006/relationships/hyperlink" Target="https://twitter.com/jacksonkenn" TargetMode="External" /><Relationship Id="rId1087" Type="http://schemas.openxmlformats.org/officeDocument/2006/relationships/hyperlink" Target="https://twitter.com/free2hike" TargetMode="External" /><Relationship Id="rId1088" Type="http://schemas.openxmlformats.org/officeDocument/2006/relationships/hyperlink" Target="https://twitter.com/tomorrowwevote" TargetMode="External" /><Relationship Id="rId1089" Type="http://schemas.openxmlformats.org/officeDocument/2006/relationships/hyperlink" Target="https://twitter.com/michelegabay" TargetMode="External" /><Relationship Id="rId1090" Type="http://schemas.openxmlformats.org/officeDocument/2006/relationships/comments" Target="../comments2.xml" /><Relationship Id="rId1091" Type="http://schemas.openxmlformats.org/officeDocument/2006/relationships/vmlDrawing" Target="../drawings/vmlDrawing2.vml" /><Relationship Id="rId1092" Type="http://schemas.openxmlformats.org/officeDocument/2006/relationships/table" Target="../tables/table2.xml" /><Relationship Id="rId1093" Type="http://schemas.openxmlformats.org/officeDocument/2006/relationships/drawing" Target="../drawings/drawing1.xml" /><Relationship Id="rId10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azsocialjustice/status/1083046476454912000" TargetMode="External" /><Relationship Id="rId2" Type="http://schemas.openxmlformats.org/officeDocument/2006/relationships/hyperlink" Target="https://twitter.com/CaptainsLogAz/status/1086441379398447104" TargetMode="External" /><Relationship Id="rId3" Type="http://schemas.openxmlformats.org/officeDocument/2006/relationships/hyperlink" Target="https://secure.ngpvan.com/WZAn_qSao0uBr1ULLSNlyw2" TargetMode="External" /><Relationship Id="rId4" Type="http://schemas.openxmlformats.org/officeDocument/2006/relationships/hyperlink" Target="https://twitter.com/CaptainsLogAz/status/1086673816758013952" TargetMode="External" /><Relationship Id="rId5" Type="http://schemas.openxmlformats.org/officeDocument/2006/relationships/hyperlink" Target="https://twitter.com/kylie_cochrane/status/1086686085139189760" TargetMode="External" /><Relationship Id="rId6" Type="http://schemas.openxmlformats.org/officeDocument/2006/relationships/hyperlink" Target="https://twitter.com/EndiaxRain/status/1086679640045846529" TargetMode="External" /><Relationship Id="rId7" Type="http://schemas.openxmlformats.org/officeDocument/2006/relationships/hyperlink" Target="https://www.thelily.com/the-womens-march-is-almost-here-these-are-the-hard-questions-i-must-ask-of-the-movement/" TargetMode="External" /><Relationship Id="rId8" Type="http://schemas.openxmlformats.org/officeDocument/2006/relationships/hyperlink" Target="https://twitter.com/wissmel/status/1086693451612082176" TargetMode="External" /><Relationship Id="rId9" Type="http://schemas.openxmlformats.org/officeDocument/2006/relationships/hyperlink" Target="https://twitter.com/EndiaxRain/status/1086686500769517568" TargetMode="External" /><Relationship Id="rId10" Type="http://schemas.openxmlformats.org/officeDocument/2006/relationships/hyperlink" Target="https://twitter.com/JulieEuber/status/1086674215032414209" TargetMode="External" /><Relationship Id="rId11" Type="http://schemas.openxmlformats.org/officeDocument/2006/relationships/hyperlink" Target="https://twitter.com/azsocialjustice/status/1083046476454912000" TargetMode="External" /><Relationship Id="rId12" Type="http://schemas.openxmlformats.org/officeDocument/2006/relationships/hyperlink" Target="https://twitter.com/CaptainsLogAz/status/1086441379398447104" TargetMode="External" /><Relationship Id="rId13" Type="http://schemas.openxmlformats.org/officeDocument/2006/relationships/hyperlink" Target="https://secure.ngpvan.com/WZAn_qSao0uBr1ULLSNlyw2" TargetMode="External" /><Relationship Id="rId14" Type="http://schemas.openxmlformats.org/officeDocument/2006/relationships/hyperlink" Target="https://twitter.com/kylie_cochrane/status/1086686085139189760" TargetMode="External" /><Relationship Id="rId15" Type="http://schemas.openxmlformats.org/officeDocument/2006/relationships/hyperlink" Target="https://twitter.com/CaptainsLogAz/status/1086673816758013952" TargetMode="External" /><Relationship Id="rId16" Type="http://schemas.openxmlformats.org/officeDocument/2006/relationships/hyperlink" Target="https://twitter.com/EndiaxRain/status/1086679640045846529" TargetMode="External" /><Relationship Id="rId17" Type="http://schemas.openxmlformats.org/officeDocument/2006/relationships/hyperlink" Target="https://twitter.com/CaptainsLogAz/status/1086670193055551488" TargetMode="External" /><Relationship Id="rId18" Type="http://schemas.openxmlformats.org/officeDocument/2006/relationships/hyperlink" Target="https://twitter.com/JPBeltran_/status/1086665303302451200" TargetMode="External" /><Relationship Id="rId19" Type="http://schemas.openxmlformats.org/officeDocument/2006/relationships/hyperlink" Target="https://twitter.com/JulieEuber/status/1086674215032414209" TargetMode="External" /><Relationship Id="rId20" Type="http://schemas.openxmlformats.org/officeDocument/2006/relationships/hyperlink" Target="https://twitter.com/EndiaxRain/status/1086686500769517568" TargetMode="External" /><Relationship Id="rId21" Type="http://schemas.openxmlformats.org/officeDocument/2006/relationships/hyperlink" Target="https://twitter.com/wissmel/status/1086693451612082176" TargetMode="External" /><Relationship Id="rId22" Type="http://schemas.openxmlformats.org/officeDocument/2006/relationships/hyperlink" Target="https://secure.ngpvan.com/WZAn_qSao0uBr1ULLSNlyw2" TargetMode="External" /><Relationship Id="rId23" Type="http://schemas.openxmlformats.org/officeDocument/2006/relationships/hyperlink" Target="https://twitter.com/CaptainsLogAz/status/1086441379398447104"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3448</v>
      </c>
      <c r="BB2" s="13" t="s">
        <v>3474</v>
      </c>
      <c r="BC2" s="13" t="s">
        <v>3475</v>
      </c>
      <c r="BD2" s="118" t="s">
        <v>4111</v>
      </c>
      <c r="BE2" s="118" t="s">
        <v>4112</v>
      </c>
      <c r="BF2" s="118" t="s">
        <v>4113</v>
      </c>
      <c r="BG2" s="118" t="s">
        <v>4114</v>
      </c>
      <c r="BH2" s="118" t="s">
        <v>4115</v>
      </c>
      <c r="BI2" s="118" t="s">
        <v>4116</v>
      </c>
      <c r="BJ2" s="118" t="s">
        <v>4117</v>
      </c>
      <c r="BK2" s="118" t="s">
        <v>4118</v>
      </c>
      <c r="BL2" s="118" t="s">
        <v>4119</v>
      </c>
    </row>
    <row r="3" spans="1:64" ht="15" customHeight="1">
      <c r="A3" s="64" t="s">
        <v>212</v>
      </c>
      <c r="B3" s="64" t="s">
        <v>424</v>
      </c>
      <c r="C3" s="65" t="s">
        <v>4124</v>
      </c>
      <c r="D3" s="66">
        <v>3</v>
      </c>
      <c r="E3" s="67" t="s">
        <v>132</v>
      </c>
      <c r="F3" s="68">
        <v>32</v>
      </c>
      <c r="G3" s="65"/>
      <c r="H3" s="69"/>
      <c r="I3" s="70"/>
      <c r="J3" s="70"/>
      <c r="K3" s="34" t="s">
        <v>65</v>
      </c>
      <c r="L3" s="71">
        <v>3</v>
      </c>
      <c r="M3" s="71"/>
      <c r="N3" s="72"/>
      <c r="O3" s="78" t="s">
        <v>498</v>
      </c>
      <c r="P3" s="80">
        <v>43479.8903587963</v>
      </c>
      <c r="Q3" s="78" t="s">
        <v>500</v>
      </c>
      <c r="R3" s="82" t="s">
        <v>606</v>
      </c>
      <c r="S3" s="78" t="s">
        <v>618</v>
      </c>
      <c r="T3" s="78" t="s">
        <v>621</v>
      </c>
      <c r="U3" s="82" t="s">
        <v>656</v>
      </c>
      <c r="V3" s="82" t="s">
        <v>656</v>
      </c>
      <c r="W3" s="80">
        <v>43479.8903587963</v>
      </c>
      <c r="X3" s="82" t="s">
        <v>905</v>
      </c>
      <c r="Y3" s="78"/>
      <c r="Z3" s="78"/>
      <c r="AA3" s="84" t="s">
        <v>1281</v>
      </c>
      <c r="AB3" s="78"/>
      <c r="AC3" s="78" t="b">
        <v>0</v>
      </c>
      <c r="AD3" s="78">
        <v>0</v>
      </c>
      <c r="AE3" s="84" t="s">
        <v>1659</v>
      </c>
      <c r="AF3" s="78" t="b">
        <v>0</v>
      </c>
      <c r="AG3" s="78" t="s">
        <v>1663</v>
      </c>
      <c r="AH3" s="78"/>
      <c r="AI3" s="84" t="s">
        <v>1659</v>
      </c>
      <c r="AJ3" s="78" t="b">
        <v>0</v>
      </c>
      <c r="AK3" s="78">
        <v>3</v>
      </c>
      <c r="AL3" s="84" t="s">
        <v>1521</v>
      </c>
      <c r="AM3" s="78" t="s">
        <v>1673</v>
      </c>
      <c r="AN3" s="78" t="b">
        <v>0</v>
      </c>
      <c r="AO3" s="84" t="s">
        <v>1521</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6.25</v>
      </c>
      <c r="BF3" s="48">
        <v>0</v>
      </c>
      <c r="BG3" s="49">
        <v>0</v>
      </c>
      <c r="BH3" s="48">
        <v>0</v>
      </c>
      <c r="BI3" s="49">
        <v>0</v>
      </c>
      <c r="BJ3" s="48">
        <v>15</v>
      </c>
      <c r="BK3" s="49">
        <v>93.75</v>
      </c>
      <c r="BL3" s="48">
        <v>16</v>
      </c>
    </row>
    <row r="4" spans="1:64" ht="15" customHeight="1">
      <c r="A4" s="64" t="s">
        <v>213</v>
      </c>
      <c r="B4" s="64" t="s">
        <v>424</v>
      </c>
      <c r="C4" s="65" t="s">
        <v>4124</v>
      </c>
      <c r="D4" s="66">
        <v>3</v>
      </c>
      <c r="E4" s="67" t="s">
        <v>132</v>
      </c>
      <c r="F4" s="68">
        <v>32</v>
      </c>
      <c r="G4" s="65"/>
      <c r="H4" s="69"/>
      <c r="I4" s="70"/>
      <c r="J4" s="70"/>
      <c r="K4" s="34" t="s">
        <v>65</v>
      </c>
      <c r="L4" s="77">
        <v>4</v>
      </c>
      <c r="M4" s="77"/>
      <c r="N4" s="72"/>
      <c r="O4" s="79" t="s">
        <v>498</v>
      </c>
      <c r="P4" s="81">
        <v>43483.85391203704</v>
      </c>
      <c r="Q4" s="79" t="s">
        <v>501</v>
      </c>
      <c r="R4" s="83" t="s">
        <v>606</v>
      </c>
      <c r="S4" s="79" t="s">
        <v>618</v>
      </c>
      <c r="T4" s="79" t="s">
        <v>622</v>
      </c>
      <c r="U4" s="79"/>
      <c r="V4" s="83" t="s">
        <v>708</v>
      </c>
      <c r="W4" s="81">
        <v>43483.85391203704</v>
      </c>
      <c r="X4" s="83" t="s">
        <v>906</v>
      </c>
      <c r="Y4" s="79"/>
      <c r="Z4" s="79"/>
      <c r="AA4" s="85" t="s">
        <v>1282</v>
      </c>
      <c r="AB4" s="79"/>
      <c r="AC4" s="79" t="b">
        <v>0</v>
      </c>
      <c r="AD4" s="79">
        <v>0</v>
      </c>
      <c r="AE4" s="85" t="s">
        <v>1659</v>
      </c>
      <c r="AF4" s="79" t="b">
        <v>0</v>
      </c>
      <c r="AG4" s="79" t="s">
        <v>1663</v>
      </c>
      <c r="AH4" s="79"/>
      <c r="AI4" s="85" t="s">
        <v>1659</v>
      </c>
      <c r="AJ4" s="79" t="b">
        <v>0</v>
      </c>
      <c r="AK4" s="79">
        <v>7</v>
      </c>
      <c r="AL4" s="85" t="s">
        <v>1522</v>
      </c>
      <c r="AM4" s="79" t="s">
        <v>1674</v>
      </c>
      <c r="AN4" s="79" t="b">
        <v>0</v>
      </c>
      <c r="AO4" s="85" t="s">
        <v>1522</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21</v>
      </c>
      <c r="BK4" s="49">
        <v>100</v>
      </c>
      <c r="BL4" s="48">
        <v>21</v>
      </c>
    </row>
    <row r="5" spans="1:64" ht="15">
      <c r="A5" s="64" t="s">
        <v>214</v>
      </c>
      <c r="B5" s="64" t="s">
        <v>425</v>
      </c>
      <c r="C5" s="65" t="s">
        <v>4124</v>
      </c>
      <c r="D5" s="66">
        <v>3</v>
      </c>
      <c r="E5" s="67" t="s">
        <v>132</v>
      </c>
      <c r="F5" s="68">
        <v>32</v>
      </c>
      <c r="G5" s="65"/>
      <c r="H5" s="69"/>
      <c r="I5" s="70"/>
      <c r="J5" s="70"/>
      <c r="K5" s="34" t="s">
        <v>65</v>
      </c>
      <c r="L5" s="77">
        <v>5</v>
      </c>
      <c r="M5" s="77"/>
      <c r="N5" s="72"/>
      <c r="O5" s="79" t="s">
        <v>498</v>
      </c>
      <c r="P5" s="81">
        <v>43484.07869212963</v>
      </c>
      <c r="Q5" s="79" t="s">
        <v>502</v>
      </c>
      <c r="R5" s="79"/>
      <c r="S5" s="79"/>
      <c r="T5" s="79" t="s">
        <v>488</v>
      </c>
      <c r="U5" s="79"/>
      <c r="V5" s="83" t="s">
        <v>709</v>
      </c>
      <c r="W5" s="81">
        <v>43484.07869212963</v>
      </c>
      <c r="X5" s="83" t="s">
        <v>907</v>
      </c>
      <c r="Y5" s="79"/>
      <c r="Z5" s="79"/>
      <c r="AA5" s="85" t="s">
        <v>1283</v>
      </c>
      <c r="AB5" s="79"/>
      <c r="AC5" s="79" t="b">
        <v>0</v>
      </c>
      <c r="AD5" s="79">
        <v>0</v>
      </c>
      <c r="AE5" s="85" t="s">
        <v>1659</v>
      </c>
      <c r="AF5" s="79" t="b">
        <v>0</v>
      </c>
      <c r="AG5" s="79" t="s">
        <v>1663</v>
      </c>
      <c r="AH5" s="79"/>
      <c r="AI5" s="85" t="s">
        <v>1659</v>
      </c>
      <c r="AJ5" s="79" t="b">
        <v>0</v>
      </c>
      <c r="AK5" s="79">
        <v>149</v>
      </c>
      <c r="AL5" s="85" t="s">
        <v>1647</v>
      </c>
      <c r="AM5" s="79" t="s">
        <v>1675</v>
      </c>
      <c r="AN5" s="79" t="b">
        <v>0</v>
      </c>
      <c r="AO5" s="85" t="s">
        <v>1647</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24</v>
      </c>
      <c r="BK5" s="49">
        <v>100</v>
      </c>
      <c r="BL5" s="48">
        <v>24</v>
      </c>
    </row>
    <row r="6" spans="1:64" ht="15">
      <c r="A6" s="64" t="s">
        <v>215</v>
      </c>
      <c r="B6" s="64" t="s">
        <v>425</v>
      </c>
      <c r="C6" s="65" t="s">
        <v>4124</v>
      </c>
      <c r="D6" s="66">
        <v>3</v>
      </c>
      <c r="E6" s="67" t="s">
        <v>132</v>
      </c>
      <c r="F6" s="68">
        <v>32</v>
      </c>
      <c r="G6" s="65"/>
      <c r="H6" s="69"/>
      <c r="I6" s="70"/>
      <c r="J6" s="70"/>
      <c r="K6" s="34" t="s">
        <v>65</v>
      </c>
      <c r="L6" s="77">
        <v>6</v>
      </c>
      <c r="M6" s="77"/>
      <c r="N6" s="72"/>
      <c r="O6" s="79" t="s">
        <v>498</v>
      </c>
      <c r="P6" s="81">
        <v>43484.08015046296</v>
      </c>
      <c r="Q6" s="79" t="s">
        <v>502</v>
      </c>
      <c r="R6" s="79"/>
      <c r="S6" s="79"/>
      <c r="T6" s="79" t="s">
        <v>488</v>
      </c>
      <c r="U6" s="79"/>
      <c r="V6" s="83" t="s">
        <v>710</v>
      </c>
      <c r="W6" s="81">
        <v>43484.08015046296</v>
      </c>
      <c r="X6" s="83" t="s">
        <v>908</v>
      </c>
      <c r="Y6" s="79"/>
      <c r="Z6" s="79"/>
      <c r="AA6" s="85" t="s">
        <v>1284</v>
      </c>
      <c r="AB6" s="79"/>
      <c r="AC6" s="79" t="b">
        <v>0</v>
      </c>
      <c r="AD6" s="79">
        <v>0</v>
      </c>
      <c r="AE6" s="85" t="s">
        <v>1659</v>
      </c>
      <c r="AF6" s="79" t="b">
        <v>0</v>
      </c>
      <c r="AG6" s="79" t="s">
        <v>1663</v>
      </c>
      <c r="AH6" s="79"/>
      <c r="AI6" s="85" t="s">
        <v>1659</v>
      </c>
      <c r="AJ6" s="79" t="b">
        <v>0</v>
      </c>
      <c r="AK6" s="79">
        <v>149</v>
      </c>
      <c r="AL6" s="85" t="s">
        <v>1647</v>
      </c>
      <c r="AM6" s="79" t="s">
        <v>1674</v>
      </c>
      <c r="AN6" s="79" t="b">
        <v>0</v>
      </c>
      <c r="AO6" s="85" t="s">
        <v>1647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24</v>
      </c>
      <c r="BK6" s="49">
        <v>100</v>
      </c>
      <c r="BL6" s="48">
        <v>24</v>
      </c>
    </row>
    <row r="7" spans="1:64" ht="15">
      <c r="A7" s="64" t="s">
        <v>216</v>
      </c>
      <c r="B7" s="64" t="s">
        <v>425</v>
      </c>
      <c r="C7" s="65" t="s">
        <v>4124</v>
      </c>
      <c r="D7" s="66">
        <v>3</v>
      </c>
      <c r="E7" s="67" t="s">
        <v>132</v>
      </c>
      <c r="F7" s="68">
        <v>32</v>
      </c>
      <c r="G7" s="65"/>
      <c r="H7" s="69"/>
      <c r="I7" s="70"/>
      <c r="J7" s="70"/>
      <c r="K7" s="34" t="s">
        <v>65</v>
      </c>
      <c r="L7" s="77">
        <v>7</v>
      </c>
      <c r="M7" s="77"/>
      <c r="N7" s="72"/>
      <c r="O7" s="79" t="s">
        <v>498</v>
      </c>
      <c r="P7" s="81">
        <v>43484.08086805556</v>
      </c>
      <c r="Q7" s="79" t="s">
        <v>502</v>
      </c>
      <c r="R7" s="79"/>
      <c r="S7" s="79"/>
      <c r="T7" s="79" t="s">
        <v>488</v>
      </c>
      <c r="U7" s="79"/>
      <c r="V7" s="83" t="s">
        <v>711</v>
      </c>
      <c r="W7" s="81">
        <v>43484.08086805556</v>
      </c>
      <c r="X7" s="83" t="s">
        <v>909</v>
      </c>
      <c r="Y7" s="79"/>
      <c r="Z7" s="79"/>
      <c r="AA7" s="85" t="s">
        <v>1285</v>
      </c>
      <c r="AB7" s="79"/>
      <c r="AC7" s="79" t="b">
        <v>0</v>
      </c>
      <c r="AD7" s="79">
        <v>0</v>
      </c>
      <c r="AE7" s="85" t="s">
        <v>1659</v>
      </c>
      <c r="AF7" s="79" t="b">
        <v>0</v>
      </c>
      <c r="AG7" s="79" t="s">
        <v>1663</v>
      </c>
      <c r="AH7" s="79"/>
      <c r="AI7" s="85" t="s">
        <v>1659</v>
      </c>
      <c r="AJ7" s="79" t="b">
        <v>0</v>
      </c>
      <c r="AK7" s="79">
        <v>149</v>
      </c>
      <c r="AL7" s="85" t="s">
        <v>1647</v>
      </c>
      <c r="AM7" s="79" t="s">
        <v>1676</v>
      </c>
      <c r="AN7" s="79" t="b">
        <v>0</v>
      </c>
      <c r="AO7" s="85" t="s">
        <v>1647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24</v>
      </c>
      <c r="BK7" s="49">
        <v>100</v>
      </c>
      <c r="BL7" s="48">
        <v>24</v>
      </c>
    </row>
    <row r="8" spans="1:64" ht="15">
      <c r="A8" s="64" t="s">
        <v>217</v>
      </c>
      <c r="B8" s="64" t="s">
        <v>425</v>
      </c>
      <c r="C8" s="65" t="s">
        <v>4124</v>
      </c>
      <c r="D8" s="66">
        <v>3</v>
      </c>
      <c r="E8" s="67" t="s">
        <v>132</v>
      </c>
      <c r="F8" s="68">
        <v>32</v>
      </c>
      <c r="G8" s="65"/>
      <c r="H8" s="69"/>
      <c r="I8" s="70"/>
      <c r="J8" s="70"/>
      <c r="K8" s="34" t="s">
        <v>65</v>
      </c>
      <c r="L8" s="77">
        <v>8</v>
      </c>
      <c r="M8" s="77"/>
      <c r="N8" s="72"/>
      <c r="O8" s="79" t="s">
        <v>498</v>
      </c>
      <c r="P8" s="81">
        <v>43484.0815162037</v>
      </c>
      <c r="Q8" s="79" t="s">
        <v>502</v>
      </c>
      <c r="R8" s="79"/>
      <c r="S8" s="79"/>
      <c r="T8" s="79" t="s">
        <v>488</v>
      </c>
      <c r="U8" s="79"/>
      <c r="V8" s="83" t="s">
        <v>712</v>
      </c>
      <c r="W8" s="81">
        <v>43484.0815162037</v>
      </c>
      <c r="X8" s="83" t="s">
        <v>910</v>
      </c>
      <c r="Y8" s="79"/>
      <c r="Z8" s="79"/>
      <c r="AA8" s="85" t="s">
        <v>1286</v>
      </c>
      <c r="AB8" s="79"/>
      <c r="AC8" s="79" t="b">
        <v>0</v>
      </c>
      <c r="AD8" s="79">
        <v>0</v>
      </c>
      <c r="AE8" s="85" t="s">
        <v>1659</v>
      </c>
      <c r="AF8" s="79" t="b">
        <v>0</v>
      </c>
      <c r="AG8" s="79" t="s">
        <v>1663</v>
      </c>
      <c r="AH8" s="79"/>
      <c r="AI8" s="85" t="s">
        <v>1659</v>
      </c>
      <c r="AJ8" s="79" t="b">
        <v>0</v>
      </c>
      <c r="AK8" s="79">
        <v>149</v>
      </c>
      <c r="AL8" s="85" t="s">
        <v>1647</v>
      </c>
      <c r="AM8" s="79" t="s">
        <v>1673</v>
      </c>
      <c r="AN8" s="79" t="b">
        <v>0</v>
      </c>
      <c r="AO8" s="85" t="s">
        <v>1647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24</v>
      </c>
      <c r="BK8" s="49">
        <v>100</v>
      </c>
      <c r="BL8" s="48">
        <v>24</v>
      </c>
    </row>
    <row r="9" spans="1:64" ht="15">
      <c r="A9" s="64" t="s">
        <v>218</v>
      </c>
      <c r="B9" s="64" t="s">
        <v>425</v>
      </c>
      <c r="C9" s="65" t="s">
        <v>4124</v>
      </c>
      <c r="D9" s="66">
        <v>3</v>
      </c>
      <c r="E9" s="67" t="s">
        <v>132</v>
      </c>
      <c r="F9" s="68">
        <v>32</v>
      </c>
      <c r="G9" s="65"/>
      <c r="H9" s="69"/>
      <c r="I9" s="70"/>
      <c r="J9" s="70"/>
      <c r="K9" s="34" t="s">
        <v>65</v>
      </c>
      <c r="L9" s="77">
        <v>9</v>
      </c>
      <c r="M9" s="77"/>
      <c r="N9" s="72"/>
      <c r="O9" s="79" t="s">
        <v>498</v>
      </c>
      <c r="P9" s="81">
        <v>43484.08152777778</v>
      </c>
      <c r="Q9" s="79" t="s">
        <v>502</v>
      </c>
      <c r="R9" s="79"/>
      <c r="S9" s="79"/>
      <c r="T9" s="79" t="s">
        <v>488</v>
      </c>
      <c r="U9" s="79"/>
      <c r="V9" s="83" t="s">
        <v>713</v>
      </c>
      <c r="W9" s="81">
        <v>43484.08152777778</v>
      </c>
      <c r="X9" s="83" t="s">
        <v>911</v>
      </c>
      <c r="Y9" s="79"/>
      <c r="Z9" s="79"/>
      <c r="AA9" s="85" t="s">
        <v>1287</v>
      </c>
      <c r="AB9" s="79"/>
      <c r="AC9" s="79" t="b">
        <v>0</v>
      </c>
      <c r="AD9" s="79">
        <v>0</v>
      </c>
      <c r="AE9" s="85" t="s">
        <v>1659</v>
      </c>
      <c r="AF9" s="79" t="b">
        <v>0</v>
      </c>
      <c r="AG9" s="79" t="s">
        <v>1663</v>
      </c>
      <c r="AH9" s="79"/>
      <c r="AI9" s="85" t="s">
        <v>1659</v>
      </c>
      <c r="AJ9" s="79" t="b">
        <v>0</v>
      </c>
      <c r="AK9" s="79">
        <v>149</v>
      </c>
      <c r="AL9" s="85" t="s">
        <v>1647</v>
      </c>
      <c r="AM9" s="79" t="s">
        <v>1674</v>
      </c>
      <c r="AN9" s="79" t="b">
        <v>0</v>
      </c>
      <c r="AO9" s="85" t="s">
        <v>1647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24</v>
      </c>
      <c r="BK9" s="49">
        <v>100</v>
      </c>
      <c r="BL9" s="48">
        <v>24</v>
      </c>
    </row>
    <row r="10" spans="1:64" ht="15">
      <c r="A10" s="64" t="s">
        <v>219</v>
      </c>
      <c r="B10" s="64" t="s">
        <v>425</v>
      </c>
      <c r="C10" s="65" t="s">
        <v>4124</v>
      </c>
      <c r="D10" s="66">
        <v>3</v>
      </c>
      <c r="E10" s="67" t="s">
        <v>132</v>
      </c>
      <c r="F10" s="68">
        <v>32</v>
      </c>
      <c r="G10" s="65"/>
      <c r="H10" s="69"/>
      <c r="I10" s="70"/>
      <c r="J10" s="70"/>
      <c r="K10" s="34" t="s">
        <v>65</v>
      </c>
      <c r="L10" s="77">
        <v>10</v>
      </c>
      <c r="M10" s="77"/>
      <c r="N10" s="72"/>
      <c r="O10" s="79" t="s">
        <v>498</v>
      </c>
      <c r="P10" s="81">
        <v>43484.08206018519</v>
      </c>
      <c r="Q10" s="79" t="s">
        <v>502</v>
      </c>
      <c r="R10" s="79"/>
      <c r="S10" s="79"/>
      <c r="T10" s="79" t="s">
        <v>488</v>
      </c>
      <c r="U10" s="79"/>
      <c r="V10" s="83" t="s">
        <v>714</v>
      </c>
      <c r="W10" s="81">
        <v>43484.08206018519</v>
      </c>
      <c r="X10" s="83" t="s">
        <v>912</v>
      </c>
      <c r="Y10" s="79"/>
      <c r="Z10" s="79"/>
      <c r="AA10" s="85" t="s">
        <v>1288</v>
      </c>
      <c r="AB10" s="79"/>
      <c r="AC10" s="79" t="b">
        <v>0</v>
      </c>
      <c r="AD10" s="79">
        <v>0</v>
      </c>
      <c r="AE10" s="85" t="s">
        <v>1659</v>
      </c>
      <c r="AF10" s="79" t="b">
        <v>0</v>
      </c>
      <c r="AG10" s="79" t="s">
        <v>1663</v>
      </c>
      <c r="AH10" s="79"/>
      <c r="AI10" s="85" t="s">
        <v>1659</v>
      </c>
      <c r="AJ10" s="79" t="b">
        <v>0</v>
      </c>
      <c r="AK10" s="79">
        <v>149</v>
      </c>
      <c r="AL10" s="85" t="s">
        <v>1647</v>
      </c>
      <c r="AM10" s="79" t="s">
        <v>1676</v>
      </c>
      <c r="AN10" s="79" t="b">
        <v>0</v>
      </c>
      <c r="AO10" s="85" t="s">
        <v>1647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24</v>
      </c>
      <c r="BK10" s="49">
        <v>100</v>
      </c>
      <c r="BL10" s="48">
        <v>24</v>
      </c>
    </row>
    <row r="11" spans="1:64" ht="15">
      <c r="A11" s="64" t="s">
        <v>220</v>
      </c>
      <c r="B11" s="64" t="s">
        <v>425</v>
      </c>
      <c r="C11" s="65" t="s">
        <v>4124</v>
      </c>
      <c r="D11" s="66">
        <v>3</v>
      </c>
      <c r="E11" s="67" t="s">
        <v>132</v>
      </c>
      <c r="F11" s="68">
        <v>32</v>
      </c>
      <c r="G11" s="65"/>
      <c r="H11" s="69"/>
      <c r="I11" s="70"/>
      <c r="J11" s="70"/>
      <c r="K11" s="34" t="s">
        <v>65</v>
      </c>
      <c r="L11" s="77">
        <v>11</v>
      </c>
      <c r="M11" s="77"/>
      <c r="N11" s="72"/>
      <c r="O11" s="79" t="s">
        <v>498</v>
      </c>
      <c r="P11" s="81">
        <v>43484.082083333335</v>
      </c>
      <c r="Q11" s="79" t="s">
        <v>502</v>
      </c>
      <c r="R11" s="79"/>
      <c r="S11" s="79"/>
      <c r="T11" s="79" t="s">
        <v>488</v>
      </c>
      <c r="U11" s="79"/>
      <c r="V11" s="83" t="s">
        <v>715</v>
      </c>
      <c r="W11" s="81">
        <v>43484.082083333335</v>
      </c>
      <c r="X11" s="83" t="s">
        <v>913</v>
      </c>
      <c r="Y11" s="79"/>
      <c r="Z11" s="79"/>
      <c r="AA11" s="85" t="s">
        <v>1289</v>
      </c>
      <c r="AB11" s="79"/>
      <c r="AC11" s="79" t="b">
        <v>0</v>
      </c>
      <c r="AD11" s="79">
        <v>0</v>
      </c>
      <c r="AE11" s="85" t="s">
        <v>1659</v>
      </c>
      <c r="AF11" s="79" t="b">
        <v>0</v>
      </c>
      <c r="AG11" s="79" t="s">
        <v>1663</v>
      </c>
      <c r="AH11" s="79"/>
      <c r="AI11" s="85" t="s">
        <v>1659</v>
      </c>
      <c r="AJ11" s="79" t="b">
        <v>0</v>
      </c>
      <c r="AK11" s="79">
        <v>149</v>
      </c>
      <c r="AL11" s="85" t="s">
        <v>1647</v>
      </c>
      <c r="AM11" s="79" t="s">
        <v>1676</v>
      </c>
      <c r="AN11" s="79" t="b">
        <v>0</v>
      </c>
      <c r="AO11" s="85" t="s">
        <v>1647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24</v>
      </c>
      <c r="BK11" s="49">
        <v>100</v>
      </c>
      <c r="BL11" s="48">
        <v>24</v>
      </c>
    </row>
    <row r="12" spans="1:64" ht="15">
      <c r="A12" s="64" t="s">
        <v>221</v>
      </c>
      <c r="B12" s="64" t="s">
        <v>425</v>
      </c>
      <c r="C12" s="65" t="s">
        <v>4124</v>
      </c>
      <c r="D12" s="66">
        <v>3</v>
      </c>
      <c r="E12" s="67" t="s">
        <v>132</v>
      </c>
      <c r="F12" s="68">
        <v>32</v>
      </c>
      <c r="G12" s="65"/>
      <c r="H12" s="69"/>
      <c r="I12" s="70"/>
      <c r="J12" s="70"/>
      <c r="K12" s="34" t="s">
        <v>65</v>
      </c>
      <c r="L12" s="77">
        <v>12</v>
      </c>
      <c r="M12" s="77"/>
      <c r="N12" s="72"/>
      <c r="O12" s="79" t="s">
        <v>498</v>
      </c>
      <c r="P12" s="81">
        <v>43484.08221064815</v>
      </c>
      <c r="Q12" s="79" t="s">
        <v>502</v>
      </c>
      <c r="R12" s="79"/>
      <c r="S12" s="79"/>
      <c r="T12" s="79" t="s">
        <v>488</v>
      </c>
      <c r="U12" s="79"/>
      <c r="V12" s="83" t="s">
        <v>716</v>
      </c>
      <c r="W12" s="81">
        <v>43484.08221064815</v>
      </c>
      <c r="X12" s="83" t="s">
        <v>914</v>
      </c>
      <c r="Y12" s="79"/>
      <c r="Z12" s="79"/>
      <c r="AA12" s="85" t="s">
        <v>1290</v>
      </c>
      <c r="AB12" s="79"/>
      <c r="AC12" s="79" t="b">
        <v>0</v>
      </c>
      <c r="AD12" s="79">
        <v>0</v>
      </c>
      <c r="AE12" s="85" t="s">
        <v>1659</v>
      </c>
      <c r="AF12" s="79" t="b">
        <v>0</v>
      </c>
      <c r="AG12" s="79" t="s">
        <v>1663</v>
      </c>
      <c r="AH12" s="79"/>
      <c r="AI12" s="85" t="s">
        <v>1659</v>
      </c>
      <c r="AJ12" s="79" t="b">
        <v>0</v>
      </c>
      <c r="AK12" s="79">
        <v>149</v>
      </c>
      <c r="AL12" s="85" t="s">
        <v>1647</v>
      </c>
      <c r="AM12" s="79" t="s">
        <v>1676</v>
      </c>
      <c r="AN12" s="79" t="b">
        <v>0</v>
      </c>
      <c r="AO12" s="85" t="s">
        <v>1647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24</v>
      </c>
      <c r="BK12" s="49">
        <v>100</v>
      </c>
      <c r="BL12" s="48">
        <v>24</v>
      </c>
    </row>
    <row r="13" spans="1:64" ht="15">
      <c r="A13" s="64" t="s">
        <v>222</v>
      </c>
      <c r="B13" s="64" t="s">
        <v>425</v>
      </c>
      <c r="C13" s="65" t="s">
        <v>4124</v>
      </c>
      <c r="D13" s="66">
        <v>3</v>
      </c>
      <c r="E13" s="67" t="s">
        <v>132</v>
      </c>
      <c r="F13" s="68">
        <v>32</v>
      </c>
      <c r="G13" s="65"/>
      <c r="H13" s="69"/>
      <c r="I13" s="70"/>
      <c r="J13" s="70"/>
      <c r="K13" s="34" t="s">
        <v>65</v>
      </c>
      <c r="L13" s="77">
        <v>13</v>
      </c>
      <c r="M13" s="77"/>
      <c r="N13" s="72"/>
      <c r="O13" s="79" t="s">
        <v>498</v>
      </c>
      <c r="P13" s="81">
        <v>43484.082708333335</v>
      </c>
      <c r="Q13" s="79" t="s">
        <v>502</v>
      </c>
      <c r="R13" s="79"/>
      <c r="S13" s="79"/>
      <c r="T13" s="79" t="s">
        <v>488</v>
      </c>
      <c r="U13" s="79"/>
      <c r="V13" s="83" t="s">
        <v>717</v>
      </c>
      <c r="W13" s="81">
        <v>43484.082708333335</v>
      </c>
      <c r="X13" s="83" t="s">
        <v>915</v>
      </c>
      <c r="Y13" s="79"/>
      <c r="Z13" s="79"/>
      <c r="AA13" s="85" t="s">
        <v>1291</v>
      </c>
      <c r="AB13" s="79"/>
      <c r="AC13" s="79" t="b">
        <v>0</v>
      </c>
      <c r="AD13" s="79">
        <v>0</v>
      </c>
      <c r="AE13" s="85" t="s">
        <v>1659</v>
      </c>
      <c r="AF13" s="79" t="b">
        <v>0</v>
      </c>
      <c r="AG13" s="79" t="s">
        <v>1663</v>
      </c>
      <c r="AH13" s="79"/>
      <c r="AI13" s="85" t="s">
        <v>1659</v>
      </c>
      <c r="AJ13" s="79" t="b">
        <v>0</v>
      </c>
      <c r="AK13" s="79">
        <v>149</v>
      </c>
      <c r="AL13" s="85" t="s">
        <v>1647</v>
      </c>
      <c r="AM13" s="79" t="s">
        <v>1674</v>
      </c>
      <c r="AN13" s="79" t="b">
        <v>0</v>
      </c>
      <c r="AO13" s="85" t="s">
        <v>1647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24</v>
      </c>
      <c r="BK13" s="49">
        <v>100</v>
      </c>
      <c r="BL13" s="48">
        <v>24</v>
      </c>
    </row>
    <row r="14" spans="1:64" ht="15">
      <c r="A14" s="64" t="s">
        <v>223</v>
      </c>
      <c r="B14" s="64" t="s">
        <v>425</v>
      </c>
      <c r="C14" s="65" t="s">
        <v>4124</v>
      </c>
      <c r="D14" s="66">
        <v>3</v>
      </c>
      <c r="E14" s="67" t="s">
        <v>132</v>
      </c>
      <c r="F14" s="68">
        <v>32</v>
      </c>
      <c r="G14" s="65"/>
      <c r="H14" s="69"/>
      <c r="I14" s="70"/>
      <c r="J14" s="70"/>
      <c r="K14" s="34" t="s">
        <v>65</v>
      </c>
      <c r="L14" s="77">
        <v>14</v>
      </c>
      <c r="M14" s="77"/>
      <c r="N14" s="72"/>
      <c r="O14" s="79" t="s">
        <v>498</v>
      </c>
      <c r="P14" s="81">
        <v>43484.0846875</v>
      </c>
      <c r="Q14" s="79" t="s">
        <v>502</v>
      </c>
      <c r="R14" s="79"/>
      <c r="S14" s="79"/>
      <c r="T14" s="79" t="s">
        <v>488</v>
      </c>
      <c r="U14" s="79"/>
      <c r="V14" s="83" t="s">
        <v>718</v>
      </c>
      <c r="W14" s="81">
        <v>43484.0846875</v>
      </c>
      <c r="X14" s="83" t="s">
        <v>916</v>
      </c>
      <c r="Y14" s="79"/>
      <c r="Z14" s="79"/>
      <c r="AA14" s="85" t="s">
        <v>1292</v>
      </c>
      <c r="AB14" s="79"/>
      <c r="AC14" s="79" t="b">
        <v>0</v>
      </c>
      <c r="AD14" s="79">
        <v>0</v>
      </c>
      <c r="AE14" s="85" t="s">
        <v>1659</v>
      </c>
      <c r="AF14" s="79" t="b">
        <v>0</v>
      </c>
      <c r="AG14" s="79" t="s">
        <v>1663</v>
      </c>
      <c r="AH14" s="79"/>
      <c r="AI14" s="85" t="s">
        <v>1659</v>
      </c>
      <c r="AJ14" s="79" t="b">
        <v>0</v>
      </c>
      <c r="AK14" s="79">
        <v>149</v>
      </c>
      <c r="AL14" s="85" t="s">
        <v>1647</v>
      </c>
      <c r="AM14" s="79" t="s">
        <v>1676</v>
      </c>
      <c r="AN14" s="79" t="b">
        <v>0</v>
      </c>
      <c r="AO14" s="85" t="s">
        <v>1647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24</v>
      </c>
      <c r="BK14" s="49">
        <v>100</v>
      </c>
      <c r="BL14" s="48">
        <v>24</v>
      </c>
    </row>
    <row r="15" spans="1:64" ht="15">
      <c r="A15" s="64" t="s">
        <v>224</v>
      </c>
      <c r="B15" s="64" t="s">
        <v>425</v>
      </c>
      <c r="C15" s="65" t="s">
        <v>4124</v>
      </c>
      <c r="D15" s="66">
        <v>3</v>
      </c>
      <c r="E15" s="67" t="s">
        <v>132</v>
      </c>
      <c r="F15" s="68">
        <v>32</v>
      </c>
      <c r="G15" s="65"/>
      <c r="H15" s="69"/>
      <c r="I15" s="70"/>
      <c r="J15" s="70"/>
      <c r="K15" s="34" t="s">
        <v>65</v>
      </c>
      <c r="L15" s="77">
        <v>15</v>
      </c>
      <c r="M15" s="77"/>
      <c r="N15" s="72"/>
      <c r="O15" s="79" t="s">
        <v>498</v>
      </c>
      <c r="P15" s="81">
        <v>43484.085810185185</v>
      </c>
      <c r="Q15" s="79" t="s">
        <v>502</v>
      </c>
      <c r="R15" s="79"/>
      <c r="S15" s="79"/>
      <c r="T15" s="79" t="s">
        <v>488</v>
      </c>
      <c r="U15" s="79"/>
      <c r="V15" s="83" t="s">
        <v>719</v>
      </c>
      <c r="W15" s="81">
        <v>43484.085810185185</v>
      </c>
      <c r="X15" s="83" t="s">
        <v>917</v>
      </c>
      <c r="Y15" s="79"/>
      <c r="Z15" s="79"/>
      <c r="AA15" s="85" t="s">
        <v>1293</v>
      </c>
      <c r="AB15" s="79"/>
      <c r="AC15" s="79" t="b">
        <v>0</v>
      </c>
      <c r="AD15" s="79">
        <v>0</v>
      </c>
      <c r="AE15" s="85" t="s">
        <v>1659</v>
      </c>
      <c r="AF15" s="79" t="b">
        <v>0</v>
      </c>
      <c r="AG15" s="79" t="s">
        <v>1663</v>
      </c>
      <c r="AH15" s="79"/>
      <c r="AI15" s="85" t="s">
        <v>1659</v>
      </c>
      <c r="AJ15" s="79" t="b">
        <v>0</v>
      </c>
      <c r="AK15" s="79">
        <v>149</v>
      </c>
      <c r="AL15" s="85" t="s">
        <v>1647</v>
      </c>
      <c r="AM15" s="79" t="s">
        <v>1677</v>
      </c>
      <c r="AN15" s="79" t="b">
        <v>0</v>
      </c>
      <c r="AO15" s="85" t="s">
        <v>1647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24</v>
      </c>
      <c r="BK15" s="49">
        <v>100</v>
      </c>
      <c r="BL15" s="48">
        <v>24</v>
      </c>
    </row>
    <row r="16" spans="1:64" ht="15">
      <c r="A16" s="64" t="s">
        <v>225</v>
      </c>
      <c r="B16" s="64" t="s">
        <v>425</v>
      </c>
      <c r="C16" s="65" t="s">
        <v>4124</v>
      </c>
      <c r="D16" s="66">
        <v>3</v>
      </c>
      <c r="E16" s="67" t="s">
        <v>132</v>
      </c>
      <c r="F16" s="68">
        <v>32</v>
      </c>
      <c r="G16" s="65"/>
      <c r="H16" s="69"/>
      <c r="I16" s="70"/>
      <c r="J16" s="70"/>
      <c r="K16" s="34" t="s">
        <v>65</v>
      </c>
      <c r="L16" s="77">
        <v>16</v>
      </c>
      <c r="M16" s="77"/>
      <c r="N16" s="72"/>
      <c r="O16" s="79" t="s">
        <v>498</v>
      </c>
      <c r="P16" s="81">
        <v>43484.08590277778</v>
      </c>
      <c r="Q16" s="79" t="s">
        <v>502</v>
      </c>
      <c r="R16" s="79"/>
      <c r="S16" s="79"/>
      <c r="T16" s="79" t="s">
        <v>488</v>
      </c>
      <c r="U16" s="79"/>
      <c r="V16" s="83" t="s">
        <v>720</v>
      </c>
      <c r="W16" s="81">
        <v>43484.08590277778</v>
      </c>
      <c r="X16" s="83" t="s">
        <v>918</v>
      </c>
      <c r="Y16" s="79"/>
      <c r="Z16" s="79"/>
      <c r="AA16" s="85" t="s">
        <v>1294</v>
      </c>
      <c r="AB16" s="79"/>
      <c r="AC16" s="79" t="b">
        <v>0</v>
      </c>
      <c r="AD16" s="79">
        <v>0</v>
      </c>
      <c r="AE16" s="85" t="s">
        <v>1659</v>
      </c>
      <c r="AF16" s="79" t="b">
        <v>0</v>
      </c>
      <c r="AG16" s="79" t="s">
        <v>1663</v>
      </c>
      <c r="AH16" s="79"/>
      <c r="AI16" s="85" t="s">
        <v>1659</v>
      </c>
      <c r="AJ16" s="79" t="b">
        <v>0</v>
      </c>
      <c r="AK16" s="79">
        <v>149</v>
      </c>
      <c r="AL16" s="85" t="s">
        <v>1647</v>
      </c>
      <c r="AM16" s="79" t="s">
        <v>1676</v>
      </c>
      <c r="AN16" s="79" t="b">
        <v>0</v>
      </c>
      <c r="AO16" s="85" t="s">
        <v>1647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24</v>
      </c>
      <c r="BK16" s="49">
        <v>100</v>
      </c>
      <c r="BL16" s="48">
        <v>24</v>
      </c>
    </row>
    <row r="17" spans="1:64" ht="15">
      <c r="A17" s="64" t="s">
        <v>226</v>
      </c>
      <c r="B17" s="64" t="s">
        <v>425</v>
      </c>
      <c r="C17" s="65" t="s">
        <v>4124</v>
      </c>
      <c r="D17" s="66">
        <v>3</v>
      </c>
      <c r="E17" s="67" t="s">
        <v>132</v>
      </c>
      <c r="F17" s="68">
        <v>32</v>
      </c>
      <c r="G17" s="65"/>
      <c r="H17" s="69"/>
      <c r="I17" s="70"/>
      <c r="J17" s="70"/>
      <c r="K17" s="34" t="s">
        <v>65</v>
      </c>
      <c r="L17" s="77">
        <v>17</v>
      </c>
      <c r="M17" s="77"/>
      <c r="N17" s="72"/>
      <c r="O17" s="79" t="s">
        <v>498</v>
      </c>
      <c r="P17" s="81">
        <v>43484.08592592592</v>
      </c>
      <c r="Q17" s="79" t="s">
        <v>502</v>
      </c>
      <c r="R17" s="79"/>
      <c r="S17" s="79"/>
      <c r="T17" s="79" t="s">
        <v>488</v>
      </c>
      <c r="U17" s="79"/>
      <c r="V17" s="83" t="s">
        <v>721</v>
      </c>
      <c r="W17" s="81">
        <v>43484.08592592592</v>
      </c>
      <c r="X17" s="83" t="s">
        <v>919</v>
      </c>
      <c r="Y17" s="79"/>
      <c r="Z17" s="79"/>
      <c r="AA17" s="85" t="s">
        <v>1295</v>
      </c>
      <c r="AB17" s="79"/>
      <c r="AC17" s="79" t="b">
        <v>0</v>
      </c>
      <c r="AD17" s="79">
        <v>0</v>
      </c>
      <c r="AE17" s="85" t="s">
        <v>1659</v>
      </c>
      <c r="AF17" s="79" t="b">
        <v>0</v>
      </c>
      <c r="AG17" s="79" t="s">
        <v>1663</v>
      </c>
      <c r="AH17" s="79"/>
      <c r="AI17" s="85" t="s">
        <v>1659</v>
      </c>
      <c r="AJ17" s="79" t="b">
        <v>0</v>
      </c>
      <c r="AK17" s="79">
        <v>149</v>
      </c>
      <c r="AL17" s="85" t="s">
        <v>1647</v>
      </c>
      <c r="AM17" s="79" t="s">
        <v>1676</v>
      </c>
      <c r="AN17" s="79" t="b">
        <v>0</v>
      </c>
      <c r="AO17" s="85" t="s">
        <v>1647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24</v>
      </c>
      <c r="BK17" s="49">
        <v>100</v>
      </c>
      <c r="BL17" s="48">
        <v>24</v>
      </c>
    </row>
    <row r="18" spans="1:64" ht="15">
      <c r="A18" s="64" t="s">
        <v>227</v>
      </c>
      <c r="B18" s="64" t="s">
        <v>425</v>
      </c>
      <c r="C18" s="65" t="s">
        <v>4124</v>
      </c>
      <c r="D18" s="66">
        <v>3</v>
      </c>
      <c r="E18" s="67" t="s">
        <v>132</v>
      </c>
      <c r="F18" s="68">
        <v>32</v>
      </c>
      <c r="G18" s="65"/>
      <c r="H18" s="69"/>
      <c r="I18" s="70"/>
      <c r="J18" s="70"/>
      <c r="K18" s="34" t="s">
        <v>65</v>
      </c>
      <c r="L18" s="77">
        <v>18</v>
      </c>
      <c r="M18" s="77"/>
      <c r="N18" s="72"/>
      <c r="O18" s="79" t="s">
        <v>498</v>
      </c>
      <c r="P18" s="81">
        <v>43484.08604166667</v>
      </c>
      <c r="Q18" s="79" t="s">
        <v>502</v>
      </c>
      <c r="R18" s="79"/>
      <c r="S18" s="79"/>
      <c r="T18" s="79" t="s">
        <v>488</v>
      </c>
      <c r="U18" s="79"/>
      <c r="V18" s="83" t="s">
        <v>722</v>
      </c>
      <c r="W18" s="81">
        <v>43484.08604166667</v>
      </c>
      <c r="X18" s="83" t="s">
        <v>920</v>
      </c>
      <c r="Y18" s="79"/>
      <c r="Z18" s="79"/>
      <c r="AA18" s="85" t="s">
        <v>1296</v>
      </c>
      <c r="AB18" s="79"/>
      <c r="AC18" s="79" t="b">
        <v>0</v>
      </c>
      <c r="AD18" s="79">
        <v>0</v>
      </c>
      <c r="AE18" s="85" t="s">
        <v>1659</v>
      </c>
      <c r="AF18" s="79" t="b">
        <v>0</v>
      </c>
      <c r="AG18" s="79" t="s">
        <v>1663</v>
      </c>
      <c r="AH18" s="79"/>
      <c r="AI18" s="85" t="s">
        <v>1659</v>
      </c>
      <c r="AJ18" s="79" t="b">
        <v>0</v>
      </c>
      <c r="AK18" s="79">
        <v>149</v>
      </c>
      <c r="AL18" s="85" t="s">
        <v>1647</v>
      </c>
      <c r="AM18" s="79" t="s">
        <v>1674</v>
      </c>
      <c r="AN18" s="79" t="b">
        <v>0</v>
      </c>
      <c r="AO18" s="85" t="s">
        <v>1647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24</v>
      </c>
      <c r="BK18" s="49">
        <v>100</v>
      </c>
      <c r="BL18" s="48">
        <v>24</v>
      </c>
    </row>
    <row r="19" spans="1:64" ht="15">
      <c r="A19" s="64" t="s">
        <v>228</v>
      </c>
      <c r="B19" s="64" t="s">
        <v>425</v>
      </c>
      <c r="C19" s="65" t="s">
        <v>4124</v>
      </c>
      <c r="D19" s="66">
        <v>3</v>
      </c>
      <c r="E19" s="67" t="s">
        <v>132</v>
      </c>
      <c r="F19" s="68">
        <v>32</v>
      </c>
      <c r="G19" s="65"/>
      <c r="H19" s="69"/>
      <c r="I19" s="70"/>
      <c r="J19" s="70"/>
      <c r="K19" s="34" t="s">
        <v>65</v>
      </c>
      <c r="L19" s="77">
        <v>19</v>
      </c>
      <c r="M19" s="77"/>
      <c r="N19" s="72"/>
      <c r="O19" s="79" t="s">
        <v>498</v>
      </c>
      <c r="P19" s="81">
        <v>43484.086805555555</v>
      </c>
      <c r="Q19" s="79" t="s">
        <v>502</v>
      </c>
      <c r="R19" s="79"/>
      <c r="S19" s="79"/>
      <c r="T19" s="79" t="s">
        <v>488</v>
      </c>
      <c r="U19" s="79"/>
      <c r="V19" s="83" t="s">
        <v>723</v>
      </c>
      <c r="W19" s="81">
        <v>43484.086805555555</v>
      </c>
      <c r="X19" s="83" t="s">
        <v>921</v>
      </c>
      <c r="Y19" s="79"/>
      <c r="Z19" s="79"/>
      <c r="AA19" s="85" t="s">
        <v>1297</v>
      </c>
      <c r="AB19" s="79"/>
      <c r="AC19" s="79" t="b">
        <v>0</v>
      </c>
      <c r="AD19" s="79">
        <v>0</v>
      </c>
      <c r="AE19" s="85" t="s">
        <v>1659</v>
      </c>
      <c r="AF19" s="79" t="b">
        <v>0</v>
      </c>
      <c r="AG19" s="79" t="s">
        <v>1663</v>
      </c>
      <c r="AH19" s="79"/>
      <c r="AI19" s="85" t="s">
        <v>1659</v>
      </c>
      <c r="AJ19" s="79" t="b">
        <v>0</v>
      </c>
      <c r="AK19" s="79">
        <v>149</v>
      </c>
      <c r="AL19" s="85" t="s">
        <v>1647</v>
      </c>
      <c r="AM19" s="79" t="s">
        <v>1674</v>
      </c>
      <c r="AN19" s="79" t="b">
        <v>0</v>
      </c>
      <c r="AO19" s="85" t="s">
        <v>1647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24</v>
      </c>
      <c r="BK19" s="49">
        <v>100</v>
      </c>
      <c r="BL19" s="48">
        <v>24</v>
      </c>
    </row>
    <row r="20" spans="1:64" ht="15">
      <c r="A20" s="64" t="s">
        <v>229</v>
      </c>
      <c r="B20" s="64" t="s">
        <v>425</v>
      </c>
      <c r="C20" s="65" t="s">
        <v>4124</v>
      </c>
      <c r="D20" s="66">
        <v>3</v>
      </c>
      <c r="E20" s="67" t="s">
        <v>132</v>
      </c>
      <c r="F20" s="68">
        <v>32</v>
      </c>
      <c r="G20" s="65"/>
      <c r="H20" s="69"/>
      <c r="I20" s="70"/>
      <c r="J20" s="70"/>
      <c r="K20" s="34" t="s">
        <v>65</v>
      </c>
      <c r="L20" s="77">
        <v>20</v>
      </c>
      <c r="M20" s="77"/>
      <c r="N20" s="72"/>
      <c r="O20" s="79" t="s">
        <v>498</v>
      </c>
      <c r="P20" s="81">
        <v>43484.08746527778</v>
      </c>
      <c r="Q20" s="79" t="s">
        <v>502</v>
      </c>
      <c r="R20" s="79"/>
      <c r="S20" s="79"/>
      <c r="T20" s="79" t="s">
        <v>488</v>
      </c>
      <c r="U20" s="79"/>
      <c r="V20" s="83" t="s">
        <v>724</v>
      </c>
      <c r="W20" s="81">
        <v>43484.08746527778</v>
      </c>
      <c r="X20" s="83" t="s">
        <v>922</v>
      </c>
      <c r="Y20" s="79"/>
      <c r="Z20" s="79"/>
      <c r="AA20" s="85" t="s">
        <v>1298</v>
      </c>
      <c r="AB20" s="79"/>
      <c r="AC20" s="79" t="b">
        <v>0</v>
      </c>
      <c r="AD20" s="79">
        <v>0</v>
      </c>
      <c r="AE20" s="85" t="s">
        <v>1659</v>
      </c>
      <c r="AF20" s="79" t="b">
        <v>0</v>
      </c>
      <c r="AG20" s="79" t="s">
        <v>1663</v>
      </c>
      <c r="AH20" s="79"/>
      <c r="AI20" s="85" t="s">
        <v>1659</v>
      </c>
      <c r="AJ20" s="79" t="b">
        <v>0</v>
      </c>
      <c r="AK20" s="79">
        <v>149</v>
      </c>
      <c r="AL20" s="85" t="s">
        <v>1647</v>
      </c>
      <c r="AM20" s="79" t="s">
        <v>1674</v>
      </c>
      <c r="AN20" s="79" t="b">
        <v>0</v>
      </c>
      <c r="AO20" s="85" t="s">
        <v>1647</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24</v>
      </c>
      <c r="BK20" s="49">
        <v>100</v>
      </c>
      <c r="BL20" s="48">
        <v>24</v>
      </c>
    </row>
    <row r="21" spans="1:64" ht="15">
      <c r="A21" s="64" t="s">
        <v>230</v>
      </c>
      <c r="B21" s="64" t="s">
        <v>425</v>
      </c>
      <c r="C21" s="65" t="s">
        <v>4124</v>
      </c>
      <c r="D21" s="66">
        <v>3</v>
      </c>
      <c r="E21" s="67" t="s">
        <v>132</v>
      </c>
      <c r="F21" s="68">
        <v>32</v>
      </c>
      <c r="G21" s="65"/>
      <c r="H21" s="69"/>
      <c r="I21" s="70"/>
      <c r="J21" s="70"/>
      <c r="K21" s="34" t="s">
        <v>65</v>
      </c>
      <c r="L21" s="77">
        <v>21</v>
      </c>
      <c r="M21" s="77"/>
      <c r="N21" s="72"/>
      <c r="O21" s="79" t="s">
        <v>498</v>
      </c>
      <c r="P21" s="81">
        <v>43484.08819444444</v>
      </c>
      <c r="Q21" s="79" t="s">
        <v>502</v>
      </c>
      <c r="R21" s="79"/>
      <c r="S21" s="79"/>
      <c r="T21" s="79" t="s">
        <v>488</v>
      </c>
      <c r="U21" s="79"/>
      <c r="V21" s="83" t="s">
        <v>725</v>
      </c>
      <c r="W21" s="81">
        <v>43484.08819444444</v>
      </c>
      <c r="X21" s="83" t="s">
        <v>923</v>
      </c>
      <c r="Y21" s="79"/>
      <c r="Z21" s="79"/>
      <c r="AA21" s="85" t="s">
        <v>1299</v>
      </c>
      <c r="AB21" s="79"/>
      <c r="AC21" s="79" t="b">
        <v>0</v>
      </c>
      <c r="AD21" s="79">
        <v>0</v>
      </c>
      <c r="AE21" s="85" t="s">
        <v>1659</v>
      </c>
      <c r="AF21" s="79" t="b">
        <v>0</v>
      </c>
      <c r="AG21" s="79" t="s">
        <v>1663</v>
      </c>
      <c r="AH21" s="79"/>
      <c r="AI21" s="85" t="s">
        <v>1659</v>
      </c>
      <c r="AJ21" s="79" t="b">
        <v>0</v>
      </c>
      <c r="AK21" s="79">
        <v>149</v>
      </c>
      <c r="AL21" s="85" t="s">
        <v>1647</v>
      </c>
      <c r="AM21" s="79" t="s">
        <v>1676</v>
      </c>
      <c r="AN21" s="79" t="b">
        <v>0</v>
      </c>
      <c r="AO21" s="85" t="s">
        <v>1647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24</v>
      </c>
      <c r="BK21" s="49">
        <v>100</v>
      </c>
      <c r="BL21" s="48">
        <v>24</v>
      </c>
    </row>
    <row r="22" spans="1:64" ht="15">
      <c r="A22" s="64" t="s">
        <v>231</v>
      </c>
      <c r="B22" s="64" t="s">
        <v>425</v>
      </c>
      <c r="C22" s="65" t="s">
        <v>4124</v>
      </c>
      <c r="D22" s="66">
        <v>3</v>
      </c>
      <c r="E22" s="67" t="s">
        <v>132</v>
      </c>
      <c r="F22" s="68">
        <v>32</v>
      </c>
      <c r="G22" s="65"/>
      <c r="H22" s="69"/>
      <c r="I22" s="70"/>
      <c r="J22" s="70"/>
      <c r="K22" s="34" t="s">
        <v>65</v>
      </c>
      <c r="L22" s="77">
        <v>22</v>
      </c>
      <c r="M22" s="77"/>
      <c r="N22" s="72"/>
      <c r="O22" s="79" t="s">
        <v>498</v>
      </c>
      <c r="P22" s="81">
        <v>43484.08886574074</v>
      </c>
      <c r="Q22" s="79" t="s">
        <v>502</v>
      </c>
      <c r="R22" s="79"/>
      <c r="S22" s="79"/>
      <c r="T22" s="79" t="s">
        <v>488</v>
      </c>
      <c r="U22" s="79"/>
      <c r="V22" s="83" t="s">
        <v>726</v>
      </c>
      <c r="W22" s="81">
        <v>43484.08886574074</v>
      </c>
      <c r="X22" s="83" t="s">
        <v>924</v>
      </c>
      <c r="Y22" s="79"/>
      <c r="Z22" s="79"/>
      <c r="AA22" s="85" t="s">
        <v>1300</v>
      </c>
      <c r="AB22" s="79"/>
      <c r="AC22" s="79" t="b">
        <v>0</v>
      </c>
      <c r="AD22" s="79">
        <v>0</v>
      </c>
      <c r="AE22" s="85" t="s">
        <v>1659</v>
      </c>
      <c r="AF22" s="79" t="b">
        <v>0</v>
      </c>
      <c r="AG22" s="79" t="s">
        <v>1663</v>
      </c>
      <c r="AH22" s="79"/>
      <c r="AI22" s="85" t="s">
        <v>1659</v>
      </c>
      <c r="AJ22" s="79" t="b">
        <v>0</v>
      </c>
      <c r="AK22" s="79">
        <v>149</v>
      </c>
      <c r="AL22" s="85" t="s">
        <v>1647</v>
      </c>
      <c r="AM22" s="79" t="s">
        <v>1673</v>
      </c>
      <c r="AN22" s="79" t="b">
        <v>0</v>
      </c>
      <c r="AO22" s="85" t="s">
        <v>1647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24</v>
      </c>
      <c r="BK22" s="49">
        <v>100</v>
      </c>
      <c r="BL22" s="48">
        <v>24</v>
      </c>
    </row>
    <row r="23" spans="1:64" ht="15">
      <c r="A23" s="64" t="s">
        <v>232</v>
      </c>
      <c r="B23" s="64" t="s">
        <v>425</v>
      </c>
      <c r="C23" s="65" t="s">
        <v>4124</v>
      </c>
      <c r="D23" s="66">
        <v>3</v>
      </c>
      <c r="E23" s="67" t="s">
        <v>132</v>
      </c>
      <c r="F23" s="68">
        <v>32</v>
      </c>
      <c r="G23" s="65"/>
      <c r="H23" s="69"/>
      <c r="I23" s="70"/>
      <c r="J23" s="70"/>
      <c r="K23" s="34" t="s">
        <v>65</v>
      </c>
      <c r="L23" s="77">
        <v>23</v>
      </c>
      <c r="M23" s="77"/>
      <c r="N23" s="72"/>
      <c r="O23" s="79" t="s">
        <v>498</v>
      </c>
      <c r="P23" s="81">
        <v>43484.089479166665</v>
      </c>
      <c r="Q23" s="79" t="s">
        <v>502</v>
      </c>
      <c r="R23" s="79"/>
      <c r="S23" s="79"/>
      <c r="T23" s="79" t="s">
        <v>488</v>
      </c>
      <c r="U23" s="79"/>
      <c r="V23" s="83" t="s">
        <v>727</v>
      </c>
      <c r="W23" s="81">
        <v>43484.089479166665</v>
      </c>
      <c r="X23" s="83" t="s">
        <v>925</v>
      </c>
      <c r="Y23" s="79"/>
      <c r="Z23" s="79"/>
      <c r="AA23" s="85" t="s">
        <v>1301</v>
      </c>
      <c r="AB23" s="79"/>
      <c r="AC23" s="79" t="b">
        <v>0</v>
      </c>
      <c r="AD23" s="79">
        <v>0</v>
      </c>
      <c r="AE23" s="85" t="s">
        <v>1659</v>
      </c>
      <c r="AF23" s="79" t="b">
        <v>0</v>
      </c>
      <c r="AG23" s="79" t="s">
        <v>1663</v>
      </c>
      <c r="AH23" s="79"/>
      <c r="AI23" s="85" t="s">
        <v>1659</v>
      </c>
      <c r="AJ23" s="79" t="b">
        <v>0</v>
      </c>
      <c r="AK23" s="79">
        <v>149</v>
      </c>
      <c r="AL23" s="85" t="s">
        <v>1647</v>
      </c>
      <c r="AM23" s="79" t="s">
        <v>1674</v>
      </c>
      <c r="AN23" s="79" t="b">
        <v>0</v>
      </c>
      <c r="AO23" s="85" t="s">
        <v>1647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24</v>
      </c>
      <c r="BK23" s="49">
        <v>100</v>
      </c>
      <c r="BL23" s="48">
        <v>24</v>
      </c>
    </row>
    <row r="24" spans="1:64" ht="15">
      <c r="A24" s="64" t="s">
        <v>233</v>
      </c>
      <c r="B24" s="64" t="s">
        <v>425</v>
      </c>
      <c r="C24" s="65" t="s">
        <v>4124</v>
      </c>
      <c r="D24" s="66">
        <v>3</v>
      </c>
      <c r="E24" s="67" t="s">
        <v>132</v>
      </c>
      <c r="F24" s="68">
        <v>32</v>
      </c>
      <c r="G24" s="65"/>
      <c r="H24" s="69"/>
      <c r="I24" s="70"/>
      <c r="J24" s="70"/>
      <c r="K24" s="34" t="s">
        <v>65</v>
      </c>
      <c r="L24" s="77">
        <v>24</v>
      </c>
      <c r="M24" s="77"/>
      <c r="N24" s="72"/>
      <c r="O24" s="79" t="s">
        <v>498</v>
      </c>
      <c r="P24" s="81">
        <v>43484.08956018519</v>
      </c>
      <c r="Q24" s="79" t="s">
        <v>502</v>
      </c>
      <c r="R24" s="79"/>
      <c r="S24" s="79"/>
      <c r="T24" s="79" t="s">
        <v>488</v>
      </c>
      <c r="U24" s="79"/>
      <c r="V24" s="83" t="s">
        <v>728</v>
      </c>
      <c r="W24" s="81">
        <v>43484.08956018519</v>
      </c>
      <c r="X24" s="83" t="s">
        <v>926</v>
      </c>
      <c r="Y24" s="79"/>
      <c r="Z24" s="79"/>
      <c r="AA24" s="85" t="s">
        <v>1302</v>
      </c>
      <c r="AB24" s="79"/>
      <c r="AC24" s="79" t="b">
        <v>0</v>
      </c>
      <c r="AD24" s="79">
        <v>0</v>
      </c>
      <c r="AE24" s="85" t="s">
        <v>1659</v>
      </c>
      <c r="AF24" s="79" t="b">
        <v>0</v>
      </c>
      <c r="AG24" s="79" t="s">
        <v>1663</v>
      </c>
      <c r="AH24" s="79"/>
      <c r="AI24" s="85" t="s">
        <v>1659</v>
      </c>
      <c r="AJ24" s="79" t="b">
        <v>0</v>
      </c>
      <c r="AK24" s="79">
        <v>149</v>
      </c>
      <c r="AL24" s="85" t="s">
        <v>1647</v>
      </c>
      <c r="AM24" s="79" t="s">
        <v>1674</v>
      </c>
      <c r="AN24" s="79" t="b">
        <v>0</v>
      </c>
      <c r="AO24" s="85" t="s">
        <v>1647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24</v>
      </c>
      <c r="BK24" s="49">
        <v>100</v>
      </c>
      <c r="BL24" s="48">
        <v>24</v>
      </c>
    </row>
    <row r="25" spans="1:64" ht="15">
      <c r="A25" s="64" t="s">
        <v>234</v>
      </c>
      <c r="B25" s="64" t="s">
        <v>425</v>
      </c>
      <c r="C25" s="65" t="s">
        <v>4124</v>
      </c>
      <c r="D25" s="66">
        <v>3</v>
      </c>
      <c r="E25" s="67" t="s">
        <v>132</v>
      </c>
      <c r="F25" s="68">
        <v>32</v>
      </c>
      <c r="G25" s="65"/>
      <c r="H25" s="69"/>
      <c r="I25" s="70"/>
      <c r="J25" s="70"/>
      <c r="K25" s="34" t="s">
        <v>65</v>
      </c>
      <c r="L25" s="77">
        <v>25</v>
      </c>
      <c r="M25" s="77"/>
      <c r="N25" s="72"/>
      <c r="O25" s="79" t="s">
        <v>498</v>
      </c>
      <c r="P25" s="81">
        <v>43484.09005787037</v>
      </c>
      <c r="Q25" s="79" t="s">
        <v>502</v>
      </c>
      <c r="R25" s="79"/>
      <c r="S25" s="79"/>
      <c r="T25" s="79" t="s">
        <v>488</v>
      </c>
      <c r="U25" s="79"/>
      <c r="V25" s="83" t="s">
        <v>729</v>
      </c>
      <c r="W25" s="81">
        <v>43484.09005787037</v>
      </c>
      <c r="X25" s="83" t="s">
        <v>927</v>
      </c>
      <c r="Y25" s="79"/>
      <c r="Z25" s="79"/>
      <c r="AA25" s="85" t="s">
        <v>1303</v>
      </c>
      <c r="AB25" s="79"/>
      <c r="AC25" s="79" t="b">
        <v>0</v>
      </c>
      <c r="AD25" s="79">
        <v>0</v>
      </c>
      <c r="AE25" s="85" t="s">
        <v>1659</v>
      </c>
      <c r="AF25" s="79" t="b">
        <v>0</v>
      </c>
      <c r="AG25" s="79" t="s">
        <v>1663</v>
      </c>
      <c r="AH25" s="79"/>
      <c r="AI25" s="85" t="s">
        <v>1659</v>
      </c>
      <c r="AJ25" s="79" t="b">
        <v>0</v>
      </c>
      <c r="AK25" s="79">
        <v>149</v>
      </c>
      <c r="AL25" s="85" t="s">
        <v>1647</v>
      </c>
      <c r="AM25" s="79" t="s">
        <v>1675</v>
      </c>
      <c r="AN25" s="79" t="b">
        <v>0</v>
      </c>
      <c r="AO25" s="85" t="s">
        <v>1647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24</v>
      </c>
      <c r="BK25" s="49">
        <v>100</v>
      </c>
      <c r="BL25" s="48">
        <v>24</v>
      </c>
    </row>
    <row r="26" spans="1:64" ht="15">
      <c r="A26" s="64" t="s">
        <v>235</v>
      </c>
      <c r="B26" s="64" t="s">
        <v>425</v>
      </c>
      <c r="C26" s="65" t="s">
        <v>4124</v>
      </c>
      <c r="D26" s="66">
        <v>3</v>
      </c>
      <c r="E26" s="67" t="s">
        <v>132</v>
      </c>
      <c r="F26" s="68">
        <v>32</v>
      </c>
      <c r="G26" s="65"/>
      <c r="H26" s="69"/>
      <c r="I26" s="70"/>
      <c r="J26" s="70"/>
      <c r="K26" s="34" t="s">
        <v>65</v>
      </c>
      <c r="L26" s="77">
        <v>26</v>
      </c>
      <c r="M26" s="77"/>
      <c r="N26" s="72"/>
      <c r="O26" s="79" t="s">
        <v>498</v>
      </c>
      <c r="P26" s="81">
        <v>43484.09038194444</v>
      </c>
      <c r="Q26" s="79" t="s">
        <v>502</v>
      </c>
      <c r="R26" s="79"/>
      <c r="S26" s="79"/>
      <c r="T26" s="79" t="s">
        <v>488</v>
      </c>
      <c r="U26" s="79"/>
      <c r="V26" s="83" t="s">
        <v>730</v>
      </c>
      <c r="W26" s="81">
        <v>43484.09038194444</v>
      </c>
      <c r="X26" s="83" t="s">
        <v>928</v>
      </c>
      <c r="Y26" s="79"/>
      <c r="Z26" s="79"/>
      <c r="AA26" s="85" t="s">
        <v>1304</v>
      </c>
      <c r="AB26" s="79"/>
      <c r="AC26" s="79" t="b">
        <v>0</v>
      </c>
      <c r="AD26" s="79">
        <v>0</v>
      </c>
      <c r="AE26" s="85" t="s">
        <v>1659</v>
      </c>
      <c r="AF26" s="79" t="b">
        <v>0</v>
      </c>
      <c r="AG26" s="79" t="s">
        <v>1663</v>
      </c>
      <c r="AH26" s="79"/>
      <c r="AI26" s="85" t="s">
        <v>1659</v>
      </c>
      <c r="AJ26" s="79" t="b">
        <v>0</v>
      </c>
      <c r="AK26" s="79">
        <v>149</v>
      </c>
      <c r="AL26" s="85" t="s">
        <v>1647</v>
      </c>
      <c r="AM26" s="79" t="s">
        <v>1674</v>
      </c>
      <c r="AN26" s="79" t="b">
        <v>0</v>
      </c>
      <c r="AO26" s="85" t="s">
        <v>1647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24</v>
      </c>
      <c r="BK26" s="49">
        <v>100</v>
      </c>
      <c r="BL26" s="48">
        <v>24</v>
      </c>
    </row>
    <row r="27" spans="1:64" ht="15">
      <c r="A27" s="64" t="s">
        <v>236</v>
      </c>
      <c r="B27" s="64" t="s">
        <v>425</v>
      </c>
      <c r="C27" s="65" t="s">
        <v>4124</v>
      </c>
      <c r="D27" s="66">
        <v>3</v>
      </c>
      <c r="E27" s="67" t="s">
        <v>132</v>
      </c>
      <c r="F27" s="68">
        <v>32</v>
      </c>
      <c r="G27" s="65"/>
      <c r="H27" s="69"/>
      <c r="I27" s="70"/>
      <c r="J27" s="70"/>
      <c r="K27" s="34" t="s">
        <v>65</v>
      </c>
      <c r="L27" s="77">
        <v>27</v>
      </c>
      <c r="M27" s="77"/>
      <c r="N27" s="72"/>
      <c r="O27" s="79" t="s">
        <v>498</v>
      </c>
      <c r="P27" s="81">
        <v>43484.090462962966</v>
      </c>
      <c r="Q27" s="79" t="s">
        <v>502</v>
      </c>
      <c r="R27" s="79"/>
      <c r="S27" s="79"/>
      <c r="T27" s="79" t="s">
        <v>488</v>
      </c>
      <c r="U27" s="79"/>
      <c r="V27" s="83" t="s">
        <v>731</v>
      </c>
      <c r="W27" s="81">
        <v>43484.090462962966</v>
      </c>
      <c r="X27" s="83" t="s">
        <v>929</v>
      </c>
      <c r="Y27" s="79"/>
      <c r="Z27" s="79"/>
      <c r="AA27" s="85" t="s">
        <v>1305</v>
      </c>
      <c r="AB27" s="79"/>
      <c r="AC27" s="79" t="b">
        <v>0</v>
      </c>
      <c r="AD27" s="79">
        <v>0</v>
      </c>
      <c r="AE27" s="85" t="s">
        <v>1659</v>
      </c>
      <c r="AF27" s="79" t="b">
        <v>0</v>
      </c>
      <c r="AG27" s="79" t="s">
        <v>1663</v>
      </c>
      <c r="AH27" s="79"/>
      <c r="AI27" s="85" t="s">
        <v>1659</v>
      </c>
      <c r="AJ27" s="79" t="b">
        <v>0</v>
      </c>
      <c r="AK27" s="79">
        <v>149</v>
      </c>
      <c r="AL27" s="85" t="s">
        <v>1647</v>
      </c>
      <c r="AM27" s="79" t="s">
        <v>1674</v>
      </c>
      <c r="AN27" s="79" t="b">
        <v>0</v>
      </c>
      <c r="AO27" s="85" t="s">
        <v>1647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24</v>
      </c>
      <c r="BK27" s="49">
        <v>100</v>
      </c>
      <c r="BL27" s="48">
        <v>24</v>
      </c>
    </row>
    <row r="28" spans="1:64" ht="15">
      <c r="A28" s="64" t="s">
        <v>237</v>
      </c>
      <c r="B28" s="64" t="s">
        <v>425</v>
      </c>
      <c r="C28" s="65" t="s">
        <v>4124</v>
      </c>
      <c r="D28" s="66">
        <v>3</v>
      </c>
      <c r="E28" s="67" t="s">
        <v>132</v>
      </c>
      <c r="F28" s="68">
        <v>32</v>
      </c>
      <c r="G28" s="65"/>
      <c r="H28" s="69"/>
      <c r="I28" s="70"/>
      <c r="J28" s="70"/>
      <c r="K28" s="34" t="s">
        <v>65</v>
      </c>
      <c r="L28" s="77">
        <v>28</v>
      </c>
      <c r="M28" s="77"/>
      <c r="N28" s="72"/>
      <c r="O28" s="79" t="s">
        <v>498</v>
      </c>
      <c r="P28" s="81">
        <v>43484.09064814815</v>
      </c>
      <c r="Q28" s="79" t="s">
        <v>502</v>
      </c>
      <c r="R28" s="79"/>
      <c r="S28" s="79"/>
      <c r="T28" s="79" t="s">
        <v>488</v>
      </c>
      <c r="U28" s="79"/>
      <c r="V28" s="83" t="s">
        <v>732</v>
      </c>
      <c r="W28" s="81">
        <v>43484.09064814815</v>
      </c>
      <c r="X28" s="83" t="s">
        <v>930</v>
      </c>
      <c r="Y28" s="79"/>
      <c r="Z28" s="79"/>
      <c r="AA28" s="85" t="s">
        <v>1306</v>
      </c>
      <c r="AB28" s="79"/>
      <c r="AC28" s="79" t="b">
        <v>0</v>
      </c>
      <c r="AD28" s="79">
        <v>0</v>
      </c>
      <c r="AE28" s="85" t="s">
        <v>1659</v>
      </c>
      <c r="AF28" s="79" t="b">
        <v>0</v>
      </c>
      <c r="AG28" s="79" t="s">
        <v>1663</v>
      </c>
      <c r="AH28" s="79"/>
      <c r="AI28" s="85" t="s">
        <v>1659</v>
      </c>
      <c r="AJ28" s="79" t="b">
        <v>0</v>
      </c>
      <c r="AK28" s="79">
        <v>149</v>
      </c>
      <c r="AL28" s="85" t="s">
        <v>1647</v>
      </c>
      <c r="AM28" s="79" t="s">
        <v>1674</v>
      </c>
      <c r="AN28" s="79" t="b">
        <v>0</v>
      </c>
      <c r="AO28" s="85" t="s">
        <v>1647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24</v>
      </c>
      <c r="BK28" s="49">
        <v>100</v>
      </c>
      <c r="BL28" s="48">
        <v>24</v>
      </c>
    </row>
    <row r="29" spans="1:64" ht="15">
      <c r="A29" s="64" t="s">
        <v>238</v>
      </c>
      <c r="B29" s="64" t="s">
        <v>425</v>
      </c>
      <c r="C29" s="65" t="s">
        <v>4124</v>
      </c>
      <c r="D29" s="66">
        <v>3</v>
      </c>
      <c r="E29" s="67" t="s">
        <v>132</v>
      </c>
      <c r="F29" s="68">
        <v>32</v>
      </c>
      <c r="G29" s="65"/>
      <c r="H29" s="69"/>
      <c r="I29" s="70"/>
      <c r="J29" s="70"/>
      <c r="K29" s="34" t="s">
        <v>65</v>
      </c>
      <c r="L29" s="77">
        <v>29</v>
      </c>
      <c r="M29" s="77"/>
      <c r="N29" s="72"/>
      <c r="O29" s="79" t="s">
        <v>498</v>
      </c>
      <c r="P29" s="81">
        <v>43484.091527777775</v>
      </c>
      <c r="Q29" s="79" t="s">
        <v>502</v>
      </c>
      <c r="R29" s="79"/>
      <c r="S29" s="79"/>
      <c r="T29" s="79" t="s">
        <v>488</v>
      </c>
      <c r="U29" s="79"/>
      <c r="V29" s="83" t="s">
        <v>733</v>
      </c>
      <c r="W29" s="81">
        <v>43484.091527777775</v>
      </c>
      <c r="X29" s="83" t="s">
        <v>931</v>
      </c>
      <c r="Y29" s="79"/>
      <c r="Z29" s="79"/>
      <c r="AA29" s="85" t="s">
        <v>1307</v>
      </c>
      <c r="AB29" s="79"/>
      <c r="AC29" s="79" t="b">
        <v>0</v>
      </c>
      <c r="AD29" s="79">
        <v>0</v>
      </c>
      <c r="AE29" s="85" t="s">
        <v>1659</v>
      </c>
      <c r="AF29" s="79" t="b">
        <v>0</v>
      </c>
      <c r="AG29" s="79" t="s">
        <v>1663</v>
      </c>
      <c r="AH29" s="79"/>
      <c r="AI29" s="85" t="s">
        <v>1659</v>
      </c>
      <c r="AJ29" s="79" t="b">
        <v>0</v>
      </c>
      <c r="AK29" s="79">
        <v>149</v>
      </c>
      <c r="AL29" s="85" t="s">
        <v>1647</v>
      </c>
      <c r="AM29" s="79" t="s">
        <v>1677</v>
      </c>
      <c r="AN29" s="79" t="b">
        <v>0</v>
      </c>
      <c r="AO29" s="85" t="s">
        <v>1647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24</v>
      </c>
      <c r="BK29" s="49">
        <v>100</v>
      </c>
      <c r="BL29" s="48">
        <v>24</v>
      </c>
    </row>
    <row r="30" spans="1:64" ht="15">
      <c r="A30" s="64" t="s">
        <v>239</v>
      </c>
      <c r="B30" s="64" t="s">
        <v>425</v>
      </c>
      <c r="C30" s="65" t="s">
        <v>4124</v>
      </c>
      <c r="D30" s="66">
        <v>3</v>
      </c>
      <c r="E30" s="67" t="s">
        <v>132</v>
      </c>
      <c r="F30" s="68">
        <v>32</v>
      </c>
      <c r="G30" s="65"/>
      <c r="H30" s="69"/>
      <c r="I30" s="70"/>
      <c r="J30" s="70"/>
      <c r="K30" s="34" t="s">
        <v>65</v>
      </c>
      <c r="L30" s="77">
        <v>30</v>
      </c>
      <c r="M30" s="77"/>
      <c r="N30" s="72"/>
      <c r="O30" s="79" t="s">
        <v>498</v>
      </c>
      <c r="P30" s="81">
        <v>43484.09238425926</v>
      </c>
      <c r="Q30" s="79" t="s">
        <v>502</v>
      </c>
      <c r="R30" s="79"/>
      <c r="S30" s="79"/>
      <c r="T30" s="79" t="s">
        <v>488</v>
      </c>
      <c r="U30" s="79"/>
      <c r="V30" s="83" t="s">
        <v>734</v>
      </c>
      <c r="W30" s="81">
        <v>43484.09238425926</v>
      </c>
      <c r="X30" s="83" t="s">
        <v>932</v>
      </c>
      <c r="Y30" s="79"/>
      <c r="Z30" s="79"/>
      <c r="AA30" s="85" t="s">
        <v>1308</v>
      </c>
      <c r="AB30" s="79"/>
      <c r="AC30" s="79" t="b">
        <v>0</v>
      </c>
      <c r="AD30" s="79">
        <v>0</v>
      </c>
      <c r="AE30" s="85" t="s">
        <v>1659</v>
      </c>
      <c r="AF30" s="79" t="b">
        <v>0</v>
      </c>
      <c r="AG30" s="79" t="s">
        <v>1663</v>
      </c>
      <c r="AH30" s="79"/>
      <c r="AI30" s="85" t="s">
        <v>1659</v>
      </c>
      <c r="AJ30" s="79" t="b">
        <v>0</v>
      </c>
      <c r="AK30" s="79">
        <v>149</v>
      </c>
      <c r="AL30" s="85" t="s">
        <v>1647</v>
      </c>
      <c r="AM30" s="79" t="s">
        <v>1677</v>
      </c>
      <c r="AN30" s="79" t="b">
        <v>0</v>
      </c>
      <c r="AO30" s="85" t="s">
        <v>1647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24</v>
      </c>
      <c r="BK30" s="49">
        <v>100</v>
      </c>
      <c r="BL30" s="48">
        <v>24</v>
      </c>
    </row>
    <row r="31" spans="1:64" ht="15">
      <c r="A31" s="64" t="s">
        <v>240</v>
      </c>
      <c r="B31" s="64" t="s">
        <v>425</v>
      </c>
      <c r="C31" s="65" t="s">
        <v>4124</v>
      </c>
      <c r="D31" s="66">
        <v>3</v>
      </c>
      <c r="E31" s="67" t="s">
        <v>132</v>
      </c>
      <c r="F31" s="68">
        <v>32</v>
      </c>
      <c r="G31" s="65"/>
      <c r="H31" s="69"/>
      <c r="I31" s="70"/>
      <c r="J31" s="70"/>
      <c r="K31" s="34" t="s">
        <v>65</v>
      </c>
      <c r="L31" s="77">
        <v>31</v>
      </c>
      <c r="M31" s="77"/>
      <c r="N31" s="72"/>
      <c r="O31" s="79" t="s">
        <v>498</v>
      </c>
      <c r="P31" s="81">
        <v>43484.09292824074</v>
      </c>
      <c r="Q31" s="79" t="s">
        <v>502</v>
      </c>
      <c r="R31" s="79"/>
      <c r="S31" s="79"/>
      <c r="T31" s="79" t="s">
        <v>488</v>
      </c>
      <c r="U31" s="79"/>
      <c r="V31" s="83" t="s">
        <v>735</v>
      </c>
      <c r="W31" s="81">
        <v>43484.09292824074</v>
      </c>
      <c r="X31" s="83" t="s">
        <v>933</v>
      </c>
      <c r="Y31" s="79"/>
      <c r="Z31" s="79"/>
      <c r="AA31" s="85" t="s">
        <v>1309</v>
      </c>
      <c r="AB31" s="79"/>
      <c r="AC31" s="79" t="b">
        <v>0</v>
      </c>
      <c r="AD31" s="79">
        <v>0</v>
      </c>
      <c r="AE31" s="85" t="s">
        <v>1659</v>
      </c>
      <c r="AF31" s="79" t="b">
        <v>0</v>
      </c>
      <c r="AG31" s="79" t="s">
        <v>1663</v>
      </c>
      <c r="AH31" s="79"/>
      <c r="AI31" s="85" t="s">
        <v>1659</v>
      </c>
      <c r="AJ31" s="79" t="b">
        <v>0</v>
      </c>
      <c r="AK31" s="79">
        <v>149</v>
      </c>
      <c r="AL31" s="85" t="s">
        <v>1647</v>
      </c>
      <c r="AM31" s="79" t="s">
        <v>1674</v>
      </c>
      <c r="AN31" s="79" t="b">
        <v>0</v>
      </c>
      <c r="AO31" s="85" t="s">
        <v>1647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24</v>
      </c>
      <c r="BK31" s="49">
        <v>100</v>
      </c>
      <c r="BL31" s="48">
        <v>24</v>
      </c>
    </row>
    <row r="32" spans="1:64" ht="15">
      <c r="A32" s="64" t="s">
        <v>241</v>
      </c>
      <c r="B32" s="64" t="s">
        <v>425</v>
      </c>
      <c r="C32" s="65" t="s">
        <v>4124</v>
      </c>
      <c r="D32" s="66">
        <v>3</v>
      </c>
      <c r="E32" s="67" t="s">
        <v>132</v>
      </c>
      <c r="F32" s="68">
        <v>32</v>
      </c>
      <c r="G32" s="65"/>
      <c r="H32" s="69"/>
      <c r="I32" s="70"/>
      <c r="J32" s="70"/>
      <c r="K32" s="34" t="s">
        <v>65</v>
      </c>
      <c r="L32" s="77">
        <v>32</v>
      </c>
      <c r="M32" s="77"/>
      <c r="N32" s="72"/>
      <c r="O32" s="79" t="s">
        <v>498</v>
      </c>
      <c r="P32" s="81">
        <v>43484.092939814815</v>
      </c>
      <c r="Q32" s="79" t="s">
        <v>502</v>
      </c>
      <c r="R32" s="79"/>
      <c r="S32" s="79"/>
      <c r="T32" s="79" t="s">
        <v>488</v>
      </c>
      <c r="U32" s="79"/>
      <c r="V32" s="83" t="s">
        <v>736</v>
      </c>
      <c r="W32" s="81">
        <v>43484.092939814815</v>
      </c>
      <c r="X32" s="83" t="s">
        <v>934</v>
      </c>
      <c r="Y32" s="79"/>
      <c r="Z32" s="79"/>
      <c r="AA32" s="85" t="s">
        <v>1310</v>
      </c>
      <c r="AB32" s="79"/>
      <c r="AC32" s="79" t="b">
        <v>0</v>
      </c>
      <c r="AD32" s="79">
        <v>0</v>
      </c>
      <c r="AE32" s="85" t="s">
        <v>1659</v>
      </c>
      <c r="AF32" s="79" t="b">
        <v>0</v>
      </c>
      <c r="AG32" s="79" t="s">
        <v>1663</v>
      </c>
      <c r="AH32" s="79"/>
      <c r="AI32" s="85" t="s">
        <v>1659</v>
      </c>
      <c r="AJ32" s="79" t="b">
        <v>0</v>
      </c>
      <c r="AK32" s="79">
        <v>149</v>
      </c>
      <c r="AL32" s="85" t="s">
        <v>1647</v>
      </c>
      <c r="AM32" s="79" t="s">
        <v>1674</v>
      </c>
      <c r="AN32" s="79" t="b">
        <v>0</v>
      </c>
      <c r="AO32" s="85" t="s">
        <v>1647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24</v>
      </c>
      <c r="BK32" s="49">
        <v>100</v>
      </c>
      <c r="BL32" s="48">
        <v>24</v>
      </c>
    </row>
    <row r="33" spans="1:64" ht="15">
      <c r="A33" s="64" t="s">
        <v>242</v>
      </c>
      <c r="B33" s="64" t="s">
        <v>425</v>
      </c>
      <c r="C33" s="65" t="s">
        <v>4124</v>
      </c>
      <c r="D33" s="66">
        <v>3</v>
      </c>
      <c r="E33" s="67" t="s">
        <v>132</v>
      </c>
      <c r="F33" s="68">
        <v>32</v>
      </c>
      <c r="G33" s="65"/>
      <c r="H33" s="69"/>
      <c r="I33" s="70"/>
      <c r="J33" s="70"/>
      <c r="K33" s="34" t="s">
        <v>65</v>
      </c>
      <c r="L33" s="77">
        <v>33</v>
      </c>
      <c r="M33" s="77"/>
      <c r="N33" s="72"/>
      <c r="O33" s="79" t="s">
        <v>498</v>
      </c>
      <c r="P33" s="81">
        <v>43484.093506944446</v>
      </c>
      <c r="Q33" s="79" t="s">
        <v>502</v>
      </c>
      <c r="R33" s="79"/>
      <c r="S33" s="79"/>
      <c r="T33" s="79" t="s">
        <v>488</v>
      </c>
      <c r="U33" s="79"/>
      <c r="V33" s="83" t="s">
        <v>737</v>
      </c>
      <c r="W33" s="81">
        <v>43484.093506944446</v>
      </c>
      <c r="X33" s="83" t="s">
        <v>935</v>
      </c>
      <c r="Y33" s="79"/>
      <c r="Z33" s="79"/>
      <c r="AA33" s="85" t="s">
        <v>1311</v>
      </c>
      <c r="AB33" s="79"/>
      <c r="AC33" s="79" t="b">
        <v>0</v>
      </c>
      <c r="AD33" s="79">
        <v>0</v>
      </c>
      <c r="AE33" s="85" t="s">
        <v>1659</v>
      </c>
      <c r="AF33" s="79" t="b">
        <v>0</v>
      </c>
      <c r="AG33" s="79" t="s">
        <v>1663</v>
      </c>
      <c r="AH33" s="79"/>
      <c r="AI33" s="85" t="s">
        <v>1659</v>
      </c>
      <c r="AJ33" s="79" t="b">
        <v>0</v>
      </c>
      <c r="AK33" s="79">
        <v>149</v>
      </c>
      <c r="AL33" s="85" t="s">
        <v>1647</v>
      </c>
      <c r="AM33" s="79" t="s">
        <v>1676</v>
      </c>
      <c r="AN33" s="79" t="b">
        <v>0</v>
      </c>
      <c r="AO33" s="85" t="s">
        <v>1647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24</v>
      </c>
      <c r="BK33" s="49">
        <v>100</v>
      </c>
      <c r="BL33" s="48">
        <v>24</v>
      </c>
    </row>
    <row r="34" spans="1:64" ht="15">
      <c r="A34" s="64" t="s">
        <v>243</v>
      </c>
      <c r="B34" s="64" t="s">
        <v>425</v>
      </c>
      <c r="C34" s="65" t="s">
        <v>4124</v>
      </c>
      <c r="D34" s="66">
        <v>3</v>
      </c>
      <c r="E34" s="67" t="s">
        <v>132</v>
      </c>
      <c r="F34" s="68">
        <v>32</v>
      </c>
      <c r="G34" s="65"/>
      <c r="H34" s="69"/>
      <c r="I34" s="70"/>
      <c r="J34" s="70"/>
      <c r="K34" s="34" t="s">
        <v>65</v>
      </c>
      <c r="L34" s="77">
        <v>34</v>
      </c>
      <c r="M34" s="77"/>
      <c r="N34" s="72"/>
      <c r="O34" s="79" t="s">
        <v>498</v>
      </c>
      <c r="P34" s="81">
        <v>43484.09363425926</v>
      </c>
      <c r="Q34" s="79" t="s">
        <v>502</v>
      </c>
      <c r="R34" s="79"/>
      <c r="S34" s="79"/>
      <c r="T34" s="79" t="s">
        <v>488</v>
      </c>
      <c r="U34" s="79"/>
      <c r="V34" s="83" t="s">
        <v>738</v>
      </c>
      <c r="W34" s="81">
        <v>43484.09363425926</v>
      </c>
      <c r="X34" s="83" t="s">
        <v>936</v>
      </c>
      <c r="Y34" s="79"/>
      <c r="Z34" s="79"/>
      <c r="AA34" s="85" t="s">
        <v>1312</v>
      </c>
      <c r="AB34" s="79"/>
      <c r="AC34" s="79" t="b">
        <v>0</v>
      </c>
      <c r="AD34" s="79">
        <v>0</v>
      </c>
      <c r="AE34" s="85" t="s">
        <v>1659</v>
      </c>
      <c r="AF34" s="79" t="b">
        <v>0</v>
      </c>
      <c r="AG34" s="79" t="s">
        <v>1663</v>
      </c>
      <c r="AH34" s="79"/>
      <c r="AI34" s="85" t="s">
        <v>1659</v>
      </c>
      <c r="AJ34" s="79" t="b">
        <v>0</v>
      </c>
      <c r="AK34" s="79">
        <v>149</v>
      </c>
      <c r="AL34" s="85" t="s">
        <v>1647</v>
      </c>
      <c r="AM34" s="79" t="s">
        <v>1674</v>
      </c>
      <c r="AN34" s="79" t="b">
        <v>0</v>
      </c>
      <c r="AO34" s="85" t="s">
        <v>1647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24</v>
      </c>
      <c r="BK34" s="49">
        <v>100</v>
      </c>
      <c r="BL34" s="48">
        <v>24</v>
      </c>
    </row>
    <row r="35" spans="1:64" ht="15">
      <c r="A35" s="64" t="s">
        <v>244</v>
      </c>
      <c r="B35" s="64" t="s">
        <v>425</v>
      </c>
      <c r="C35" s="65" t="s">
        <v>4124</v>
      </c>
      <c r="D35" s="66">
        <v>3</v>
      </c>
      <c r="E35" s="67" t="s">
        <v>132</v>
      </c>
      <c r="F35" s="68">
        <v>32</v>
      </c>
      <c r="G35" s="65"/>
      <c r="H35" s="69"/>
      <c r="I35" s="70"/>
      <c r="J35" s="70"/>
      <c r="K35" s="34" t="s">
        <v>65</v>
      </c>
      <c r="L35" s="77">
        <v>35</v>
      </c>
      <c r="M35" s="77"/>
      <c r="N35" s="72"/>
      <c r="O35" s="79" t="s">
        <v>498</v>
      </c>
      <c r="P35" s="81">
        <v>43484.09369212963</v>
      </c>
      <c r="Q35" s="79" t="s">
        <v>502</v>
      </c>
      <c r="R35" s="79"/>
      <c r="S35" s="79"/>
      <c r="T35" s="79" t="s">
        <v>488</v>
      </c>
      <c r="U35" s="79"/>
      <c r="V35" s="83" t="s">
        <v>739</v>
      </c>
      <c r="W35" s="81">
        <v>43484.09369212963</v>
      </c>
      <c r="X35" s="83" t="s">
        <v>937</v>
      </c>
      <c r="Y35" s="79"/>
      <c r="Z35" s="79"/>
      <c r="AA35" s="85" t="s">
        <v>1313</v>
      </c>
      <c r="AB35" s="79"/>
      <c r="AC35" s="79" t="b">
        <v>0</v>
      </c>
      <c r="AD35" s="79">
        <v>0</v>
      </c>
      <c r="AE35" s="85" t="s">
        <v>1659</v>
      </c>
      <c r="AF35" s="79" t="b">
        <v>0</v>
      </c>
      <c r="AG35" s="79" t="s">
        <v>1663</v>
      </c>
      <c r="AH35" s="79"/>
      <c r="AI35" s="85" t="s">
        <v>1659</v>
      </c>
      <c r="AJ35" s="79" t="b">
        <v>0</v>
      </c>
      <c r="AK35" s="79">
        <v>149</v>
      </c>
      <c r="AL35" s="85" t="s">
        <v>1647</v>
      </c>
      <c r="AM35" s="79" t="s">
        <v>1677</v>
      </c>
      <c r="AN35" s="79" t="b">
        <v>0</v>
      </c>
      <c r="AO35" s="85" t="s">
        <v>1647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24</v>
      </c>
      <c r="BK35" s="49">
        <v>100</v>
      </c>
      <c r="BL35" s="48">
        <v>24</v>
      </c>
    </row>
    <row r="36" spans="1:64" ht="15">
      <c r="A36" s="64" t="s">
        <v>245</v>
      </c>
      <c r="B36" s="64" t="s">
        <v>425</v>
      </c>
      <c r="C36" s="65" t="s">
        <v>4124</v>
      </c>
      <c r="D36" s="66">
        <v>3</v>
      </c>
      <c r="E36" s="67" t="s">
        <v>132</v>
      </c>
      <c r="F36" s="68">
        <v>32</v>
      </c>
      <c r="G36" s="65"/>
      <c r="H36" s="69"/>
      <c r="I36" s="70"/>
      <c r="J36" s="70"/>
      <c r="K36" s="34" t="s">
        <v>65</v>
      </c>
      <c r="L36" s="77">
        <v>36</v>
      </c>
      <c r="M36" s="77"/>
      <c r="N36" s="72"/>
      <c r="O36" s="79" t="s">
        <v>498</v>
      </c>
      <c r="P36" s="81">
        <v>43484.09409722222</v>
      </c>
      <c r="Q36" s="79" t="s">
        <v>502</v>
      </c>
      <c r="R36" s="79"/>
      <c r="S36" s="79"/>
      <c r="T36" s="79" t="s">
        <v>488</v>
      </c>
      <c r="U36" s="79"/>
      <c r="V36" s="83" t="s">
        <v>740</v>
      </c>
      <c r="W36" s="81">
        <v>43484.09409722222</v>
      </c>
      <c r="X36" s="83" t="s">
        <v>938</v>
      </c>
      <c r="Y36" s="79"/>
      <c r="Z36" s="79"/>
      <c r="AA36" s="85" t="s">
        <v>1314</v>
      </c>
      <c r="AB36" s="79"/>
      <c r="AC36" s="79" t="b">
        <v>0</v>
      </c>
      <c r="AD36" s="79">
        <v>0</v>
      </c>
      <c r="AE36" s="85" t="s">
        <v>1659</v>
      </c>
      <c r="AF36" s="79" t="b">
        <v>0</v>
      </c>
      <c r="AG36" s="79" t="s">
        <v>1663</v>
      </c>
      <c r="AH36" s="79"/>
      <c r="AI36" s="85" t="s">
        <v>1659</v>
      </c>
      <c r="AJ36" s="79" t="b">
        <v>0</v>
      </c>
      <c r="AK36" s="79">
        <v>149</v>
      </c>
      <c r="AL36" s="85" t="s">
        <v>1647</v>
      </c>
      <c r="AM36" s="79" t="s">
        <v>1673</v>
      </c>
      <c r="AN36" s="79" t="b">
        <v>0</v>
      </c>
      <c r="AO36" s="85" t="s">
        <v>1647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24</v>
      </c>
      <c r="BK36" s="49">
        <v>100</v>
      </c>
      <c r="BL36" s="48">
        <v>24</v>
      </c>
    </row>
    <row r="37" spans="1:64" ht="15">
      <c r="A37" s="64" t="s">
        <v>246</v>
      </c>
      <c r="B37" s="64" t="s">
        <v>425</v>
      </c>
      <c r="C37" s="65" t="s">
        <v>4124</v>
      </c>
      <c r="D37" s="66">
        <v>3</v>
      </c>
      <c r="E37" s="67" t="s">
        <v>132</v>
      </c>
      <c r="F37" s="68">
        <v>32</v>
      </c>
      <c r="G37" s="65"/>
      <c r="H37" s="69"/>
      <c r="I37" s="70"/>
      <c r="J37" s="70"/>
      <c r="K37" s="34" t="s">
        <v>65</v>
      </c>
      <c r="L37" s="77">
        <v>37</v>
      </c>
      <c r="M37" s="77"/>
      <c r="N37" s="72"/>
      <c r="O37" s="79" t="s">
        <v>498</v>
      </c>
      <c r="P37" s="81">
        <v>43484.09439814815</v>
      </c>
      <c r="Q37" s="79" t="s">
        <v>502</v>
      </c>
      <c r="R37" s="79"/>
      <c r="S37" s="79"/>
      <c r="T37" s="79" t="s">
        <v>488</v>
      </c>
      <c r="U37" s="79"/>
      <c r="V37" s="83" t="s">
        <v>741</v>
      </c>
      <c r="W37" s="81">
        <v>43484.09439814815</v>
      </c>
      <c r="X37" s="83" t="s">
        <v>939</v>
      </c>
      <c r="Y37" s="79"/>
      <c r="Z37" s="79"/>
      <c r="AA37" s="85" t="s">
        <v>1315</v>
      </c>
      <c r="AB37" s="79"/>
      <c r="AC37" s="79" t="b">
        <v>0</v>
      </c>
      <c r="AD37" s="79">
        <v>0</v>
      </c>
      <c r="AE37" s="85" t="s">
        <v>1659</v>
      </c>
      <c r="AF37" s="79" t="b">
        <v>0</v>
      </c>
      <c r="AG37" s="79" t="s">
        <v>1663</v>
      </c>
      <c r="AH37" s="79"/>
      <c r="AI37" s="85" t="s">
        <v>1659</v>
      </c>
      <c r="AJ37" s="79" t="b">
        <v>0</v>
      </c>
      <c r="AK37" s="79">
        <v>149</v>
      </c>
      <c r="AL37" s="85" t="s">
        <v>1647</v>
      </c>
      <c r="AM37" s="79" t="s">
        <v>1673</v>
      </c>
      <c r="AN37" s="79" t="b">
        <v>0</v>
      </c>
      <c r="AO37" s="85" t="s">
        <v>1647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24</v>
      </c>
      <c r="BK37" s="49">
        <v>100</v>
      </c>
      <c r="BL37" s="48">
        <v>24</v>
      </c>
    </row>
    <row r="38" spans="1:64" ht="15">
      <c r="A38" s="64" t="s">
        <v>247</v>
      </c>
      <c r="B38" s="64" t="s">
        <v>425</v>
      </c>
      <c r="C38" s="65" t="s">
        <v>4125</v>
      </c>
      <c r="D38" s="66">
        <v>6.5</v>
      </c>
      <c r="E38" s="67" t="s">
        <v>136</v>
      </c>
      <c r="F38" s="68">
        <v>28.75</v>
      </c>
      <c r="G38" s="65"/>
      <c r="H38" s="69"/>
      <c r="I38" s="70"/>
      <c r="J38" s="70"/>
      <c r="K38" s="34" t="s">
        <v>65</v>
      </c>
      <c r="L38" s="77">
        <v>38</v>
      </c>
      <c r="M38" s="77"/>
      <c r="N38" s="72"/>
      <c r="O38" s="79" t="s">
        <v>498</v>
      </c>
      <c r="P38" s="81">
        <v>43484.09490740741</v>
      </c>
      <c r="Q38" s="79" t="s">
        <v>503</v>
      </c>
      <c r="R38" s="83" t="s">
        <v>607</v>
      </c>
      <c r="S38" s="79" t="s">
        <v>619</v>
      </c>
      <c r="T38" s="79" t="s">
        <v>622</v>
      </c>
      <c r="U38" s="79"/>
      <c r="V38" s="83" t="s">
        <v>742</v>
      </c>
      <c r="W38" s="81">
        <v>43484.09490740741</v>
      </c>
      <c r="X38" s="83" t="s">
        <v>940</v>
      </c>
      <c r="Y38" s="79"/>
      <c r="Z38" s="79"/>
      <c r="AA38" s="85" t="s">
        <v>1316</v>
      </c>
      <c r="AB38" s="79"/>
      <c r="AC38" s="79" t="b">
        <v>0</v>
      </c>
      <c r="AD38" s="79">
        <v>0</v>
      </c>
      <c r="AE38" s="85" t="s">
        <v>1659</v>
      </c>
      <c r="AF38" s="79" t="b">
        <v>1</v>
      </c>
      <c r="AG38" s="79" t="s">
        <v>1663</v>
      </c>
      <c r="AH38" s="79"/>
      <c r="AI38" s="85" t="s">
        <v>1666</v>
      </c>
      <c r="AJ38" s="79" t="b">
        <v>0</v>
      </c>
      <c r="AK38" s="79">
        <v>14</v>
      </c>
      <c r="AL38" s="85" t="s">
        <v>1648</v>
      </c>
      <c r="AM38" s="79" t="s">
        <v>1674</v>
      </c>
      <c r="AN38" s="79" t="b">
        <v>0</v>
      </c>
      <c r="AO38" s="85" t="s">
        <v>1648</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6</v>
      </c>
      <c r="BK38" s="49">
        <v>100</v>
      </c>
      <c r="BL38" s="48">
        <v>6</v>
      </c>
    </row>
    <row r="39" spans="1:64" ht="15">
      <c r="A39" s="64" t="s">
        <v>247</v>
      </c>
      <c r="B39" s="64" t="s">
        <v>425</v>
      </c>
      <c r="C39" s="65" t="s">
        <v>4125</v>
      </c>
      <c r="D39" s="66">
        <v>6.5</v>
      </c>
      <c r="E39" s="67" t="s">
        <v>136</v>
      </c>
      <c r="F39" s="68">
        <v>28.75</v>
      </c>
      <c r="G39" s="65"/>
      <c r="H39" s="69"/>
      <c r="I39" s="70"/>
      <c r="J39" s="70"/>
      <c r="K39" s="34" t="s">
        <v>65</v>
      </c>
      <c r="L39" s="77">
        <v>39</v>
      </c>
      <c r="M39" s="77"/>
      <c r="N39" s="72"/>
      <c r="O39" s="79" t="s">
        <v>498</v>
      </c>
      <c r="P39" s="81">
        <v>43484.09496527778</v>
      </c>
      <c r="Q39" s="79" t="s">
        <v>502</v>
      </c>
      <c r="R39" s="79"/>
      <c r="S39" s="79"/>
      <c r="T39" s="79" t="s">
        <v>488</v>
      </c>
      <c r="U39" s="79"/>
      <c r="V39" s="83" t="s">
        <v>742</v>
      </c>
      <c r="W39" s="81">
        <v>43484.09496527778</v>
      </c>
      <c r="X39" s="83" t="s">
        <v>941</v>
      </c>
      <c r="Y39" s="79"/>
      <c r="Z39" s="79"/>
      <c r="AA39" s="85" t="s">
        <v>1317</v>
      </c>
      <c r="AB39" s="79"/>
      <c r="AC39" s="79" t="b">
        <v>0</v>
      </c>
      <c r="AD39" s="79">
        <v>0</v>
      </c>
      <c r="AE39" s="85" t="s">
        <v>1659</v>
      </c>
      <c r="AF39" s="79" t="b">
        <v>0</v>
      </c>
      <c r="AG39" s="79" t="s">
        <v>1663</v>
      </c>
      <c r="AH39" s="79"/>
      <c r="AI39" s="85" t="s">
        <v>1659</v>
      </c>
      <c r="AJ39" s="79" t="b">
        <v>0</v>
      </c>
      <c r="AK39" s="79">
        <v>149</v>
      </c>
      <c r="AL39" s="85" t="s">
        <v>1647</v>
      </c>
      <c r="AM39" s="79" t="s">
        <v>1674</v>
      </c>
      <c r="AN39" s="79" t="b">
        <v>0</v>
      </c>
      <c r="AO39" s="85" t="s">
        <v>1647</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24</v>
      </c>
      <c r="BK39" s="49">
        <v>100</v>
      </c>
      <c r="BL39" s="48">
        <v>24</v>
      </c>
    </row>
    <row r="40" spans="1:64" ht="15">
      <c r="A40" s="64" t="s">
        <v>248</v>
      </c>
      <c r="B40" s="64" t="s">
        <v>425</v>
      </c>
      <c r="C40" s="65" t="s">
        <v>4124</v>
      </c>
      <c r="D40" s="66">
        <v>3</v>
      </c>
      <c r="E40" s="67" t="s">
        <v>132</v>
      </c>
      <c r="F40" s="68">
        <v>32</v>
      </c>
      <c r="G40" s="65"/>
      <c r="H40" s="69"/>
      <c r="I40" s="70"/>
      <c r="J40" s="70"/>
      <c r="K40" s="34" t="s">
        <v>65</v>
      </c>
      <c r="L40" s="77">
        <v>40</v>
      </c>
      <c r="M40" s="77"/>
      <c r="N40" s="72"/>
      <c r="O40" s="79" t="s">
        <v>498</v>
      </c>
      <c r="P40" s="81">
        <v>43484.09510416666</v>
      </c>
      <c r="Q40" s="79" t="s">
        <v>502</v>
      </c>
      <c r="R40" s="79"/>
      <c r="S40" s="79"/>
      <c r="T40" s="79" t="s">
        <v>488</v>
      </c>
      <c r="U40" s="79"/>
      <c r="V40" s="83" t="s">
        <v>743</v>
      </c>
      <c r="W40" s="81">
        <v>43484.09510416666</v>
      </c>
      <c r="X40" s="83" t="s">
        <v>942</v>
      </c>
      <c r="Y40" s="79"/>
      <c r="Z40" s="79"/>
      <c r="AA40" s="85" t="s">
        <v>1318</v>
      </c>
      <c r="AB40" s="79"/>
      <c r="AC40" s="79" t="b">
        <v>0</v>
      </c>
      <c r="AD40" s="79">
        <v>0</v>
      </c>
      <c r="AE40" s="85" t="s">
        <v>1659</v>
      </c>
      <c r="AF40" s="79" t="b">
        <v>0</v>
      </c>
      <c r="AG40" s="79" t="s">
        <v>1663</v>
      </c>
      <c r="AH40" s="79"/>
      <c r="AI40" s="85" t="s">
        <v>1659</v>
      </c>
      <c r="AJ40" s="79" t="b">
        <v>0</v>
      </c>
      <c r="AK40" s="79">
        <v>149</v>
      </c>
      <c r="AL40" s="85" t="s">
        <v>1647</v>
      </c>
      <c r="AM40" s="79" t="s">
        <v>1676</v>
      </c>
      <c r="AN40" s="79" t="b">
        <v>0</v>
      </c>
      <c r="AO40" s="85" t="s">
        <v>1647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24</v>
      </c>
      <c r="BK40" s="49">
        <v>100</v>
      </c>
      <c r="BL40" s="48">
        <v>24</v>
      </c>
    </row>
    <row r="41" spans="1:64" ht="15">
      <c r="A41" s="64" t="s">
        <v>249</v>
      </c>
      <c r="B41" s="64" t="s">
        <v>425</v>
      </c>
      <c r="C41" s="65" t="s">
        <v>4125</v>
      </c>
      <c r="D41" s="66">
        <v>6.5</v>
      </c>
      <c r="E41" s="67" t="s">
        <v>136</v>
      </c>
      <c r="F41" s="68">
        <v>28.75</v>
      </c>
      <c r="G41" s="65"/>
      <c r="H41" s="69"/>
      <c r="I41" s="70"/>
      <c r="J41" s="70"/>
      <c r="K41" s="34" t="s">
        <v>65</v>
      </c>
      <c r="L41" s="77">
        <v>41</v>
      </c>
      <c r="M41" s="77"/>
      <c r="N41" s="72"/>
      <c r="O41" s="79" t="s">
        <v>498</v>
      </c>
      <c r="P41" s="81">
        <v>43484.09525462963</v>
      </c>
      <c r="Q41" s="79" t="s">
        <v>503</v>
      </c>
      <c r="R41" s="83" t="s">
        <v>607</v>
      </c>
      <c r="S41" s="79" t="s">
        <v>619</v>
      </c>
      <c r="T41" s="79" t="s">
        <v>622</v>
      </c>
      <c r="U41" s="79"/>
      <c r="V41" s="83" t="s">
        <v>744</v>
      </c>
      <c r="W41" s="81">
        <v>43484.09525462963</v>
      </c>
      <c r="X41" s="83" t="s">
        <v>943</v>
      </c>
      <c r="Y41" s="79"/>
      <c r="Z41" s="79"/>
      <c r="AA41" s="85" t="s">
        <v>1319</v>
      </c>
      <c r="AB41" s="79"/>
      <c r="AC41" s="79" t="b">
        <v>0</v>
      </c>
      <c r="AD41" s="79">
        <v>0</v>
      </c>
      <c r="AE41" s="85" t="s">
        <v>1659</v>
      </c>
      <c r="AF41" s="79" t="b">
        <v>1</v>
      </c>
      <c r="AG41" s="79" t="s">
        <v>1663</v>
      </c>
      <c r="AH41" s="79"/>
      <c r="AI41" s="85" t="s">
        <v>1666</v>
      </c>
      <c r="AJ41" s="79" t="b">
        <v>0</v>
      </c>
      <c r="AK41" s="79">
        <v>14</v>
      </c>
      <c r="AL41" s="85" t="s">
        <v>1648</v>
      </c>
      <c r="AM41" s="79" t="s">
        <v>1676</v>
      </c>
      <c r="AN41" s="79" t="b">
        <v>0</v>
      </c>
      <c r="AO41" s="85" t="s">
        <v>1648</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6</v>
      </c>
      <c r="BK41" s="49">
        <v>100</v>
      </c>
      <c r="BL41" s="48">
        <v>6</v>
      </c>
    </row>
    <row r="42" spans="1:64" ht="15">
      <c r="A42" s="64" t="s">
        <v>249</v>
      </c>
      <c r="B42" s="64" t="s">
        <v>425</v>
      </c>
      <c r="C42" s="65" t="s">
        <v>4125</v>
      </c>
      <c r="D42" s="66">
        <v>6.5</v>
      </c>
      <c r="E42" s="67" t="s">
        <v>136</v>
      </c>
      <c r="F42" s="68">
        <v>28.75</v>
      </c>
      <c r="G42" s="65"/>
      <c r="H42" s="69"/>
      <c r="I42" s="70"/>
      <c r="J42" s="70"/>
      <c r="K42" s="34" t="s">
        <v>65</v>
      </c>
      <c r="L42" s="77">
        <v>42</v>
      </c>
      <c r="M42" s="77"/>
      <c r="N42" s="72"/>
      <c r="O42" s="79" t="s">
        <v>498</v>
      </c>
      <c r="P42" s="81">
        <v>43484.095347222225</v>
      </c>
      <c r="Q42" s="79" t="s">
        <v>502</v>
      </c>
      <c r="R42" s="79"/>
      <c r="S42" s="79"/>
      <c r="T42" s="79" t="s">
        <v>488</v>
      </c>
      <c r="U42" s="79"/>
      <c r="V42" s="83" t="s">
        <v>744</v>
      </c>
      <c r="W42" s="81">
        <v>43484.095347222225</v>
      </c>
      <c r="X42" s="83" t="s">
        <v>944</v>
      </c>
      <c r="Y42" s="79"/>
      <c r="Z42" s="79"/>
      <c r="AA42" s="85" t="s">
        <v>1320</v>
      </c>
      <c r="AB42" s="79"/>
      <c r="AC42" s="79" t="b">
        <v>0</v>
      </c>
      <c r="AD42" s="79">
        <v>0</v>
      </c>
      <c r="AE42" s="85" t="s">
        <v>1659</v>
      </c>
      <c r="AF42" s="79" t="b">
        <v>0</v>
      </c>
      <c r="AG42" s="79" t="s">
        <v>1663</v>
      </c>
      <c r="AH42" s="79"/>
      <c r="AI42" s="85" t="s">
        <v>1659</v>
      </c>
      <c r="AJ42" s="79" t="b">
        <v>0</v>
      </c>
      <c r="AK42" s="79">
        <v>149</v>
      </c>
      <c r="AL42" s="85" t="s">
        <v>1647</v>
      </c>
      <c r="AM42" s="79" t="s">
        <v>1676</v>
      </c>
      <c r="AN42" s="79" t="b">
        <v>0</v>
      </c>
      <c r="AO42" s="85" t="s">
        <v>1647</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24</v>
      </c>
      <c r="BK42" s="49">
        <v>100</v>
      </c>
      <c r="BL42" s="48">
        <v>24</v>
      </c>
    </row>
    <row r="43" spans="1:64" ht="15">
      <c r="A43" s="64" t="s">
        <v>250</v>
      </c>
      <c r="B43" s="64" t="s">
        <v>425</v>
      </c>
      <c r="C43" s="65" t="s">
        <v>4124</v>
      </c>
      <c r="D43" s="66">
        <v>3</v>
      </c>
      <c r="E43" s="67" t="s">
        <v>132</v>
      </c>
      <c r="F43" s="68">
        <v>32</v>
      </c>
      <c r="G43" s="65"/>
      <c r="H43" s="69"/>
      <c r="I43" s="70"/>
      <c r="J43" s="70"/>
      <c r="K43" s="34" t="s">
        <v>65</v>
      </c>
      <c r="L43" s="77">
        <v>43</v>
      </c>
      <c r="M43" s="77"/>
      <c r="N43" s="72"/>
      <c r="O43" s="79" t="s">
        <v>498</v>
      </c>
      <c r="P43" s="81">
        <v>43484.09585648148</v>
      </c>
      <c r="Q43" s="79" t="s">
        <v>502</v>
      </c>
      <c r="R43" s="79"/>
      <c r="S43" s="79"/>
      <c r="T43" s="79" t="s">
        <v>488</v>
      </c>
      <c r="U43" s="79"/>
      <c r="V43" s="83" t="s">
        <v>745</v>
      </c>
      <c r="W43" s="81">
        <v>43484.09585648148</v>
      </c>
      <c r="X43" s="83" t="s">
        <v>945</v>
      </c>
      <c r="Y43" s="79"/>
      <c r="Z43" s="79"/>
      <c r="AA43" s="85" t="s">
        <v>1321</v>
      </c>
      <c r="AB43" s="79"/>
      <c r="AC43" s="79" t="b">
        <v>0</v>
      </c>
      <c r="AD43" s="79">
        <v>0</v>
      </c>
      <c r="AE43" s="85" t="s">
        <v>1659</v>
      </c>
      <c r="AF43" s="79" t="b">
        <v>0</v>
      </c>
      <c r="AG43" s="79" t="s">
        <v>1663</v>
      </c>
      <c r="AH43" s="79"/>
      <c r="AI43" s="85" t="s">
        <v>1659</v>
      </c>
      <c r="AJ43" s="79" t="b">
        <v>0</v>
      </c>
      <c r="AK43" s="79">
        <v>149</v>
      </c>
      <c r="AL43" s="85" t="s">
        <v>1647</v>
      </c>
      <c r="AM43" s="79" t="s">
        <v>1676</v>
      </c>
      <c r="AN43" s="79" t="b">
        <v>0</v>
      </c>
      <c r="AO43" s="85" t="s">
        <v>1647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24</v>
      </c>
      <c r="BK43" s="49">
        <v>100</v>
      </c>
      <c r="BL43" s="48">
        <v>24</v>
      </c>
    </row>
    <row r="44" spans="1:64" ht="15">
      <c r="A44" s="64" t="s">
        <v>251</v>
      </c>
      <c r="B44" s="64" t="s">
        <v>425</v>
      </c>
      <c r="C44" s="65" t="s">
        <v>4124</v>
      </c>
      <c r="D44" s="66">
        <v>3</v>
      </c>
      <c r="E44" s="67" t="s">
        <v>132</v>
      </c>
      <c r="F44" s="68">
        <v>32</v>
      </c>
      <c r="G44" s="65"/>
      <c r="H44" s="69"/>
      <c r="I44" s="70"/>
      <c r="J44" s="70"/>
      <c r="K44" s="34" t="s">
        <v>65</v>
      </c>
      <c r="L44" s="77">
        <v>44</v>
      </c>
      <c r="M44" s="77"/>
      <c r="N44" s="72"/>
      <c r="O44" s="79" t="s">
        <v>498</v>
      </c>
      <c r="P44" s="81">
        <v>43484.09630787037</v>
      </c>
      <c r="Q44" s="79" t="s">
        <v>502</v>
      </c>
      <c r="R44" s="79"/>
      <c r="S44" s="79"/>
      <c r="T44" s="79" t="s">
        <v>488</v>
      </c>
      <c r="U44" s="79"/>
      <c r="V44" s="83" t="s">
        <v>746</v>
      </c>
      <c r="W44" s="81">
        <v>43484.09630787037</v>
      </c>
      <c r="X44" s="83" t="s">
        <v>946</v>
      </c>
      <c r="Y44" s="79"/>
      <c r="Z44" s="79"/>
      <c r="AA44" s="85" t="s">
        <v>1322</v>
      </c>
      <c r="AB44" s="79"/>
      <c r="AC44" s="79" t="b">
        <v>0</v>
      </c>
      <c r="AD44" s="79">
        <v>0</v>
      </c>
      <c r="AE44" s="85" t="s">
        <v>1659</v>
      </c>
      <c r="AF44" s="79" t="b">
        <v>0</v>
      </c>
      <c r="AG44" s="79" t="s">
        <v>1663</v>
      </c>
      <c r="AH44" s="79"/>
      <c r="AI44" s="85" t="s">
        <v>1659</v>
      </c>
      <c r="AJ44" s="79" t="b">
        <v>0</v>
      </c>
      <c r="AK44" s="79">
        <v>149</v>
      </c>
      <c r="AL44" s="85" t="s">
        <v>1647</v>
      </c>
      <c r="AM44" s="79" t="s">
        <v>1674</v>
      </c>
      <c r="AN44" s="79" t="b">
        <v>0</v>
      </c>
      <c r="AO44" s="85" t="s">
        <v>1647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24</v>
      </c>
      <c r="BK44" s="49">
        <v>100</v>
      </c>
      <c r="BL44" s="48">
        <v>24</v>
      </c>
    </row>
    <row r="45" spans="1:64" ht="15">
      <c r="A45" s="64" t="s">
        <v>252</v>
      </c>
      <c r="B45" s="64" t="s">
        <v>425</v>
      </c>
      <c r="C45" s="65" t="s">
        <v>4125</v>
      </c>
      <c r="D45" s="66">
        <v>6.5</v>
      </c>
      <c r="E45" s="67" t="s">
        <v>136</v>
      </c>
      <c r="F45" s="68">
        <v>28.75</v>
      </c>
      <c r="G45" s="65"/>
      <c r="H45" s="69"/>
      <c r="I45" s="70"/>
      <c r="J45" s="70"/>
      <c r="K45" s="34" t="s">
        <v>65</v>
      </c>
      <c r="L45" s="77">
        <v>45</v>
      </c>
      <c r="M45" s="77"/>
      <c r="N45" s="72"/>
      <c r="O45" s="79" t="s">
        <v>498</v>
      </c>
      <c r="P45" s="81">
        <v>43484.097916666666</v>
      </c>
      <c r="Q45" s="79" t="s">
        <v>502</v>
      </c>
      <c r="R45" s="79"/>
      <c r="S45" s="79"/>
      <c r="T45" s="79" t="s">
        <v>488</v>
      </c>
      <c r="U45" s="79"/>
      <c r="V45" s="83" t="s">
        <v>747</v>
      </c>
      <c r="W45" s="81">
        <v>43484.097916666666</v>
      </c>
      <c r="X45" s="83" t="s">
        <v>947</v>
      </c>
      <c r="Y45" s="79"/>
      <c r="Z45" s="79"/>
      <c r="AA45" s="85" t="s">
        <v>1323</v>
      </c>
      <c r="AB45" s="79"/>
      <c r="AC45" s="79" t="b">
        <v>0</v>
      </c>
      <c r="AD45" s="79">
        <v>0</v>
      </c>
      <c r="AE45" s="85" t="s">
        <v>1659</v>
      </c>
      <c r="AF45" s="79" t="b">
        <v>0</v>
      </c>
      <c r="AG45" s="79" t="s">
        <v>1663</v>
      </c>
      <c r="AH45" s="79"/>
      <c r="AI45" s="85" t="s">
        <v>1659</v>
      </c>
      <c r="AJ45" s="79" t="b">
        <v>0</v>
      </c>
      <c r="AK45" s="79">
        <v>149</v>
      </c>
      <c r="AL45" s="85" t="s">
        <v>1647</v>
      </c>
      <c r="AM45" s="79" t="s">
        <v>1677</v>
      </c>
      <c r="AN45" s="79" t="b">
        <v>0</v>
      </c>
      <c r="AO45" s="85" t="s">
        <v>1647</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24</v>
      </c>
      <c r="BK45" s="49">
        <v>100</v>
      </c>
      <c r="BL45" s="48">
        <v>24</v>
      </c>
    </row>
    <row r="46" spans="1:64" ht="15">
      <c r="A46" s="64" t="s">
        <v>252</v>
      </c>
      <c r="B46" s="64" t="s">
        <v>425</v>
      </c>
      <c r="C46" s="65" t="s">
        <v>4125</v>
      </c>
      <c r="D46" s="66">
        <v>6.5</v>
      </c>
      <c r="E46" s="67" t="s">
        <v>136</v>
      </c>
      <c r="F46" s="68">
        <v>28.75</v>
      </c>
      <c r="G46" s="65"/>
      <c r="H46" s="69"/>
      <c r="I46" s="70"/>
      <c r="J46" s="70"/>
      <c r="K46" s="34" t="s">
        <v>65</v>
      </c>
      <c r="L46" s="77">
        <v>46</v>
      </c>
      <c r="M46" s="77"/>
      <c r="N46" s="72"/>
      <c r="O46" s="79" t="s">
        <v>498</v>
      </c>
      <c r="P46" s="81">
        <v>43484.09795138889</v>
      </c>
      <c r="Q46" s="79" t="s">
        <v>503</v>
      </c>
      <c r="R46" s="83" t="s">
        <v>607</v>
      </c>
      <c r="S46" s="79" t="s">
        <v>619</v>
      </c>
      <c r="T46" s="79" t="s">
        <v>622</v>
      </c>
      <c r="U46" s="79"/>
      <c r="V46" s="83" t="s">
        <v>747</v>
      </c>
      <c r="W46" s="81">
        <v>43484.09795138889</v>
      </c>
      <c r="X46" s="83" t="s">
        <v>948</v>
      </c>
      <c r="Y46" s="79"/>
      <c r="Z46" s="79"/>
      <c r="AA46" s="85" t="s">
        <v>1324</v>
      </c>
      <c r="AB46" s="79"/>
      <c r="AC46" s="79" t="b">
        <v>0</v>
      </c>
      <c r="AD46" s="79">
        <v>0</v>
      </c>
      <c r="AE46" s="85" t="s">
        <v>1659</v>
      </c>
      <c r="AF46" s="79" t="b">
        <v>1</v>
      </c>
      <c r="AG46" s="79" t="s">
        <v>1663</v>
      </c>
      <c r="AH46" s="79"/>
      <c r="AI46" s="85" t="s">
        <v>1666</v>
      </c>
      <c r="AJ46" s="79" t="b">
        <v>0</v>
      </c>
      <c r="AK46" s="79">
        <v>14</v>
      </c>
      <c r="AL46" s="85" t="s">
        <v>1648</v>
      </c>
      <c r="AM46" s="79" t="s">
        <v>1677</v>
      </c>
      <c r="AN46" s="79" t="b">
        <v>0</v>
      </c>
      <c r="AO46" s="85" t="s">
        <v>1648</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6</v>
      </c>
      <c r="BK46" s="49">
        <v>100</v>
      </c>
      <c r="BL46" s="48">
        <v>6</v>
      </c>
    </row>
    <row r="47" spans="1:64" ht="15">
      <c r="A47" s="64" t="s">
        <v>253</v>
      </c>
      <c r="B47" s="64" t="s">
        <v>425</v>
      </c>
      <c r="C47" s="65" t="s">
        <v>4125</v>
      </c>
      <c r="D47" s="66">
        <v>6.5</v>
      </c>
      <c r="E47" s="67" t="s">
        <v>136</v>
      </c>
      <c r="F47" s="68">
        <v>28.75</v>
      </c>
      <c r="G47" s="65"/>
      <c r="H47" s="69"/>
      <c r="I47" s="70"/>
      <c r="J47" s="70"/>
      <c r="K47" s="34" t="s">
        <v>65</v>
      </c>
      <c r="L47" s="77">
        <v>47</v>
      </c>
      <c r="M47" s="77"/>
      <c r="N47" s="72"/>
      <c r="O47" s="79" t="s">
        <v>498</v>
      </c>
      <c r="P47" s="81">
        <v>43484.098287037035</v>
      </c>
      <c r="Q47" s="79" t="s">
        <v>503</v>
      </c>
      <c r="R47" s="83" t="s">
        <v>607</v>
      </c>
      <c r="S47" s="79" t="s">
        <v>619</v>
      </c>
      <c r="T47" s="79" t="s">
        <v>622</v>
      </c>
      <c r="U47" s="79"/>
      <c r="V47" s="83" t="s">
        <v>748</v>
      </c>
      <c r="W47" s="81">
        <v>43484.098287037035</v>
      </c>
      <c r="X47" s="83" t="s">
        <v>949</v>
      </c>
      <c r="Y47" s="79"/>
      <c r="Z47" s="79"/>
      <c r="AA47" s="85" t="s">
        <v>1325</v>
      </c>
      <c r="AB47" s="79"/>
      <c r="AC47" s="79" t="b">
        <v>0</v>
      </c>
      <c r="AD47" s="79">
        <v>0</v>
      </c>
      <c r="AE47" s="85" t="s">
        <v>1659</v>
      </c>
      <c r="AF47" s="79" t="b">
        <v>1</v>
      </c>
      <c r="AG47" s="79" t="s">
        <v>1663</v>
      </c>
      <c r="AH47" s="79"/>
      <c r="AI47" s="85" t="s">
        <v>1666</v>
      </c>
      <c r="AJ47" s="79" t="b">
        <v>0</v>
      </c>
      <c r="AK47" s="79">
        <v>14</v>
      </c>
      <c r="AL47" s="85" t="s">
        <v>1648</v>
      </c>
      <c r="AM47" s="79" t="s">
        <v>1674</v>
      </c>
      <c r="AN47" s="79" t="b">
        <v>0</v>
      </c>
      <c r="AO47" s="85" t="s">
        <v>1648</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6</v>
      </c>
      <c r="BK47" s="49">
        <v>100</v>
      </c>
      <c r="BL47" s="48">
        <v>6</v>
      </c>
    </row>
    <row r="48" spans="1:64" ht="15">
      <c r="A48" s="64" t="s">
        <v>253</v>
      </c>
      <c r="B48" s="64" t="s">
        <v>425</v>
      </c>
      <c r="C48" s="65" t="s">
        <v>4125</v>
      </c>
      <c r="D48" s="66">
        <v>6.5</v>
      </c>
      <c r="E48" s="67" t="s">
        <v>136</v>
      </c>
      <c r="F48" s="68">
        <v>28.75</v>
      </c>
      <c r="G48" s="65"/>
      <c r="H48" s="69"/>
      <c r="I48" s="70"/>
      <c r="J48" s="70"/>
      <c r="K48" s="34" t="s">
        <v>65</v>
      </c>
      <c r="L48" s="77">
        <v>48</v>
      </c>
      <c r="M48" s="77"/>
      <c r="N48" s="72"/>
      <c r="O48" s="79" t="s">
        <v>498</v>
      </c>
      <c r="P48" s="81">
        <v>43484.09832175926</v>
      </c>
      <c r="Q48" s="79" t="s">
        <v>502</v>
      </c>
      <c r="R48" s="79"/>
      <c r="S48" s="79"/>
      <c r="T48" s="79" t="s">
        <v>488</v>
      </c>
      <c r="U48" s="79"/>
      <c r="V48" s="83" t="s">
        <v>748</v>
      </c>
      <c r="W48" s="81">
        <v>43484.09832175926</v>
      </c>
      <c r="X48" s="83" t="s">
        <v>950</v>
      </c>
      <c r="Y48" s="79"/>
      <c r="Z48" s="79"/>
      <c r="AA48" s="85" t="s">
        <v>1326</v>
      </c>
      <c r="AB48" s="79"/>
      <c r="AC48" s="79" t="b">
        <v>0</v>
      </c>
      <c r="AD48" s="79">
        <v>0</v>
      </c>
      <c r="AE48" s="85" t="s">
        <v>1659</v>
      </c>
      <c r="AF48" s="79" t="b">
        <v>0</v>
      </c>
      <c r="AG48" s="79" t="s">
        <v>1663</v>
      </c>
      <c r="AH48" s="79"/>
      <c r="AI48" s="85" t="s">
        <v>1659</v>
      </c>
      <c r="AJ48" s="79" t="b">
        <v>0</v>
      </c>
      <c r="AK48" s="79">
        <v>149</v>
      </c>
      <c r="AL48" s="85" t="s">
        <v>1647</v>
      </c>
      <c r="AM48" s="79" t="s">
        <v>1674</v>
      </c>
      <c r="AN48" s="79" t="b">
        <v>0</v>
      </c>
      <c r="AO48" s="85" t="s">
        <v>1647</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24</v>
      </c>
      <c r="BK48" s="49">
        <v>100</v>
      </c>
      <c r="BL48" s="48">
        <v>24</v>
      </c>
    </row>
    <row r="49" spans="1:64" ht="15">
      <c r="A49" s="64" t="s">
        <v>254</v>
      </c>
      <c r="B49" s="64" t="s">
        <v>425</v>
      </c>
      <c r="C49" s="65" t="s">
        <v>4125</v>
      </c>
      <c r="D49" s="66">
        <v>6.5</v>
      </c>
      <c r="E49" s="67" t="s">
        <v>136</v>
      </c>
      <c r="F49" s="68">
        <v>28.75</v>
      </c>
      <c r="G49" s="65"/>
      <c r="H49" s="69"/>
      <c r="I49" s="70"/>
      <c r="J49" s="70"/>
      <c r="K49" s="34" t="s">
        <v>65</v>
      </c>
      <c r="L49" s="77">
        <v>49</v>
      </c>
      <c r="M49" s="77"/>
      <c r="N49" s="72"/>
      <c r="O49" s="79" t="s">
        <v>498</v>
      </c>
      <c r="P49" s="81">
        <v>43484.09840277778</v>
      </c>
      <c r="Q49" s="79" t="s">
        <v>502</v>
      </c>
      <c r="R49" s="79"/>
      <c r="S49" s="79"/>
      <c r="T49" s="79" t="s">
        <v>488</v>
      </c>
      <c r="U49" s="79"/>
      <c r="V49" s="83" t="s">
        <v>749</v>
      </c>
      <c r="W49" s="81">
        <v>43484.09840277778</v>
      </c>
      <c r="X49" s="83" t="s">
        <v>951</v>
      </c>
      <c r="Y49" s="79"/>
      <c r="Z49" s="79"/>
      <c r="AA49" s="85" t="s">
        <v>1327</v>
      </c>
      <c r="AB49" s="79"/>
      <c r="AC49" s="79" t="b">
        <v>0</v>
      </c>
      <c r="AD49" s="79">
        <v>0</v>
      </c>
      <c r="AE49" s="85" t="s">
        <v>1659</v>
      </c>
      <c r="AF49" s="79" t="b">
        <v>0</v>
      </c>
      <c r="AG49" s="79" t="s">
        <v>1663</v>
      </c>
      <c r="AH49" s="79"/>
      <c r="AI49" s="85" t="s">
        <v>1659</v>
      </c>
      <c r="AJ49" s="79" t="b">
        <v>0</v>
      </c>
      <c r="AK49" s="79">
        <v>149</v>
      </c>
      <c r="AL49" s="85" t="s">
        <v>1647</v>
      </c>
      <c r="AM49" s="79" t="s">
        <v>1674</v>
      </c>
      <c r="AN49" s="79" t="b">
        <v>0</v>
      </c>
      <c r="AO49" s="85" t="s">
        <v>1647</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24</v>
      </c>
      <c r="BK49" s="49">
        <v>100</v>
      </c>
      <c r="BL49" s="48">
        <v>24</v>
      </c>
    </row>
    <row r="50" spans="1:64" ht="15">
      <c r="A50" s="64" t="s">
        <v>254</v>
      </c>
      <c r="B50" s="64" t="s">
        <v>425</v>
      </c>
      <c r="C50" s="65" t="s">
        <v>4125</v>
      </c>
      <c r="D50" s="66">
        <v>6.5</v>
      </c>
      <c r="E50" s="67" t="s">
        <v>136</v>
      </c>
      <c r="F50" s="68">
        <v>28.75</v>
      </c>
      <c r="G50" s="65"/>
      <c r="H50" s="69"/>
      <c r="I50" s="70"/>
      <c r="J50" s="70"/>
      <c r="K50" s="34" t="s">
        <v>65</v>
      </c>
      <c r="L50" s="77">
        <v>50</v>
      </c>
      <c r="M50" s="77"/>
      <c r="N50" s="72"/>
      <c r="O50" s="79" t="s">
        <v>498</v>
      </c>
      <c r="P50" s="81">
        <v>43484.0984375</v>
      </c>
      <c r="Q50" s="79" t="s">
        <v>503</v>
      </c>
      <c r="R50" s="83" t="s">
        <v>607</v>
      </c>
      <c r="S50" s="79" t="s">
        <v>619</v>
      </c>
      <c r="T50" s="79" t="s">
        <v>622</v>
      </c>
      <c r="U50" s="79"/>
      <c r="V50" s="83" t="s">
        <v>749</v>
      </c>
      <c r="W50" s="81">
        <v>43484.0984375</v>
      </c>
      <c r="X50" s="83" t="s">
        <v>952</v>
      </c>
      <c r="Y50" s="79"/>
      <c r="Z50" s="79"/>
      <c r="AA50" s="85" t="s">
        <v>1328</v>
      </c>
      <c r="AB50" s="79"/>
      <c r="AC50" s="79" t="b">
        <v>0</v>
      </c>
      <c r="AD50" s="79">
        <v>0</v>
      </c>
      <c r="AE50" s="85" t="s">
        <v>1659</v>
      </c>
      <c r="AF50" s="79" t="b">
        <v>1</v>
      </c>
      <c r="AG50" s="79" t="s">
        <v>1663</v>
      </c>
      <c r="AH50" s="79"/>
      <c r="AI50" s="85" t="s">
        <v>1666</v>
      </c>
      <c r="AJ50" s="79" t="b">
        <v>0</v>
      </c>
      <c r="AK50" s="79">
        <v>14</v>
      </c>
      <c r="AL50" s="85" t="s">
        <v>1648</v>
      </c>
      <c r="AM50" s="79" t="s">
        <v>1674</v>
      </c>
      <c r="AN50" s="79" t="b">
        <v>0</v>
      </c>
      <c r="AO50" s="85" t="s">
        <v>1648</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6</v>
      </c>
      <c r="BK50" s="49">
        <v>100</v>
      </c>
      <c r="BL50" s="48">
        <v>6</v>
      </c>
    </row>
    <row r="51" spans="1:64" ht="15">
      <c r="A51" s="64" t="s">
        <v>255</v>
      </c>
      <c r="B51" s="64" t="s">
        <v>425</v>
      </c>
      <c r="C51" s="65" t="s">
        <v>4124</v>
      </c>
      <c r="D51" s="66">
        <v>3</v>
      </c>
      <c r="E51" s="67" t="s">
        <v>132</v>
      </c>
      <c r="F51" s="68">
        <v>32</v>
      </c>
      <c r="G51" s="65"/>
      <c r="H51" s="69"/>
      <c r="I51" s="70"/>
      <c r="J51" s="70"/>
      <c r="K51" s="34" t="s">
        <v>65</v>
      </c>
      <c r="L51" s="77">
        <v>51</v>
      </c>
      <c r="M51" s="77"/>
      <c r="N51" s="72"/>
      <c r="O51" s="79" t="s">
        <v>498</v>
      </c>
      <c r="P51" s="81">
        <v>43484.09885416667</v>
      </c>
      <c r="Q51" s="79" t="s">
        <v>502</v>
      </c>
      <c r="R51" s="79"/>
      <c r="S51" s="79"/>
      <c r="T51" s="79" t="s">
        <v>488</v>
      </c>
      <c r="U51" s="79"/>
      <c r="V51" s="83" t="s">
        <v>750</v>
      </c>
      <c r="W51" s="81">
        <v>43484.09885416667</v>
      </c>
      <c r="X51" s="83" t="s">
        <v>953</v>
      </c>
      <c r="Y51" s="79"/>
      <c r="Z51" s="79"/>
      <c r="AA51" s="85" t="s">
        <v>1329</v>
      </c>
      <c r="AB51" s="79"/>
      <c r="AC51" s="79" t="b">
        <v>0</v>
      </c>
      <c r="AD51" s="79">
        <v>0</v>
      </c>
      <c r="AE51" s="85" t="s">
        <v>1659</v>
      </c>
      <c r="AF51" s="79" t="b">
        <v>0</v>
      </c>
      <c r="AG51" s="79" t="s">
        <v>1663</v>
      </c>
      <c r="AH51" s="79"/>
      <c r="AI51" s="85" t="s">
        <v>1659</v>
      </c>
      <c r="AJ51" s="79" t="b">
        <v>0</v>
      </c>
      <c r="AK51" s="79">
        <v>149</v>
      </c>
      <c r="AL51" s="85" t="s">
        <v>1647</v>
      </c>
      <c r="AM51" s="79" t="s">
        <v>1676</v>
      </c>
      <c r="AN51" s="79" t="b">
        <v>0</v>
      </c>
      <c r="AO51" s="85" t="s">
        <v>1647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24</v>
      </c>
      <c r="BK51" s="49">
        <v>100</v>
      </c>
      <c r="BL51" s="48">
        <v>24</v>
      </c>
    </row>
    <row r="52" spans="1:64" ht="15">
      <c r="A52" s="64" t="s">
        <v>256</v>
      </c>
      <c r="B52" s="64" t="s">
        <v>425</v>
      </c>
      <c r="C52" s="65" t="s">
        <v>4124</v>
      </c>
      <c r="D52" s="66">
        <v>3</v>
      </c>
      <c r="E52" s="67" t="s">
        <v>132</v>
      </c>
      <c r="F52" s="68">
        <v>32</v>
      </c>
      <c r="G52" s="65"/>
      <c r="H52" s="69"/>
      <c r="I52" s="70"/>
      <c r="J52" s="70"/>
      <c r="K52" s="34" t="s">
        <v>65</v>
      </c>
      <c r="L52" s="77">
        <v>52</v>
      </c>
      <c r="M52" s="77"/>
      <c r="N52" s="72"/>
      <c r="O52" s="79" t="s">
        <v>498</v>
      </c>
      <c r="P52" s="81">
        <v>43484.09931712963</v>
      </c>
      <c r="Q52" s="79" t="s">
        <v>502</v>
      </c>
      <c r="R52" s="79"/>
      <c r="S52" s="79"/>
      <c r="T52" s="79" t="s">
        <v>488</v>
      </c>
      <c r="U52" s="79"/>
      <c r="V52" s="83" t="s">
        <v>751</v>
      </c>
      <c r="W52" s="81">
        <v>43484.09931712963</v>
      </c>
      <c r="X52" s="83" t="s">
        <v>954</v>
      </c>
      <c r="Y52" s="79"/>
      <c r="Z52" s="79"/>
      <c r="AA52" s="85" t="s">
        <v>1330</v>
      </c>
      <c r="AB52" s="79"/>
      <c r="AC52" s="79" t="b">
        <v>0</v>
      </c>
      <c r="AD52" s="79">
        <v>0</v>
      </c>
      <c r="AE52" s="85" t="s">
        <v>1659</v>
      </c>
      <c r="AF52" s="79" t="b">
        <v>0</v>
      </c>
      <c r="AG52" s="79" t="s">
        <v>1663</v>
      </c>
      <c r="AH52" s="79"/>
      <c r="AI52" s="85" t="s">
        <v>1659</v>
      </c>
      <c r="AJ52" s="79" t="b">
        <v>0</v>
      </c>
      <c r="AK52" s="79">
        <v>149</v>
      </c>
      <c r="AL52" s="85" t="s">
        <v>1647</v>
      </c>
      <c r="AM52" s="79" t="s">
        <v>1678</v>
      </c>
      <c r="AN52" s="79" t="b">
        <v>0</v>
      </c>
      <c r="AO52" s="85" t="s">
        <v>1647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24</v>
      </c>
      <c r="BK52" s="49">
        <v>100</v>
      </c>
      <c r="BL52" s="48">
        <v>24</v>
      </c>
    </row>
    <row r="53" spans="1:64" ht="15">
      <c r="A53" s="64" t="s">
        <v>257</v>
      </c>
      <c r="B53" s="64" t="s">
        <v>425</v>
      </c>
      <c r="C53" s="65" t="s">
        <v>4124</v>
      </c>
      <c r="D53" s="66">
        <v>3</v>
      </c>
      <c r="E53" s="67" t="s">
        <v>132</v>
      </c>
      <c r="F53" s="68">
        <v>32</v>
      </c>
      <c r="G53" s="65"/>
      <c r="H53" s="69"/>
      <c r="I53" s="70"/>
      <c r="J53" s="70"/>
      <c r="K53" s="34" t="s">
        <v>65</v>
      </c>
      <c r="L53" s="77">
        <v>53</v>
      </c>
      <c r="M53" s="77"/>
      <c r="N53" s="72"/>
      <c r="O53" s="79" t="s">
        <v>498</v>
      </c>
      <c r="P53" s="81">
        <v>43484.10057870371</v>
      </c>
      <c r="Q53" s="79" t="s">
        <v>502</v>
      </c>
      <c r="R53" s="79"/>
      <c r="S53" s="79"/>
      <c r="T53" s="79" t="s">
        <v>488</v>
      </c>
      <c r="U53" s="79"/>
      <c r="V53" s="83" t="s">
        <v>752</v>
      </c>
      <c r="W53" s="81">
        <v>43484.10057870371</v>
      </c>
      <c r="X53" s="83" t="s">
        <v>955</v>
      </c>
      <c r="Y53" s="79"/>
      <c r="Z53" s="79"/>
      <c r="AA53" s="85" t="s">
        <v>1331</v>
      </c>
      <c r="AB53" s="79"/>
      <c r="AC53" s="79" t="b">
        <v>0</v>
      </c>
      <c r="AD53" s="79">
        <v>0</v>
      </c>
      <c r="AE53" s="85" t="s">
        <v>1659</v>
      </c>
      <c r="AF53" s="79" t="b">
        <v>0</v>
      </c>
      <c r="AG53" s="79" t="s">
        <v>1663</v>
      </c>
      <c r="AH53" s="79"/>
      <c r="AI53" s="85" t="s">
        <v>1659</v>
      </c>
      <c r="AJ53" s="79" t="b">
        <v>0</v>
      </c>
      <c r="AK53" s="79">
        <v>149</v>
      </c>
      <c r="AL53" s="85" t="s">
        <v>1647</v>
      </c>
      <c r="AM53" s="79" t="s">
        <v>1676</v>
      </c>
      <c r="AN53" s="79" t="b">
        <v>0</v>
      </c>
      <c r="AO53" s="85" t="s">
        <v>1647</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24</v>
      </c>
      <c r="BK53" s="49">
        <v>100</v>
      </c>
      <c r="BL53" s="48">
        <v>24</v>
      </c>
    </row>
    <row r="54" spans="1:64" ht="15">
      <c r="A54" s="64" t="s">
        <v>258</v>
      </c>
      <c r="B54" s="64" t="s">
        <v>425</v>
      </c>
      <c r="C54" s="65" t="s">
        <v>4124</v>
      </c>
      <c r="D54" s="66">
        <v>3</v>
      </c>
      <c r="E54" s="67" t="s">
        <v>132</v>
      </c>
      <c r="F54" s="68">
        <v>32</v>
      </c>
      <c r="G54" s="65"/>
      <c r="H54" s="69"/>
      <c r="I54" s="70"/>
      <c r="J54" s="70"/>
      <c r="K54" s="34" t="s">
        <v>65</v>
      </c>
      <c r="L54" s="77">
        <v>54</v>
      </c>
      <c r="M54" s="77"/>
      <c r="N54" s="72"/>
      <c r="O54" s="79" t="s">
        <v>498</v>
      </c>
      <c r="P54" s="81">
        <v>43484.100810185184</v>
      </c>
      <c r="Q54" s="79" t="s">
        <v>502</v>
      </c>
      <c r="R54" s="79"/>
      <c r="S54" s="79"/>
      <c r="T54" s="79" t="s">
        <v>488</v>
      </c>
      <c r="U54" s="79"/>
      <c r="V54" s="83" t="s">
        <v>753</v>
      </c>
      <c r="W54" s="81">
        <v>43484.100810185184</v>
      </c>
      <c r="X54" s="83" t="s">
        <v>956</v>
      </c>
      <c r="Y54" s="79"/>
      <c r="Z54" s="79"/>
      <c r="AA54" s="85" t="s">
        <v>1332</v>
      </c>
      <c r="AB54" s="79"/>
      <c r="AC54" s="79" t="b">
        <v>0</v>
      </c>
      <c r="AD54" s="79">
        <v>0</v>
      </c>
      <c r="AE54" s="85" t="s">
        <v>1659</v>
      </c>
      <c r="AF54" s="79" t="b">
        <v>0</v>
      </c>
      <c r="AG54" s="79" t="s">
        <v>1663</v>
      </c>
      <c r="AH54" s="79"/>
      <c r="AI54" s="85" t="s">
        <v>1659</v>
      </c>
      <c r="AJ54" s="79" t="b">
        <v>0</v>
      </c>
      <c r="AK54" s="79">
        <v>149</v>
      </c>
      <c r="AL54" s="85" t="s">
        <v>1647</v>
      </c>
      <c r="AM54" s="79" t="s">
        <v>1677</v>
      </c>
      <c r="AN54" s="79" t="b">
        <v>0</v>
      </c>
      <c r="AO54" s="85" t="s">
        <v>1647</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24</v>
      </c>
      <c r="BK54" s="49">
        <v>100</v>
      </c>
      <c r="BL54" s="48">
        <v>24</v>
      </c>
    </row>
    <row r="55" spans="1:64" ht="15">
      <c r="A55" s="64" t="s">
        <v>259</v>
      </c>
      <c r="B55" s="64" t="s">
        <v>425</v>
      </c>
      <c r="C55" s="65" t="s">
        <v>4124</v>
      </c>
      <c r="D55" s="66">
        <v>3</v>
      </c>
      <c r="E55" s="67" t="s">
        <v>132</v>
      </c>
      <c r="F55" s="68">
        <v>32</v>
      </c>
      <c r="G55" s="65"/>
      <c r="H55" s="69"/>
      <c r="I55" s="70"/>
      <c r="J55" s="70"/>
      <c r="K55" s="34" t="s">
        <v>65</v>
      </c>
      <c r="L55" s="77">
        <v>55</v>
      </c>
      <c r="M55" s="77"/>
      <c r="N55" s="72"/>
      <c r="O55" s="79" t="s">
        <v>498</v>
      </c>
      <c r="P55" s="81">
        <v>43484.10159722222</v>
      </c>
      <c r="Q55" s="79" t="s">
        <v>502</v>
      </c>
      <c r="R55" s="79"/>
      <c r="S55" s="79"/>
      <c r="T55" s="79" t="s">
        <v>488</v>
      </c>
      <c r="U55" s="79"/>
      <c r="V55" s="83" t="s">
        <v>754</v>
      </c>
      <c r="W55" s="81">
        <v>43484.10159722222</v>
      </c>
      <c r="X55" s="83" t="s">
        <v>957</v>
      </c>
      <c r="Y55" s="79"/>
      <c r="Z55" s="79"/>
      <c r="AA55" s="85" t="s">
        <v>1333</v>
      </c>
      <c r="AB55" s="79"/>
      <c r="AC55" s="79" t="b">
        <v>0</v>
      </c>
      <c r="AD55" s="79">
        <v>0</v>
      </c>
      <c r="AE55" s="85" t="s">
        <v>1659</v>
      </c>
      <c r="AF55" s="79" t="b">
        <v>0</v>
      </c>
      <c r="AG55" s="79" t="s">
        <v>1663</v>
      </c>
      <c r="AH55" s="79"/>
      <c r="AI55" s="85" t="s">
        <v>1659</v>
      </c>
      <c r="AJ55" s="79" t="b">
        <v>0</v>
      </c>
      <c r="AK55" s="79">
        <v>149</v>
      </c>
      <c r="AL55" s="85" t="s">
        <v>1647</v>
      </c>
      <c r="AM55" s="79" t="s">
        <v>1677</v>
      </c>
      <c r="AN55" s="79" t="b">
        <v>0</v>
      </c>
      <c r="AO55" s="85" t="s">
        <v>1647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24</v>
      </c>
      <c r="BK55" s="49">
        <v>100</v>
      </c>
      <c r="BL55" s="48">
        <v>24</v>
      </c>
    </row>
    <row r="56" spans="1:64" ht="15">
      <c r="A56" s="64" t="s">
        <v>260</v>
      </c>
      <c r="B56" s="64" t="s">
        <v>260</v>
      </c>
      <c r="C56" s="65" t="s">
        <v>4124</v>
      </c>
      <c r="D56" s="66">
        <v>3</v>
      </c>
      <c r="E56" s="67" t="s">
        <v>132</v>
      </c>
      <c r="F56" s="68">
        <v>32</v>
      </c>
      <c r="G56" s="65"/>
      <c r="H56" s="69"/>
      <c r="I56" s="70"/>
      <c r="J56" s="70"/>
      <c r="K56" s="34" t="s">
        <v>65</v>
      </c>
      <c r="L56" s="77">
        <v>56</v>
      </c>
      <c r="M56" s="77"/>
      <c r="N56" s="72"/>
      <c r="O56" s="79" t="s">
        <v>176</v>
      </c>
      <c r="P56" s="81">
        <v>43484.102175925924</v>
      </c>
      <c r="Q56" s="79" t="s">
        <v>504</v>
      </c>
      <c r="R56" s="83" t="s">
        <v>608</v>
      </c>
      <c r="S56" s="79" t="s">
        <v>619</v>
      </c>
      <c r="T56" s="79" t="s">
        <v>623</v>
      </c>
      <c r="U56" s="79"/>
      <c r="V56" s="83" t="s">
        <v>755</v>
      </c>
      <c r="W56" s="81">
        <v>43484.102175925924</v>
      </c>
      <c r="X56" s="83" t="s">
        <v>958</v>
      </c>
      <c r="Y56" s="79"/>
      <c r="Z56" s="79"/>
      <c r="AA56" s="85" t="s">
        <v>1334</v>
      </c>
      <c r="AB56" s="79"/>
      <c r="AC56" s="79" t="b">
        <v>0</v>
      </c>
      <c r="AD56" s="79">
        <v>1</v>
      </c>
      <c r="AE56" s="85" t="s">
        <v>1659</v>
      </c>
      <c r="AF56" s="79" t="b">
        <v>1</v>
      </c>
      <c r="AG56" s="79" t="s">
        <v>1664</v>
      </c>
      <c r="AH56" s="79"/>
      <c r="AI56" s="85" t="s">
        <v>1647</v>
      </c>
      <c r="AJ56" s="79" t="b">
        <v>0</v>
      </c>
      <c r="AK56" s="79">
        <v>0</v>
      </c>
      <c r="AL56" s="85" t="s">
        <v>1659</v>
      </c>
      <c r="AM56" s="79" t="s">
        <v>1673</v>
      </c>
      <c r="AN56" s="79" t="b">
        <v>0</v>
      </c>
      <c r="AO56" s="85" t="s">
        <v>1334</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0</v>
      </c>
      <c r="BE56" s="49">
        <v>0</v>
      </c>
      <c r="BF56" s="48">
        <v>0</v>
      </c>
      <c r="BG56" s="49">
        <v>0</v>
      </c>
      <c r="BH56" s="48">
        <v>0</v>
      </c>
      <c r="BI56" s="49">
        <v>0</v>
      </c>
      <c r="BJ56" s="48">
        <v>4</v>
      </c>
      <c r="BK56" s="49">
        <v>100</v>
      </c>
      <c r="BL56" s="48">
        <v>4</v>
      </c>
    </row>
    <row r="57" spans="1:64" ht="15">
      <c r="A57" s="64" t="s">
        <v>261</v>
      </c>
      <c r="B57" s="64" t="s">
        <v>425</v>
      </c>
      <c r="C57" s="65" t="s">
        <v>4125</v>
      </c>
      <c r="D57" s="66">
        <v>6.5</v>
      </c>
      <c r="E57" s="67" t="s">
        <v>136</v>
      </c>
      <c r="F57" s="68">
        <v>28.75</v>
      </c>
      <c r="G57" s="65"/>
      <c r="H57" s="69"/>
      <c r="I57" s="70"/>
      <c r="J57" s="70"/>
      <c r="K57" s="34" t="s">
        <v>65</v>
      </c>
      <c r="L57" s="77">
        <v>57</v>
      </c>
      <c r="M57" s="77"/>
      <c r="N57" s="72"/>
      <c r="O57" s="79" t="s">
        <v>498</v>
      </c>
      <c r="P57" s="81">
        <v>43484.10469907407</v>
      </c>
      <c r="Q57" s="79" t="s">
        <v>503</v>
      </c>
      <c r="R57" s="83" t="s">
        <v>607</v>
      </c>
      <c r="S57" s="79" t="s">
        <v>619</v>
      </c>
      <c r="T57" s="79" t="s">
        <v>622</v>
      </c>
      <c r="U57" s="79"/>
      <c r="V57" s="83" t="s">
        <v>756</v>
      </c>
      <c r="W57" s="81">
        <v>43484.10469907407</v>
      </c>
      <c r="X57" s="83" t="s">
        <v>959</v>
      </c>
      <c r="Y57" s="79"/>
      <c r="Z57" s="79"/>
      <c r="AA57" s="85" t="s">
        <v>1335</v>
      </c>
      <c r="AB57" s="79"/>
      <c r="AC57" s="79" t="b">
        <v>0</v>
      </c>
      <c r="AD57" s="79">
        <v>0</v>
      </c>
      <c r="AE57" s="85" t="s">
        <v>1659</v>
      </c>
      <c r="AF57" s="79" t="b">
        <v>1</v>
      </c>
      <c r="AG57" s="79" t="s">
        <v>1663</v>
      </c>
      <c r="AH57" s="79"/>
      <c r="AI57" s="85" t="s">
        <v>1666</v>
      </c>
      <c r="AJ57" s="79" t="b">
        <v>0</v>
      </c>
      <c r="AK57" s="79">
        <v>14</v>
      </c>
      <c r="AL57" s="85" t="s">
        <v>1648</v>
      </c>
      <c r="AM57" s="79" t="s">
        <v>1676</v>
      </c>
      <c r="AN57" s="79" t="b">
        <v>0</v>
      </c>
      <c r="AO57" s="85" t="s">
        <v>1648</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6</v>
      </c>
      <c r="BK57" s="49">
        <v>100</v>
      </c>
      <c r="BL57" s="48">
        <v>6</v>
      </c>
    </row>
    <row r="58" spans="1:64" ht="15">
      <c r="A58" s="64" t="s">
        <v>261</v>
      </c>
      <c r="B58" s="64" t="s">
        <v>425</v>
      </c>
      <c r="C58" s="65" t="s">
        <v>4125</v>
      </c>
      <c r="D58" s="66">
        <v>6.5</v>
      </c>
      <c r="E58" s="67" t="s">
        <v>136</v>
      </c>
      <c r="F58" s="68">
        <v>28.75</v>
      </c>
      <c r="G58" s="65"/>
      <c r="H58" s="69"/>
      <c r="I58" s="70"/>
      <c r="J58" s="70"/>
      <c r="K58" s="34" t="s">
        <v>65</v>
      </c>
      <c r="L58" s="77">
        <v>58</v>
      </c>
      <c r="M58" s="77"/>
      <c r="N58" s="72"/>
      <c r="O58" s="79" t="s">
        <v>498</v>
      </c>
      <c r="P58" s="81">
        <v>43484.10539351852</v>
      </c>
      <c r="Q58" s="79" t="s">
        <v>502</v>
      </c>
      <c r="R58" s="79"/>
      <c r="S58" s="79"/>
      <c r="T58" s="79" t="s">
        <v>488</v>
      </c>
      <c r="U58" s="79"/>
      <c r="V58" s="83" t="s">
        <v>756</v>
      </c>
      <c r="W58" s="81">
        <v>43484.10539351852</v>
      </c>
      <c r="X58" s="83" t="s">
        <v>960</v>
      </c>
      <c r="Y58" s="79"/>
      <c r="Z58" s="79"/>
      <c r="AA58" s="85" t="s">
        <v>1336</v>
      </c>
      <c r="AB58" s="79"/>
      <c r="AC58" s="79" t="b">
        <v>0</v>
      </c>
      <c r="AD58" s="79">
        <v>0</v>
      </c>
      <c r="AE58" s="85" t="s">
        <v>1659</v>
      </c>
      <c r="AF58" s="79" t="b">
        <v>0</v>
      </c>
      <c r="AG58" s="79" t="s">
        <v>1663</v>
      </c>
      <c r="AH58" s="79"/>
      <c r="AI58" s="85" t="s">
        <v>1659</v>
      </c>
      <c r="AJ58" s="79" t="b">
        <v>0</v>
      </c>
      <c r="AK58" s="79">
        <v>149</v>
      </c>
      <c r="AL58" s="85" t="s">
        <v>1647</v>
      </c>
      <c r="AM58" s="79" t="s">
        <v>1676</v>
      </c>
      <c r="AN58" s="79" t="b">
        <v>0</v>
      </c>
      <c r="AO58" s="85" t="s">
        <v>1647</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24</v>
      </c>
      <c r="BK58" s="49">
        <v>100</v>
      </c>
      <c r="BL58" s="48">
        <v>24</v>
      </c>
    </row>
    <row r="59" spans="1:64" ht="15">
      <c r="A59" s="64" t="s">
        <v>262</v>
      </c>
      <c r="B59" s="64" t="s">
        <v>425</v>
      </c>
      <c r="C59" s="65" t="s">
        <v>4124</v>
      </c>
      <c r="D59" s="66">
        <v>3</v>
      </c>
      <c r="E59" s="67" t="s">
        <v>132</v>
      </c>
      <c r="F59" s="68">
        <v>32</v>
      </c>
      <c r="G59" s="65"/>
      <c r="H59" s="69"/>
      <c r="I59" s="70"/>
      <c r="J59" s="70"/>
      <c r="K59" s="34" t="s">
        <v>65</v>
      </c>
      <c r="L59" s="77">
        <v>59</v>
      </c>
      <c r="M59" s="77"/>
      <c r="N59" s="72"/>
      <c r="O59" s="79" t="s">
        <v>498</v>
      </c>
      <c r="P59" s="81">
        <v>43484.105405092596</v>
      </c>
      <c r="Q59" s="79" t="s">
        <v>502</v>
      </c>
      <c r="R59" s="79"/>
      <c r="S59" s="79"/>
      <c r="T59" s="79" t="s">
        <v>488</v>
      </c>
      <c r="U59" s="79"/>
      <c r="V59" s="83" t="s">
        <v>757</v>
      </c>
      <c r="W59" s="81">
        <v>43484.105405092596</v>
      </c>
      <c r="X59" s="83" t="s">
        <v>961</v>
      </c>
      <c r="Y59" s="79"/>
      <c r="Z59" s="79"/>
      <c r="AA59" s="85" t="s">
        <v>1337</v>
      </c>
      <c r="AB59" s="79"/>
      <c r="AC59" s="79" t="b">
        <v>0</v>
      </c>
      <c r="AD59" s="79">
        <v>0</v>
      </c>
      <c r="AE59" s="85" t="s">
        <v>1659</v>
      </c>
      <c r="AF59" s="79" t="b">
        <v>0</v>
      </c>
      <c r="AG59" s="79" t="s">
        <v>1663</v>
      </c>
      <c r="AH59" s="79"/>
      <c r="AI59" s="85" t="s">
        <v>1659</v>
      </c>
      <c r="AJ59" s="79" t="b">
        <v>0</v>
      </c>
      <c r="AK59" s="79">
        <v>149</v>
      </c>
      <c r="AL59" s="85" t="s">
        <v>1647</v>
      </c>
      <c r="AM59" s="79" t="s">
        <v>1678</v>
      </c>
      <c r="AN59" s="79" t="b">
        <v>0</v>
      </c>
      <c r="AO59" s="85" t="s">
        <v>1647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24</v>
      </c>
      <c r="BK59" s="49">
        <v>100</v>
      </c>
      <c r="BL59" s="48">
        <v>24</v>
      </c>
    </row>
    <row r="60" spans="1:64" ht="15">
      <c r="A60" s="64" t="s">
        <v>263</v>
      </c>
      <c r="B60" s="64" t="s">
        <v>425</v>
      </c>
      <c r="C60" s="65" t="s">
        <v>4124</v>
      </c>
      <c r="D60" s="66">
        <v>3</v>
      </c>
      <c r="E60" s="67" t="s">
        <v>132</v>
      </c>
      <c r="F60" s="68">
        <v>32</v>
      </c>
      <c r="G60" s="65"/>
      <c r="H60" s="69"/>
      <c r="I60" s="70"/>
      <c r="J60" s="70"/>
      <c r="K60" s="34" t="s">
        <v>65</v>
      </c>
      <c r="L60" s="77">
        <v>60</v>
      </c>
      <c r="M60" s="77"/>
      <c r="N60" s="72"/>
      <c r="O60" s="79" t="s">
        <v>498</v>
      </c>
      <c r="P60" s="81">
        <v>43484.10649305556</v>
      </c>
      <c r="Q60" s="79" t="s">
        <v>502</v>
      </c>
      <c r="R60" s="79"/>
      <c r="S60" s="79"/>
      <c r="T60" s="79" t="s">
        <v>488</v>
      </c>
      <c r="U60" s="79"/>
      <c r="V60" s="83" t="s">
        <v>758</v>
      </c>
      <c r="W60" s="81">
        <v>43484.10649305556</v>
      </c>
      <c r="X60" s="83" t="s">
        <v>962</v>
      </c>
      <c r="Y60" s="79"/>
      <c r="Z60" s="79"/>
      <c r="AA60" s="85" t="s">
        <v>1338</v>
      </c>
      <c r="AB60" s="79"/>
      <c r="AC60" s="79" t="b">
        <v>0</v>
      </c>
      <c r="AD60" s="79">
        <v>0</v>
      </c>
      <c r="AE60" s="85" t="s">
        <v>1659</v>
      </c>
      <c r="AF60" s="79" t="b">
        <v>0</v>
      </c>
      <c r="AG60" s="79" t="s">
        <v>1663</v>
      </c>
      <c r="AH60" s="79"/>
      <c r="AI60" s="85" t="s">
        <v>1659</v>
      </c>
      <c r="AJ60" s="79" t="b">
        <v>0</v>
      </c>
      <c r="AK60" s="79">
        <v>149</v>
      </c>
      <c r="AL60" s="85" t="s">
        <v>1647</v>
      </c>
      <c r="AM60" s="79" t="s">
        <v>1676</v>
      </c>
      <c r="AN60" s="79" t="b">
        <v>0</v>
      </c>
      <c r="AO60" s="85" t="s">
        <v>1647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24</v>
      </c>
      <c r="BK60" s="49">
        <v>100</v>
      </c>
      <c r="BL60" s="48">
        <v>24</v>
      </c>
    </row>
    <row r="61" spans="1:64" ht="15">
      <c r="A61" s="64" t="s">
        <v>264</v>
      </c>
      <c r="B61" s="64" t="s">
        <v>425</v>
      </c>
      <c r="C61" s="65" t="s">
        <v>4124</v>
      </c>
      <c r="D61" s="66">
        <v>3</v>
      </c>
      <c r="E61" s="67" t="s">
        <v>132</v>
      </c>
      <c r="F61" s="68">
        <v>32</v>
      </c>
      <c r="G61" s="65"/>
      <c r="H61" s="69"/>
      <c r="I61" s="70"/>
      <c r="J61" s="70"/>
      <c r="K61" s="34" t="s">
        <v>65</v>
      </c>
      <c r="L61" s="77">
        <v>61</v>
      </c>
      <c r="M61" s="77"/>
      <c r="N61" s="72"/>
      <c r="O61" s="79" t="s">
        <v>498</v>
      </c>
      <c r="P61" s="81">
        <v>43484.108402777776</v>
      </c>
      <c r="Q61" s="79" t="s">
        <v>502</v>
      </c>
      <c r="R61" s="79"/>
      <c r="S61" s="79"/>
      <c r="T61" s="79" t="s">
        <v>488</v>
      </c>
      <c r="U61" s="79"/>
      <c r="V61" s="83" t="s">
        <v>759</v>
      </c>
      <c r="W61" s="81">
        <v>43484.108402777776</v>
      </c>
      <c r="X61" s="83" t="s">
        <v>963</v>
      </c>
      <c r="Y61" s="79"/>
      <c r="Z61" s="79"/>
      <c r="AA61" s="85" t="s">
        <v>1339</v>
      </c>
      <c r="AB61" s="79"/>
      <c r="AC61" s="79" t="b">
        <v>0</v>
      </c>
      <c r="AD61" s="79">
        <v>0</v>
      </c>
      <c r="AE61" s="85" t="s">
        <v>1659</v>
      </c>
      <c r="AF61" s="79" t="b">
        <v>0</v>
      </c>
      <c r="AG61" s="79" t="s">
        <v>1663</v>
      </c>
      <c r="AH61" s="79"/>
      <c r="AI61" s="85" t="s">
        <v>1659</v>
      </c>
      <c r="AJ61" s="79" t="b">
        <v>0</v>
      </c>
      <c r="AK61" s="79">
        <v>149</v>
      </c>
      <c r="AL61" s="85" t="s">
        <v>1647</v>
      </c>
      <c r="AM61" s="79" t="s">
        <v>1676</v>
      </c>
      <c r="AN61" s="79" t="b">
        <v>0</v>
      </c>
      <c r="AO61" s="85" t="s">
        <v>1647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24</v>
      </c>
      <c r="BK61" s="49">
        <v>100</v>
      </c>
      <c r="BL61" s="48">
        <v>24</v>
      </c>
    </row>
    <row r="62" spans="1:64" ht="15">
      <c r="A62" s="64" t="s">
        <v>265</v>
      </c>
      <c r="B62" s="64" t="s">
        <v>425</v>
      </c>
      <c r="C62" s="65" t="s">
        <v>4124</v>
      </c>
      <c r="D62" s="66">
        <v>3</v>
      </c>
      <c r="E62" s="67" t="s">
        <v>132</v>
      </c>
      <c r="F62" s="68">
        <v>32</v>
      </c>
      <c r="G62" s="65"/>
      <c r="H62" s="69"/>
      <c r="I62" s="70"/>
      <c r="J62" s="70"/>
      <c r="K62" s="34" t="s">
        <v>65</v>
      </c>
      <c r="L62" s="77">
        <v>62</v>
      </c>
      <c r="M62" s="77"/>
      <c r="N62" s="72"/>
      <c r="O62" s="79" t="s">
        <v>498</v>
      </c>
      <c r="P62" s="81">
        <v>43484.109143518515</v>
      </c>
      <c r="Q62" s="79" t="s">
        <v>502</v>
      </c>
      <c r="R62" s="79"/>
      <c r="S62" s="79"/>
      <c r="T62" s="79" t="s">
        <v>488</v>
      </c>
      <c r="U62" s="79"/>
      <c r="V62" s="83" t="s">
        <v>760</v>
      </c>
      <c r="W62" s="81">
        <v>43484.109143518515</v>
      </c>
      <c r="X62" s="83" t="s">
        <v>964</v>
      </c>
      <c r="Y62" s="79"/>
      <c r="Z62" s="79"/>
      <c r="AA62" s="85" t="s">
        <v>1340</v>
      </c>
      <c r="AB62" s="79"/>
      <c r="AC62" s="79" t="b">
        <v>0</v>
      </c>
      <c r="AD62" s="79">
        <v>0</v>
      </c>
      <c r="AE62" s="85" t="s">
        <v>1659</v>
      </c>
      <c r="AF62" s="79" t="b">
        <v>0</v>
      </c>
      <c r="AG62" s="79" t="s">
        <v>1663</v>
      </c>
      <c r="AH62" s="79"/>
      <c r="AI62" s="85" t="s">
        <v>1659</v>
      </c>
      <c r="AJ62" s="79" t="b">
        <v>0</v>
      </c>
      <c r="AK62" s="79">
        <v>149</v>
      </c>
      <c r="AL62" s="85" t="s">
        <v>1647</v>
      </c>
      <c r="AM62" s="79" t="s">
        <v>1673</v>
      </c>
      <c r="AN62" s="79" t="b">
        <v>0</v>
      </c>
      <c r="AO62" s="85" t="s">
        <v>1647</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24</v>
      </c>
      <c r="BK62" s="49">
        <v>100</v>
      </c>
      <c r="BL62" s="48">
        <v>24</v>
      </c>
    </row>
    <row r="63" spans="1:64" ht="15">
      <c r="A63" s="64" t="s">
        <v>266</v>
      </c>
      <c r="B63" s="64" t="s">
        <v>425</v>
      </c>
      <c r="C63" s="65" t="s">
        <v>4125</v>
      </c>
      <c r="D63" s="66">
        <v>6.5</v>
      </c>
      <c r="E63" s="67" t="s">
        <v>136</v>
      </c>
      <c r="F63" s="68">
        <v>28.75</v>
      </c>
      <c r="G63" s="65"/>
      <c r="H63" s="69"/>
      <c r="I63" s="70"/>
      <c r="J63" s="70"/>
      <c r="K63" s="34" t="s">
        <v>65</v>
      </c>
      <c r="L63" s="77">
        <v>63</v>
      </c>
      <c r="M63" s="77"/>
      <c r="N63" s="72"/>
      <c r="O63" s="79" t="s">
        <v>498</v>
      </c>
      <c r="P63" s="81">
        <v>43484.11216435185</v>
      </c>
      <c r="Q63" s="79" t="s">
        <v>502</v>
      </c>
      <c r="R63" s="79"/>
      <c r="S63" s="79"/>
      <c r="T63" s="79" t="s">
        <v>488</v>
      </c>
      <c r="U63" s="79"/>
      <c r="V63" s="83" t="s">
        <v>761</v>
      </c>
      <c r="W63" s="81">
        <v>43484.11216435185</v>
      </c>
      <c r="X63" s="83" t="s">
        <v>965</v>
      </c>
      <c r="Y63" s="79"/>
      <c r="Z63" s="79"/>
      <c r="AA63" s="85" t="s">
        <v>1341</v>
      </c>
      <c r="AB63" s="79"/>
      <c r="AC63" s="79" t="b">
        <v>0</v>
      </c>
      <c r="AD63" s="79">
        <v>0</v>
      </c>
      <c r="AE63" s="85" t="s">
        <v>1659</v>
      </c>
      <c r="AF63" s="79" t="b">
        <v>0</v>
      </c>
      <c r="AG63" s="79" t="s">
        <v>1663</v>
      </c>
      <c r="AH63" s="79"/>
      <c r="AI63" s="85" t="s">
        <v>1659</v>
      </c>
      <c r="AJ63" s="79" t="b">
        <v>0</v>
      </c>
      <c r="AK63" s="79">
        <v>149</v>
      </c>
      <c r="AL63" s="85" t="s">
        <v>1647</v>
      </c>
      <c r="AM63" s="79" t="s">
        <v>1674</v>
      </c>
      <c r="AN63" s="79" t="b">
        <v>0</v>
      </c>
      <c r="AO63" s="85" t="s">
        <v>1647</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24</v>
      </c>
      <c r="BK63" s="49">
        <v>100</v>
      </c>
      <c r="BL63" s="48">
        <v>24</v>
      </c>
    </row>
    <row r="64" spans="1:64" ht="15">
      <c r="A64" s="64" t="s">
        <v>266</v>
      </c>
      <c r="B64" s="64" t="s">
        <v>425</v>
      </c>
      <c r="C64" s="65" t="s">
        <v>4125</v>
      </c>
      <c r="D64" s="66">
        <v>6.5</v>
      </c>
      <c r="E64" s="67" t="s">
        <v>136</v>
      </c>
      <c r="F64" s="68">
        <v>28.75</v>
      </c>
      <c r="G64" s="65"/>
      <c r="H64" s="69"/>
      <c r="I64" s="70"/>
      <c r="J64" s="70"/>
      <c r="K64" s="34" t="s">
        <v>65</v>
      </c>
      <c r="L64" s="77">
        <v>64</v>
      </c>
      <c r="M64" s="77"/>
      <c r="N64" s="72"/>
      <c r="O64" s="79" t="s">
        <v>498</v>
      </c>
      <c r="P64" s="81">
        <v>43484.11221064815</v>
      </c>
      <c r="Q64" s="79" t="s">
        <v>503</v>
      </c>
      <c r="R64" s="83" t="s">
        <v>607</v>
      </c>
      <c r="S64" s="79" t="s">
        <v>619</v>
      </c>
      <c r="T64" s="79" t="s">
        <v>622</v>
      </c>
      <c r="U64" s="79"/>
      <c r="V64" s="83" t="s">
        <v>761</v>
      </c>
      <c r="W64" s="81">
        <v>43484.11221064815</v>
      </c>
      <c r="X64" s="83" t="s">
        <v>966</v>
      </c>
      <c r="Y64" s="79"/>
      <c r="Z64" s="79"/>
      <c r="AA64" s="85" t="s">
        <v>1342</v>
      </c>
      <c r="AB64" s="79"/>
      <c r="AC64" s="79" t="b">
        <v>0</v>
      </c>
      <c r="AD64" s="79">
        <v>0</v>
      </c>
      <c r="AE64" s="85" t="s">
        <v>1659</v>
      </c>
      <c r="AF64" s="79" t="b">
        <v>1</v>
      </c>
      <c r="AG64" s="79" t="s">
        <v>1663</v>
      </c>
      <c r="AH64" s="79"/>
      <c r="AI64" s="85" t="s">
        <v>1666</v>
      </c>
      <c r="AJ64" s="79" t="b">
        <v>0</v>
      </c>
      <c r="AK64" s="79">
        <v>14</v>
      </c>
      <c r="AL64" s="85" t="s">
        <v>1648</v>
      </c>
      <c r="AM64" s="79" t="s">
        <v>1674</v>
      </c>
      <c r="AN64" s="79" t="b">
        <v>0</v>
      </c>
      <c r="AO64" s="85" t="s">
        <v>1648</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6</v>
      </c>
      <c r="BK64" s="49">
        <v>100</v>
      </c>
      <c r="BL64" s="48">
        <v>6</v>
      </c>
    </row>
    <row r="65" spans="1:64" ht="15">
      <c r="A65" s="64" t="s">
        <v>267</v>
      </c>
      <c r="B65" s="64" t="s">
        <v>425</v>
      </c>
      <c r="C65" s="65" t="s">
        <v>4124</v>
      </c>
      <c r="D65" s="66">
        <v>3</v>
      </c>
      <c r="E65" s="67" t="s">
        <v>132</v>
      </c>
      <c r="F65" s="68">
        <v>32</v>
      </c>
      <c r="G65" s="65"/>
      <c r="H65" s="69"/>
      <c r="I65" s="70"/>
      <c r="J65" s="70"/>
      <c r="K65" s="34" t="s">
        <v>65</v>
      </c>
      <c r="L65" s="77">
        <v>65</v>
      </c>
      <c r="M65" s="77"/>
      <c r="N65" s="72"/>
      <c r="O65" s="79" t="s">
        <v>498</v>
      </c>
      <c r="P65" s="81">
        <v>43484.11271990741</v>
      </c>
      <c r="Q65" s="79" t="s">
        <v>503</v>
      </c>
      <c r="R65" s="83" t="s">
        <v>607</v>
      </c>
      <c r="S65" s="79" t="s">
        <v>619</v>
      </c>
      <c r="T65" s="79" t="s">
        <v>622</v>
      </c>
      <c r="U65" s="79"/>
      <c r="V65" s="83" t="s">
        <v>762</v>
      </c>
      <c r="W65" s="81">
        <v>43484.11271990741</v>
      </c>
      <c r="X65" s="83" t="s">
        <v>967</v>
      </c>
      <c r="Y65" s="79"/>
      <c r="Z65" s="79"/>
      <c r="AA65" s="85" t="s">
        <v>1343</v>
      </c>
      <c r="AB65" s="79"/>
      <c r="AC65" s="79" t="b">
        <v>0</v>
      </c>
      <c r="AD65" s="79">
        <v>0</v>
      </c>
      <c r="AE65" s="85" t="s">
        <v>1659</v>
      </c>
      <c r="AF65" s="79" t="b">
        <v>1</v>
      </c>
      <c r="AG65" s="79" t="s">
        <v>1663</v>
      </c>
      <c r="AH65" s="79"/>
      <c r="AI65" s="85" t="s">
        <v>1666</v>
      </c>
      <c r="AJ65" s="79" t="b">
        <v>0</v>
      </c>
      <c r="AK65" s="79">
        <v>14</v>
      </c>
      <c r="AL65" s="85" t="s">
        <v>1648</v>
      </c>
      <c r="AM65" s="79" t="s">
        <v>1676</v>
      </c>
      <c r="AN65" s="79" t="b">
        <v>0</v>
      </c>
      <c r="AO65" s="85" t="s">
        <v>1648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6</v>
      </c>
      <c r="BK65" s="49">
        <v>100</v>
      </c>
      <c r="BL65" s="48">
        <v>6</v>
      </c>
    </row>
    <row r="66" spans="1:64" ht="15">
      <c r="A66" s="64" t="s">
        <v>268</v>
      </c>
      <c r="B66" s="64" t="s">
        <v>425</v>
      </c>
      <c r="C66" s="65" t="s">
        <v>4124</v>
      </c>
      <c r="D66" s="66">
        <v>3</v>
      </c>
      <c r="E66" s="67" t="s">
        <v>132</v>
      </c>
      <c r="F66" s="68">
        <v>32</v>
      </c>
      <c r="G66" s="65"/>
      <c r="H66" s="69"/>
      <c r="I66" s="70"/>
      <c r="J66" s="70"/>
      <c r="K66" s="34" t="s">
        <v>65</v>
      </c>
      <c r="L66" s="77">
        <v>66</v>
      </c>
      <c r="M66" s="77"/>
      <c r="N66" s="72"/>
      <c r="O66" s="79" t="s">
        <v>498</v>
      </c>
      <c r="P66" s="81">
        <v>43484.11447916667</v>
      </c>
      <c r="Q66" s="79" t="s">
        <v>502</v>
      </c>
      <c r="R66" s="79"/>
      <c r="S66" s="79"/>
      <c r="T66" s="79" t="s">
        <v>488</v>
      </c>
      <c r="U66" s="79"/>
      <c r="V66" s="83" t="s">
        <v>763</v>
      </c>
      <c r="W66" s="81">
        <v>43484.11447916667</v>
      </c>
      <c r="X66" s="83" t="s">
        <v>968</v>
      </c>
      <c r="Y66" s="79"/>
      <c r="Z66" s="79"/>
      <c r="AA66" s="85" t="s">
        <v>1344</v>
      </c>
      <c r="AB66" s="79"/>
      <c r="AC66" s="79" t="b">
        <v>0</v>
      </c>
      <c r="AD66" s="79">
        <v>0</v>
      </c>
      <c r="AE66" s="85" t="s">
        <v>1659</v>
      </c>
      <c r="AF66" s="79" t="b">
        <v>0</v>
      </c>
      <c r="AG66" s="79" t="s">
        <v>1663</v>
      </c>
      <c r="AH66" s="79"/>
      <c r="AI66" s="85" t="s">
        <v>1659</v>
      </c>
      <c r="AJ66" s="79" t="b">
        <v>0</v>
      </c>
      <c r="AK66" s="79">
        <v>149</v>
      </c>
      <c r="AL66" s="85" t="s">
        <v>1647</v>
      </c>
      <c r="AM66" s="79" t="s">
        <v>1676</v>
      </c>
      <c r="AN66" s="79" t="b">
        <v>0</v>
      </c>
      <c r="AO66" s="85" t="s">
        <v>1647</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24</v>
      </c>
      <c r="BK66" s="49">
        <v>100</v>
      </c>
      <c r="BL66" s="48">
        <v>24</v>
      </c>
    </row>
    <row r="67" spans="1:64" ht="15">
      <c r="A67" s="64" t="s">
        <v>269</v>
      </c>
      <c r="B67" s="64" t="s">
        <v>425</v>
      </c>
      <c r="C67" s="65" t="s">
        <v>4124</v>
      </c>
      <c r="D67" s="66">
        <v>3</v>
      </c>
      <c r="E67" s="67" t="s">
        <v>132</v>
      </c>
      <c r="F67" s="68">
        <v>32</v>
      </c>
      <c r="G67" s="65"/>
      <c r="H67" s="69"/>
      <c r="I67" s="70"/>
      <c r="J67" s="70"/>
      <c r="K67" s="34" t="s">
        <v>65</v>
      </c>
      <c r="L67" s="77">
        <v>67</v>
      </c>
      <c r="M67" s="77"/>
      <c r="N67" s="72"/>
      <c r="O67" s="79" t="s">
        <v>498</v>
      </c>
      <c r="P67" s="81">
        <v>43484.11487268518</v>
      </c>
      <c r="Q67" s="79" t="s">
        <v>502</v>
      </c>
      <c r="R67" s="79"/>
      <c r="S67" s="79"/>
      <c r="T67" s="79" t="s">
        <v>488</v>
      </c>
      <c r="U67" s="79"/>
      <c r="V67" s="83" t="s">
        <v>764</v>
      </c>
      <c r="W67" s="81">
        <v>43484.11487268518</v>
      </c>
      <c r="X67" s="83" t="s">
        <v>969</v>
      </c>
      <c r="Y67" s="79"/>
      <c r="Z67" s="79"/>
      <c r="AA67" s="85" t="s">
        <v>1345</v>
      </c>
      <c r="AB67" s="79"/>
      <c r="AC67" s="79" t="b">
        <v>0</v>
      </c>
      <c r="AD67" s="79">
        <v>0</v>
      </c>
      <c r="AE67" s="85" t="s">
        <v>1659</v>
      </c>
      <c r="AF67" s="79" t="b">
        <v>0</v>
      </c>
      <c r="AG67" s="79" t="s">
        <v>1663</v>
      </c>
      <c r="AH67" s="79"/>
      <c r="AI67" s="85" t="s">
        <v>1659</v>
      </c>
      <c r="AJ67" s="79" t="b">
        <v>0</v>
      </c>
      <c r="AK67" s="79">
        <v>149</v>
      </c>
      <c r="AL67" s="85" t="s">
        <v>1647</v>
      </c>
      <c r="AM67" s="79" t="s">
        <v>1678</v>
      </c>
      <c r="AN67" s="79" t="b">
        <v>0</v>
      </c>
      <c r="AO67" s="85" t="s">
        <v>1647</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24</v>
      </c>
      <c r="BK67" s="49">
        <v>100</v>
      </c>
      <c r="BL67" s="48">
        <v>24</v>
      </c>
    </row>
    <row r="68" spans="1:64" ht="15">
      <c r="A68" s="64" t="s">
        <v>270</v>
      </c>
      <c r="B68" s="64" t="s">
        <v>425</v>
      </c>
      <c r="C68" s="65" t="s">
        <v>4124</v>
      </c>
      <c r="D68" s="66">
        <v>3</v>
      </c>
      <c r="E68" s="67" t="s">
        <v>132</v>
      </c>
      <c r="F68" s="68">
        <v>32</v>
      </c>
      <c r="G68" s="65"/>
      <c r="H68" s="69"/>
      <c r="I68" s="70"/>
      <c r="J68" s="70"/>
      <c r="K68" s="34" t="s">
        <v>65</v>
      </c>
      <c r="L68" s="77">
        <v>68</v>
      </c>
      <c r="M68" s="77"/>
      <c r="N68" s="72"/>
      <c r="O68" s="79" t="s">
        <v>498</v>
      </c>
      <c r="P68" s="81">
        <v>43484.11822916667</v>
      </c>
      <c r="Q68" s="79" t="s">
        <v>503</v>
      </c>
      <c r="R68" s="83" t="s">
        <v>607</v>
      </c>
      <c r="S68" s="79" t="s">
        <v>619</v>
      </c>
      <c r="T68" s="79" t="s">
        <v>622</v>
      </c>
      <c r="U68" s="79"/>
      <c r="V68" s="83" t="s">
        <v>765</v>
      </c>
      <c r="W68" s="81">
        <v>43484.11822916667</v>
      </c>
      <c r="X68" s="83" t="s">
        <v>970</v>
      </c>
      <c r="Y68" s="79"/>
      <c r="Z68" s="79"/>
      <c r="AA68" s="85" t="s">
        <v>1346</v>
      </c>
      <c r="AB68" s="79"/>
      <c r="AC68" s="79" t="b">
        <v>0</v>
      </c>
      <c r="AD68" s="79">
        <v>0</v>
      </c>
      <c r="AE68" s="85" t="s">
        <v>1659</v>
      </c>
      <c r="AF68" s="79" t="b">
        <v>1</v>
      </c>
      <c r="AG68" s="79" t="s">
        <v>1663</v>
      </c>
      <c r="AH68" s="79"/>
      <c r="AI68" s="85" t="s">
        <v>1666</v>
      </c>
      <c r="AJ68" s="79" t="b">
        <v>0</v>
      </c>
      <c r="AK68" s="79">
        <v>14</v>
      </c>
      <c r="AL68" s="85" t="s">
        <v>1648</v>
      </c>
      <c r="AM68" s="79" t="s">
        <v>1678</v>
      </c>
      <c r="AN68" s="79" t="b">
        <v>0</v>
      </c>
      <c r="AO68" s="85" t="s">
        <v>1648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6</v>
      </c>
      <c r="BK68" s="49">
        <v>100</v>
      </c>
      <c r="BL68" s="48">
        <v>6</v>
      </c>
    </row>
    <row r="69" spans="1:64" ht="15">
      <c r="A69" s="64" t="s">
        <v>271</v>
      </c>
      <c r="B69" s="64" t="s">
        <v>425</v>
      </c>
      <c r="C69" s="65" t="s">
        <v>4124</v>
      </c>
      <c r="D69" s="66">
        <v>3</v>
      </c>
      <c r="E69" s="67" t="s">
        <v>132</v>
      </c>
      <c r="F69" s="68">
        <v>32</v>
      </c>
      <c r="G69" s="65"/>
      <c r="H69" s="69"/>
      <c r="I69" s="70"/>
      <c r="J69" s="70"/>
      <c r="K69" s="34" t="s">
        <v>65</v>
      </c>
      <c r="L69" s="77">
        <v>69</v>
      </c>
      <c r="M69" s="77"/>
      <c r="N69" s="72"/>
      <c r="O69" s="79" t="s">
        <v>498</v>
      </c>
      <c r="P69" s="81">
        <v>43484.120729166665</v>
      </c>
      <c r="Q69" s="79" t="s">
        <v>502</v>
      </c>
      <c r="R69" s="79"/>
      <c r="S69" s="79"/>
      <c r="T69" s="79" t="s">
        <v>488</v>
      </c>
      <c r="U69" s="79"/>
      <c r="V69" s="83" t="s">
        <v>766</v>
      </c>
      <c r="W69" s="81">
        <v>43484.120729166665</v>
      </c>
      <c r="X69" s="83" t="s">
        <v>971</v>
      </c>
      <c r="Y69" s="79"/>
      <c r="Z69" s="79"/>
      <c r="AA69" s="85" t="s">
        <v>1347</v>
      </c>
      <c r="AB69" s="79"/>
      <c r="AC69" s="79" t="b">
        <v>0</v>
      </c>
      <c r="AD69" s="79">
        <v>0</v>
      </c>
      <c r="AE69" s="85" t="s">
        <v>1659</v>
      </c>
      <c r="AF69" s="79" t="b">
        <v>0</v>
      </c>
      <c r="AG69" s="79" t="s">
        <v>1663</v>
      </c>
      <c r="AH69" s="79"/>
      <c r="AI69" s="85" t="s">
        <v>1659</v>
      </c>
      <c r="AJ69" s="79" t="b">
        <v>0</v>
      </c>
      <c r="AK69" s="79">
        <v>149</v>
      </c>
      <c r="AL69" s="85" t="s">
        <v>1647</v>
      </c>
      <c r="AM69" s="79" t="s">
        <v>1673</v>
      </c>
      <c r="AN69" s="79" t="b">
        <v>0</v>
      </c>
      <c r="AO69" s="85" t="s">
        <v>1647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24</v>
      </c>
      <c r="BK69" s="49">
        <v>100</v>
      </c>
      <c r="BL69" s="48">
        <v>24</v>
      </c>
    </row>
    <row r="70" spans="1:64" ht="15">
      <c r="A70" s="64" t="s">
        <v>272</v>
      </c>
      <c r="B70" s="64" t="s">
        <v>425</v>
      </c>
      <c r="C70" s="65" t="s">
        <v>4124</v>
      </c>
      <c r="D70" s="66">
        <v>3</v>
      </c>
      <c r="E70" s="67" t="s">
        <v>132</v>
      </c>
      <c r="F70" s="68">
        <v>32</v>
      </c>
      <c r="G70" s="65"/>
      <c r="H70" s="69"/>
      <c r="I70" s="70"/>
      <c r="J70" s="70"/>
      <c r="K70" s="34" t="s">
        <v>65</v>
      </c>
      <c r="L70" s="77">
        <v>70</v>
      </c>
      <c r="M70" s="77"/>
      <c r="N70" s="72"/>
      <c r="O70" s="79" t="s">
        <v>498</v>
      </c>
      <c r="P70" s="81">
        <v>43484.122928240744</v>
      </c>
      <c r="Q70" s="79" t="s">
        <v>502</v>
      </c>
      <c r="R70" s="79"/>
      <c r="S70" s="79"/>
      <c r="T70" s="79" t="s">
        <v>488</v>
      </c>
      <c r="U70" s="79"/>
      <c r="V70" s="83" t="s">
        <v>767</v>
      </c>
      <c r="W70" s="81">
        <v>43484.122928240744</v>
      </c>
      <c r="X70" s="83" t="s">
        <v>972</v>
      </c>
      <c r="Y70" s="79"/>
      <c r="Z70" s="79"/>
      <c r="AA70" s="85" t="s">
        <v>1348</v>
      </c>
      <c r="AB70" s="79"/>
      <c r="AC70" s="79" t="b">
        <v>0</v>
      </c>
      <c r="AD70" s="79">
        <v>0</v>
      </c>
      <c r="AE70" s="85" t="s">
        <v>1659</v>
      </c>
      <c r="AF70" s="79" t="b">
        <v>0</v>
      </c>
      <c r="AG70" s="79" t="s">
        <v>1663</v>
      </c>
      <c r="AH70" s="79"/>
      <c r="AI70" s="85" t="s">
        <v>1659</v>
      </c>
      <c r="AJ70" s="79" t="b">
        <v>0</v>
      </c>
      <c r="AK70" s="79">
        <v>149</v>
      </c>
      <c r="AL70" s="85" t="s">
        <v>1647</v>
      </c>
      <c r="AM70" s="79" t="s">
        <v>1677</v>
      </c>
      <c r="AN70" s="79" t="b">
        <v>0</v>
      </c>
      <c r="AO70" s="85" t="s">
        <v>1647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24</v>
      </c>
      <c r="BK70" s="49">
        <v>100</v>
      </c>
      <c r="BL70" s="48">
        <v>24</v>
      </c>
    </row>
    <row r="71" spans="1:64" ht="15">
      <c r="A71" s="64" t="s">
        <v>273</v>
      </c>
      <c r="B71" s="64" t="s">
        <v>425</v>
      </c>
      <c r="C71" s="65" t="s">
        <v>4124</v>
      </c>
      <c r="D71" s="66">
        <v>3</v>
      </c>
      <c r="E71" s="67" t="s">
        <v>132</v>
      </c>
      <c r="F71" s="68">
        <v>32</v>
      </c>
      <c r="G71" s="65"/>
      <c r="H71" s="69"/>
      <c r="I71" s="70"/>
      <c r="J71" s="70"/>
      <c r="K71" s="34" t="s">
        <v>65</v>
      </c>
      <c r="L71" s="77">
        <v>71</v>
      </c>
      <c r="M71" s="77"/>
      <c r="N71" s="72"/>
      <c r="O71" s="79" t="s">
        <v>498</v>
      </c>
      <c r="P71" s="81">
        <v>43484.126805555556</v>
      </c>
      <c r="Q71" s="79" t="s">
        <v>502</v>
      </c>
      <c r="R71" s="79"/>
      <c r="S71" s="79"/>
      <c r="T71" s="79" t="s">
        <v>488</v>
      </c>
      <c r="U71" s="79"/>
      <c r="V71" s="83" t="s">
        <v>768</v>
      </c>
      <c r="W71" s="81">
        <v>43484.126805555556</v>
      </c>
      <c r="X71" s="83" t="s">
        <v>973</v>
      </c>
      <c r="Y71" s="79"/>
      <c r="Z71" s="79"/>
      <c r="AA71" s="85" t="s">
        <v>1349</v>
      </c>
      <c r="AB71" s="79"/>
      <c r="AC71" s="79" t="b">
        <v>0</v>
      </c>
      <c r="AD71" s="79">
        <v>0</v>
      </c>
      <c r="AE71" s="85" t="s">
        <v>1659</v>
      </c>
      <c r="AF71" s="79" t="b">
        <v>0</v>
      </c>
      <c r="AG71" s="79" t="s">
        <v>1663</v>
      </c>
      <c r="AH71" s="79"/>
      <c r="AI71" s="85" t="s">
        <v>1659</v>
      </c>
      <c r="AJ71" s="79" t="b">
        <v>0</v>
      </c>
      <c r="AK71" s="79">
        <v>149</v>
      </c>
      <c r="AL71" s="85" t="s">
        <v>1647</v>
      </c>
      <c r="AM71" s="79" t="s">
        <v>1674</v>
      </c>
      <c r="AN71" s="79" t="b">
        <v>0</v>
      </c>
      <c r="AO71" s="85" t="s">
        <v>1647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24</v>
      </c>
      <c r="BK71" s="49">
        <v>100</v>
      </c>
      <c r="BL71" s="48">
        <v>24</v>
      </c>
    </row>
    <row r="72" spans="1:64" ht="15">
      <c r="A72" s="64" t="s">
        <v>274</v>
      </c>
      <c r="B72" s="64" t="s">
        <v>425</v>
      </c>
      <c r="C72" s="65" t="s">
        <v>4124</v>
      </c>
      <c r="D72" s="66">
        <v>3</v>
      </c>
      <c r="E72" s="67" t="s">
        <v>132</v>
      </c>
      <c r="F72" s="68">
        <v>32</v>
      </c>
      <c r="G72" s="65"/>
      <c r="H72" s="69"/>
      <c r="I72" s="70"/>
      <c r="J72" s="70"/>
      <c r="K72" s="34" t="s">
        <v>65</v>
      </c>
      <c r="L72" s="77">
        <v>72</v>
      </c>
      <c r="M72" s="77"/>
      <c r="N72" s="72"/>
      <c r="O72" s="79" t="s">
        <v>498</v>
      </c>
      <c r="P72" s="81">
        <v>43484.12961805556</v>
      </c>
      <c r="Q72" s="79" t="s">
        <v>502</v>
      </c>
      <c r="R72" s="79"/>
      <c r="S72" s="79"/>
      <c r="T72" s="79" t="s">
        <v>488</v>
      </c>
      <c r="U72" s="79"/>
      <c r="V72" s="83" t="s">
        <v>769</v>
      </c>
      <c r="W72" s="81">
        <v>43484.12961805556</v>
      </c>
      <c r="X72" s="83" t="s">
        <v>974</v>
      </c>
      <c r="Y72" s="79"/>
      <c r="Z72" s="79"/>
      <c r="AA72" s="85" t="s">
        <v>1350</v>
      </c>
      <c r="AB72" s="79"/>
      <c r="AC72" s="79" t="b">
        <v>0</v>
      </c>
      <c r="AD72" s="79">
        <v>0</v>
      </c>
      <c r="AE72" s="85" t="s">
        <v>1659</v>
      </c>
      <c r="AF72" s="79" t="b">
        <v>0</v>
      </c>
      <c r="AG72" s="79" t="s">
        <v>1663</v>
      </c>
      <c r="AH72" s="79"/>
      <c r="AI72" s="85" t="s">
        <v>1659</v>
      </c>
      <c r="AJ72" s="79" t="b">
        <v>0</v>
      </c>
      <c r="AK72" s="79">
        <v>149</v>
      </c>
      <c r="AL72" s="85" t="s">
        <v>1647</v>
      </c>
      <c r="AM72" s="79" t="s">
        <v>1676</v>
      </c>
      <c r="AN72" s="79" t="b">
        <v>0</v>
      </c>
      <c r="AO72" s="85" t="s">
        <v>1647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24</v>
      </c>
      <c r="BK72" s="49">
        <v>100</v>
      </c>
      <c r="BL72" s="48">
        <v>24</v>
      </c>
    </row>
    <row r="73" spans="1:64" ht="15">
      <c r="A73" s="64" t="s">
        <v>275</v>
      </c>
      <c r="B73" s="64" t="s">
        <v>425</v>
      </c>
      <c r="C73" s="65" t="s">
        <v>4124</v>
      </c>
      <c r="D73" s="66">
        <v>3</v>
      </c>
      <c r="E73" s="67" t="s">
        <v>132</v>
      </c>
      <c r="F73" s="68">
        <v>32</v>
      </c>
      <c r="G73" s="65"/>
      <c r="H73" s="69"/>
      <c r="I73" s="70"/>
      <c r="J73" s="70"/>
      <c r="K73" s="34" t="s">
        <v>65</v>
      </c>
      <c r="L73" s="77">
        <v>73</v>
      </c>
      <c r="M73" s="77"/>
      <c r="N73" s="72"/>
      <c r="O73" s="79" t="s">
        <v>498</v>
      </c>
      <c r="P73" s="81">
        <v>43484.133310185185</v>
      </c>
      <c r="Q73" s="79" t="s">
        <v>502</v>
      </c>
      <c r="R73" s="79"/>
      <c r="S73" s="79"/>
      <c r="T73" s="79" t="s">
        <v>488</v>
      </c>
      <c r="U73" s="79"/>
      <c r="V73" s="83" t="s">
        <v>770</v>
      </c>
      <c r="W73" s="81">
        <v>43484.133310185185</v>
      </c>
      <c r="X73" s="83" t="s">
        <v>975</v>
      </c>
      <c r="Y73" s="79"/>
      <c r="Z73" s="79"/>
      <c r="AA73" s="85" t="s">
        <v>1351</v>
      </c>
      <c r="AB73" s="79"/>
      <c r="AC73" s="79" t="b">
        <v>0</v>
      </c>
      <c r="AD73" s="79">
        <v>0</v>
      </c>
      <c r="AE73" s="85" t="s">
        <v>1659</v>
      </c>
      <c r="AF73" s="79" t="b">
        <v>0</v>
      </c>
      <c r="AG73" s="79" t="s">
        <v>1663</v>
      </c>
      <c r="AH73" s="79"/>
      <c r="AI73" s="85" t="s">
        <v>1659</v>
      </c>
      <c r="AJ73" s="79" t="b">
        <v>0</v>
      </c>
      <c r="AK73" s="79">
        <v>149</v>
      </c>
      <c r="AL73" s="85" t="s">
        <v>1647</v>
      </c>
      <c r="AM73" s="79" t="s">
        <v>1674</v>
      </c>
      <c r="AN73" s="79" t="b">
        <v>0</v>
      </c>
      <c r="AO73" s="85" t="s">
        <v>1647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24</v>
      </c>
      <c r="BK73" s="49">
        <v>100</v>
      </c>
      <c r="BL73" s="48">
        <v>24</v>
      </c>
    </row>
    <row r="74" spans="1:64" ht="15">
      <c r="A74" s="64" t="s">
        <v>276</v>
      </c>
      <c r="B74" s="64" t="s">
        <v>425</v>
      </c>
      <c r="C74" s="65" t="s">
        <v>4124</v>
      </c>
      <c r="D74" s="66">
        <v>3</v>
      </c>
      <c r="E74" s="67" t="s">
        <v>132</v>
      </c>
      <c r="F74" s="68">
        <v>32</v>
      </c>
      <c r="G74" s="65"/>
      <c r="H74" s="69"/>
      <c r="I74" s="70"/>
      <c r="J74" s="70"/>
      <c r="K74" s="34" t="s">
        <v>65</v>
      </c>
      <c r="L74" s="77">
        <v>74</v>
      </c>
      <c r="M74" s="77"/>
      <c r="N74" s="72"/>
      <c r="O74" s="79" t="s">
        <v>498</v>
      </c>
      <c r="P74" s="81">
        <v>43484.13364583333</v>
      </c>
      <c r="Q74" s="79" t="s">
        <v>502</v>
      </c>
      <c r="R74" s="79"/>
      <c r="S74" s="79"/>
      <c r="T74" s="79" t="s">
        <v>488</v>
      </c>
      <c r="U74" s="79"/>
      <c r="V74" s="83" t="s">
        <v>771</v>
      </c>
      <c r="W74" s="81">
        <v>43484.13364583333</v>
      </c>
      <c r="X74" s="83" t="s">
        <v>976</v>
      </c>
      <c r="Y74" s="79"/>
      <c r="Z74" s="79"/>
      <c r="AA74" s="85" t="s">
        <v>1352</v>
      </c>
      <c r="AB74" s="79"/>
      <c r="AC74" s="79" t="b">
        <v>0</v>
      </c>
      <c r="AD74" s="79">
        <v>0</v>
      </c>
      <c r="AE74" s="85" t="s">
        <v>1659</v>
      </c>
      <c r="AF74" s="79" t="b">
        <v>0</v>
      </c>
      <c r="AG74" s="79" t="s">
        <v>1663</v>
      </c>
      <c r="AH74" s="79"/>
      <c r="AI74" s="85" t="s">
        <v>1659</v>
      </c>
      <c r="AJ74" s="79" t="b">
        <v>0</v>
      </c>
      <c r="AK74" s="79">
        <v>149</v>
      </c>
      <c r="AL74" s="85" t="s">
        <v>1647</v>
      </c>
      <c r="AM74" s="79" t="s">
        <v>1674</v>
      </c>
      <c r="AN74" s="79" t="b">
        <v>0</v>
      </c>
      <c r="AO74" s="85" t="s">
        <v>1647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24</v>
      </c>
      <c r="BK74" s="49">
        <v>100</v>
      </c>
      <c r="BL74" s="48">
        <v>24</v>
      </c>
    </row>
    <row r="75" spans="1:64" ht="15">
      <c r="A75" s="64" t="s">
        <v>277</v>
      </c>
      <c r="B75" s="64" t="s">
        <v>425</v>
      </c>
      <c r="C75" s="65" t="s">
        <v>4124</v>
      </c>
      <c r="D75" s="66">
        <v>3</v>
      </c>
      <c r="E75" s="67" t="s">
        <v>132</v>
      </c>
      <c r="F75" s="68">
        <v>32</v>
      </c>
      <c r="G75" s="65"/>
      <c r="H75" s="69"/>
      <c r="I75" s="70"/>
      <c r="J75" s="70"/>
      <c r="K75" s="34" t="s">
        <v>65</v>
      </c>
      <c r="L75" s="77">
        <v>75</v>
      </c>
      <c r="M75" s="77"/>
      <c r="N75" s="72"/>
      <c r="O75" s="79" t="s">
        <v>498</v>
      </c>
      <c r="P75" s="81">
        <v>43484.13407407407</v>
      </c>
      <c r="Q75" s="79" t="s">
        <v>502</v>
      </c>
      <c r="R75" s="79"/>
      <c r="S75" s="79"/>
      <c r="T75" s="79" t="s">
        <v>488</v>
      </c>
      <c r="U75" s="79"/>
      <c r="V75" s="83" t="s">
        <v>772</v>
      </c>
      <c r="W75" s="81">
        <v>43484.13407407407</v>
      </c>
      <c r="X75" s="83" t="s">
        <v>977</v>
      </c>
      <c r="Y75" s="79"/>
      <c r="Z75" s="79"/>
      <c r="AA75" s="85" t="s">
        <v>1353</v>
      </c>
      <c r="AB75" s="79"/>
      <c r="AC75" s="79" t="b">
        <v>0</v>
      </c>
      <c r="AD75" s="79">
        <v>0</v>
      </c>
      <c r="AE75" s="85" t="s">
        <v>1659</v>
      </c>
      <c r="AF75" s="79" t="b">
        <v>0</v>
      </c>
      <c r="AG75" s="79" t="s">
        <v>1663</v>
      </c>
      <c r="AH75" s="79"/>
      <c r="AI75" s="85" t="s">
        <v>1659</v>
      </c>
      <c r="AJ75" s="79" t="b">
        <v>0</v>
      </c>
      <c r="AK75" s="79">
        <v>149</v>
      </c>
      <c r="AL75" s="85" t="s">
        <v>1647</v>
      </c>
      <c r="AM75" s="79" t="s">
        <v>1673</v>
      </c>
      <c r="AN75" s="79" t="b">
        <v>0</v>
      </c>
      <c r="AO75" s="85" t="s">
        <v>1647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24</v>
      </c>
      <c r="BK75" s="49">
        <v>100</v>
      </c>
      <c r="BL75" s="48">
        <v>24</v>
      </c>
    </row>
    <row r="76" spans="1:64" ht="15">
      <c r="A76" s="64" t="s">
        <v>278</v>
      </c>
      <c r="B76" s="64" t="s">
        <v>425</v>
      </c>
      <c r="C76" s="65" t="s">
        <v>4124</v>
      </c>
      <c r="D76" s="66">
        <v>3</v>
      </c>
      <c r="E76" s="67" t="s">
        <v>132</v>
      </c>
      <c r="F76" s="68">
        <v>32</v>
      </c>
      <c r="G76" s="65"/>
      <c r="H76" s="69"/>
      <c r="I76" s="70"/>
      <c r="J76" s="70"/>
      <c r="K76" s="34" t="s">
        <v>65</v>
      </c>
      <c r="L76" s="77">
        <v>76</v>
      </c>
      <c r="M76" s="77"/>
      <c r="N76" s="72"/>
      <c r="O76" s="79" t="s">
        <v>498</v>
      </c>
      <c r="P76" s="81">
        <v>43484.13497685185</v>
      </c>
      <c r="Q76" s="79" t="s">
        <v>502</v>
      </c>
      <c r="R76" s="79"/>
      <c r="S76" s="79"/>
      <c r="T76" s="79" t="s">
        <v>488</v>
      </c>
      <c r="U76" s="79"/>
      <c r="V76" s="83" t="s">
        <v>773</v>
      </c>
      <c r="W76" s="81">
        <v>43484.13497685185</v>
      </c>
      <c r="X76" s="83" t="s">
        <v>978</v>
      </c>
      <c r="Y76" s="79"/>
      <c r="Z76" s="79"/>
      <c r="AA76" s="85" t="s">
        <v>1354</v>
      </c>
      <c r="AB76" s="79"/>
      <c r="AC76" s="79" t="b">
        <v>0</v>
      </c>
      <c r="AD76" s="79">
        <v>0</v>
      </c>
      <c r="AE76" s="85" t="s">
        <v>1659</v>
      </c>
      <c r="AF76" s="79" t="b">
        <v>0</v>
      </c>
      <c r="AG76" s="79" t="s">
        <v>1663</v>
      </c>
      <c r="AH76" s="79"/>
      <c r="AI76" s="85" t="s">
        <v>1659</v>
      </c>
      <c r="AJ76" s="79" t="b">
        <v>0</v>
      </c>
      <c r="AK76" s="79">
        <v>149</v>
      </c>
      <c r="AL76" s="85" t="s">
        <v>1647</v>
      </c>
      <c r="AM76" s="79" t="s">
        <v>1676</v>
      </c>
      <c r="AN76" s="79" t="b">
        <v>0</v>
      </c>
      <c r="AO76" s="85" t="s">
        <v>1647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24</v>
      </c>
      <c r="BK76" s="49">
        <v>100</v>
      </c>
      <c r="BL76" s="48">
        <v>24</v>
      </c>
    </row>
    <row r="77" spans="1:64" ht="15">
      <c r="A77" s="64" t="s">
        <v>279</v>
      </c>
      <c r="B77" s="64" t="s">
        <v>425</v>
      </c>
      <c r="C77" s="65" t="s">
        <v>4124</v>
      </c>
      <c r="D77" s="66">
        <v>3</v>
      </c>
      <c r="E77" s="67" t="s">
        <v>132</v>
      </c>
      <c r="F77" s="68">
        <v>32</v>
      </c>
      <c r="G77" s="65"/>
      <c r="H77" s="69"/>
      <c r="I77" s="70"/>
      <c r="J77" s="70"/>
      <c r="K77" s="34" t="s">
        <v>65</v>
      </c>
      <c r="L77" s="77">
        <v>77</v>
      </c>
      <c r="M77" s="77"/>
      <c r="N77" s="72"/>
      <c r="O77" s="79" t="s">
        <v>498</v>
      </c>
      <c r="P77" s="81">
        <v>43484.13570601852</v>
      </c>
      <c r="Q77" s="79" t="s">
        <v>502</v>
      </c>
      <c r="R77" s="79"/>
      <c r="S77" s="79"/>
      <c r="T77" s="79" t="s">
        <v>488</v>
      </c>
      <c r="U77" s="79"/>
      <c r="V77" s="83" t="s">
        <v>774</v>
      </c>
      <c r="W77" s="81">
        <v>43484.13570601852</v>
      </c>
      <c r="X77" s="83" t="s">
        <v>979</v>
      </c>
      <c r="Y77" s="79"/>
      <c r="Z77" s="79"/>
      <c r="AA77" s="85" t="s">
        <v>1355</v>
      </c>
      <c r="AB77" s="79"/>
      <c r="AC77" s="79" t="b">
        <v>0</v>
      </c>
      <c r="AD77" s="79">
        <v>0</v>
      </c>
      <c r="AE77" s="85" t="s">
        <v>1659</v>
      </c>
      <c r="AF77" s="79" t="b">
        <v>0</v>
      </c>
      <c r="AG77" s="79" t="s">
        <v>1663</v>
      </c>
      <c r="AH77" s="79"/>
      <c r="AI77" s="85" t="s">
        <v>1659</v>
      </c>
      <c r="AJ77" s="79" t="b">
        <v>0</v>
      </c>
      <c r="AK77" s="79">
        <v>149</v>
      </c>
      <c r="AL77" s="85" t="s">
        <v>1647</v>
      </c>
      <c r="AM77" s="79" t="s">
        <v>1676</v>
      </c>
      <c r="AN77" s="79" t="b">
        <v>0</v>
      </c>
      <c r="AO77" s="85" t="s">
        <v>1647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24</v>
      </c>
      <c r="BK77" s="49">
        <v>100</v>
      </c>
      <c r="BL77" s="48">
        <v>24</v>
      </c>
    </row>
    <row r="78" spans="1:64" ht="15">
      <c r="A78" s="64" t="s">
        <v>280</v>
      </c>
      <c r="B78" s="64" t="s">
        <v>425</v>
      </c>
      <c r="C78" s="65" t="s">
        <v>4124</v>
      </c>
      <c r="D78" s="66">
        <v>3</v>
      </c>
      <c r="E78" s="67" t="s">
        <v>132</v>
      </c>
      <c r="F78" s="68">
        <v>32</v>
      </c>
      <c r="G78" s="65"/>
      <c r="H78" s="69"/>
      <c r="I78" s="70"/>
      <c r="J78" s="70"/>
      <c r="K78" s="34" t="s">
        <v>65</v>
      </c>
      <c r="L78" s="77">
        <v>78</v>
      </c>
      <c r="M78" s="77"/>
      <c r="N78" s="72"/>
      <c r="O78" s="79" t="s">
        <v>498</v>
      </c>
      <c r="P78" s="81">
        <v>43484.1381712963</v>
      </c>
      <c r="Q78" s="79" t="s">
        <v>502</v>
      </c>
      <c r="R78" s="79"/>
      <c r="S78" s="79"/>
      <c r="T78" s="79" t="s">
        <v>488</v>
      </c>
      <c r="U78" s="79"/>
      <c r="V78" s="83" t="s">
        <v>775</v>
      </c>
      <c r="W78" s="81">
        <v>43484.1381712963</v>
      </c>
      <c r="X78" s="83" t="s">
        <v>980</v>
      </c>
      <c r="Y78" s="79"/>
      <c r="Z78" s="79"/>
      <c r="AA78" s="85" t="s">
        <v>1356</v>
      </c>
      <c r="AB78" s="79"/>
      <c r="AC78" s="79" t="b">
        <v>0</v>
      </c>
      <c r="AD78" s="79">
        <v>0</v>
      </c>
      <c r="AE78" s="85" t="s">
        <v>1659</v>
      </c>
      <c r="AF78" s="79" t="b">
        <v>0</v>
      </c>
      <c r="AG78" s="79" t="s">
        <v>1663</v>
      </c>
      <c r="AH78" s="79"/>
      <c r="AI78" s="85" t="s">
        <v>1659</v>
      </c>
      <c r="AJ78" s="79" t="b">
        <v>0</v>
      </c>
      <c r="AK78" s="79">
        <v>149</v>
      </c>
      <c r="AL78" s="85" t="s">
        <v>1647</v>
      </c>
      <c r="AM78" s="79" t="s">
        <v>1678</v>
      </c>
      <c r="AN78" s="79" t="b">
        <v>0</v>
      </c>
      <c r="AO78" s="85" t="s">
        <v>1647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24</v>
      </c>
      <c r="BK78" s="49">
        <v>100</v>
      </c>
      <c r="BL78" s="48">
        <v>24</v>
      </c>
    </row>
    <row r="79" spans="1:64" ht="15">
      <c r="A79" s="64" t="s">
        <v>281</v>
      </c>
      <c r="B79" s="64" t="s">
        <v>425</v>
      </c>
      <c r="C79" s="65" t="s">
        <v>4124</v>
      </c>
      <c r="D79" s="66">
        <v>3</v>
      </c>
      <c r="E79" s="67" t="s">
        <v>132</v>
      </c>
      <c r="F79" s="68">
        <v>32</v>
      </c>
      <c r="G79" s="65"/>
      <c r="H79" s="69"/>
      <c r="I79" s="70"/>
      <c r="J79" s="70"/>
      <c r="K79" s="34" t="s">
        <v>65</v>
      </c>
      <c r="L79" s="77">
        <v>79</v>
      </c>
      <c r="M79" s="77"/>
      <c r="N79" s="72"/>
      <c r="O79" s="79" t="s">
        <v>498</v>
      </c>
      <c r="P79" s="81">
        <v>43484.13972222222</v>
      </c>
      <c r="Q79" s="79" t="s">
        <v>502</v>
      </c>
      <c r="R79" s="79"/>
      <c r="S79" s="79"/>
      <c r="T79" s="79" t="s">
        <v>488</v>
      </c>
      <c r="U79" s="79"/>
      <c r="V79" s="83" t="s">
        <v>776</v>
      </c>
      <c r="W79" s="81">
        <v>43484.13972222222</v>
      </c>
      <c r="X79" s="83" t="s">
        <v>981</v>
      </c>
      <c r="Y79" s="79"/>
      <c r="Z79" s="79"/>
      <c r="AA79" s="85" t="s">
        <v>1357</v>
      </c>
      <c r="AB79" s="79"/>
      <c r="AC79" s="79" t="b">
        <v>0</v>
      </c>
      <c r="AD79" s="79">
        <v>0</v>
      </c>
      <c r="AE79" s="85" t="s">
        <v>1659</v>
      </c>
      <c r="AF79" s="79" t="b">
        <v>0</v>
      </c>
      <c r="AG79" s="79" t="s">
        <v>1663</v>
      </c>
      <c r="AH79" s="79"/>
      <c r="AI79" s="85" t="s">
        <v>1659</v>
      </c>
      <c r="AJ79" s="79" t="b">
        <v>0</v>
      </c>
      <c r="AK79" s="79">
        <v>149</v>
      </c>
      <c r="AL79" s="85" t="s">
        <v>1647</v>
      </c>
      <c r="AM79" s="79" t="s">
        <v>1678</v>
      </c>
      <c r="AN79" s="79" t="b">
        <v>0</v>
      </c>
      <c r="AO79" s="85" t="s">
        <v>1647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24</v>
      </c>
      <c r="BK79" s="49">
        <v>100</v>
      </c>
      <c r="BL79" s="48">
        <v>24</v>
      </c>
    </row>
    <row r="80" spans="1:64" ht="15">
      <c r="A80" s="64" t="s">
        <v>282</v>
      </c>
      <c r="B80" s="64" t="s">
        <v>425</v>
      </c>
      <c r="C80" s="65" t="s">
        <v>4124</v>
      </c>
      <c r="D80" s="66">
        <v>3</v>
      </c>
      <c r="E80" s="67" t="s">
        <v>132</v>
      </c>
      <c r="F80" s="68">
        <v>32</v>
      </c>
      <c r="G80" s="65"/>
      <c r="H80" s="69"/>
      <c r="I80" s="70"/>
      <c r="J80" s="70"/>
      <c r="K80" s="34" t="s">
        <v>65</v>
      </c>
      <c r="L80" s="77">
        <v>80</v>
      </c>
      <c r="M80" s="77"/>
      <c r="N80" s="72"/>
      <c r="O80" s="79" t="s">
        <v>498</v>
      </c>
      <c r="P80" s="81">
        <v>43484.142430555556</v>
      </c>
      <c r="Q80" s="79" t="s">
        <v>502</v>
      </c>
      <c r="R80" s="79"/>
      <c r="S80" s="79"/>
      <c r="T80" s="79" t="s">
        <v>488</v>
      </c>
      <c r="U80" s="79"/>
      <c r="V80" s="83" t="s">
        <v>777</v>
      </c>
      <c r="W80" s="81">
        <v>43484.142430555556</v>
      </c>
      <c r="X80" s="83" t="s">
        <v>982</v>
      </c>
      <c r="Y80" s="79"/>
      <c r="Z80" s="79"/>
      <c r="AA80" s="85" t="s">
        <v>1358</v>
      </c>
      <c r="AB80" s="79"/>
      <c r="AC80" s="79" t="b">
        <v>0</v>
      </c>
      <c r="AD80" s="79">
        <v>0</v>
      </c>
      <c r="AE80" s="85" t="s">
        <v>1659</v>
      </c>
      <c r="AF80" s="79" t="b">
        <v>0</v>
      </c>
      <c r="AG80" s="79" t="s">
        <v>1663</v>
      </c>
      <c r="AH80" s="79"/>
      <c r="AI80" s="85" t="s">
        <v>1659</v>
      </c>
      <c r="AJ80" s="79" t="b">
        <v>0</v>
      </c>
      <c r="AK80" s="79">
        <v>149</v>
      </c>
      <c r="AL80" s="85" t="s">
        <v>1647</v>
      </c>
      <c r="AM80" s="79" t="s">
        <v>1676</v>
      </c>
      <c r="AN80" s="79" t="b">
        <v>0</v>
      </c>
      <c r="AO80" s="85" t="s">
        <v>1647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24</v>
      </c>
      <c r="BK80" s="49">
        <v>100</v>
      </c>
      <c r="BL80" s="48">
        <v>24</v>
      </c>
    </row>
    <row r="81" spans="1:64" ht="15">
      <c r="A81" s="64" t="s">
        <v>283</v>
      </c>
      <c r="B81" s="64" t="s">
        <v>425</v>
      </c>
      <c r="C81" s="65" t="s">
        <v>4124</v>
      </c>
      <c r="D81" s="66">
        <v>3</v>
      </c>
      <c r="E81" s="67" t="s">
        <v>132</v>
      </c>
      <c r="F81" s="68">
        <v>32</v>
      </c>
      <c r="G81" s="65"/>
      <c r="H81" s="69"/>
      <c r="I81" s="70"/>
      <c r="J81" s="70"/>
      <c r="K81" s="34" t="s">
        <v>65</v>
      </c>
      <c r="L81" s="77">
        <v>81</v>
      </c>
      <c r="M81" s="77"/>
      <c r="N81" s="72"/>
      <c r="O81" s="79" t="s">
        <v>498</v>
      </c>
      <c r="P81" s="81">
        <v>43484.1427662037</v>
      </c>
      <c r="Q81" s="79" t="s">
        <v>502</v>
      </c>
      <c r="R81" s="79"/>
      <c r="S81" s="79"/>
      <c r="T81" s="79" t="s">
        <v>488</v>
      </c>
      <c r="U81" s="79"/>
      <c r="V81" s="83" t="s">
        <v>778</v>
      </c>
      <c r="W81" s="81">
        <v>43484.1427662037</v>
      </c>
      <c r="X81" s="83" t="s">
        <v>983</v>
      </c>
      <c r="Y81" s="79"/>
      <c r="Z81" s="79"/>
      <c r="AA81" s="85" t="s">
        <v>1359</v>
      </c>
      <c r="AB81" s="79"/>
      <c r="AC81" s="79" t="b">
        <v>0</v>
      </c>
      <c r="AD81" s="79">
        <v>0</v>
      </c>
      <c r="AE81" s="85" t="s">
        <v>1659</v>
      </c>
      <c r="AF81" s="79" t="b">
        <v>0</v>
      </c>
      <c r="AG81" s="79" t="s">
        <v>1663</v>
      </c>
      <c r="AH81" s="79"/>
      <c r="AI81" s="85" t="s">
        <v>1659</v>
      </c>
      <c r="AJ81" s="79" t="b">
        <v>0</v>
      </c>
      <c r="AK81" s="79">
        <v>149</v>
      </c>
      <c r="AL81" s="85" t="s">
        <v>1647</v>
      </c>
      <c r="AM81" s="79" t="s">
        <v>1678</v>
      </c>
      <c r="AN81" s="79" t="b">
        <v>0</v>
      </c>
      <c r="AO81" s="85" t="s">
        <v>1647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24</v>
      </c>
      <c r="BK81" s="49">
        <v>100</v>
      </c>
      <c r="BL81" s="48">
        <v>24</v>
      </c>
    </row>
    <row r="82" spans="1:64" ht="15">
      <c r="A82" s="64" t="s">
        <v>284</v>
      </c>
      <c r="B82" s="64" t="s">
        <v>425</v>
      </c>
      <c r="C82" s="65" t="s">
        <v>4124</v>
      </c>
      <c r="D82" s="66">
        <v>3</v>
      </c>
      <c r="E82" s="67" t="s">
        <v>132</v>
      </c>
      <c r="F82" s="68">
        <v>32</v>
      </c>
      <c r="G82" s="65"/>
      <c r="H82" s="69"/>
      <c r="I82" s="70"/>
      <c r="J82" s="70"/>
      <c r="K82" s="34" t="s">
        <v>65</v>
      </c>
      <c r="L82" s="77">
        <v>82</v>
      </c>
      <c r="M82" s="77"/>
      <c r="N82" s="72"/>
      <c r="O82" s="79" t="s">
        <v>498</v>
      </c>
      <c r="P82" s="81">
        <v>43484.1437037037</v>
      </c>
      <c r="Q82" s="79" t="s">
        <v>502</v>
      </c>
      <c r="R82" s="79"/>
      <c r="S82" s="79"/>
      <c r="T82" s="79" t="s">
        <v>488</v>
      </c>
      <c r="U82" s="79"/>
      <c r="V82" s="83" t="s">
        <v>779</v>
      </c>
      <c r="W82" s="81">
        <v>43484.1437037037</v>
      </c>
      <c r="X82" s="83" t="s">
        <v>984</v>
      </c>
      <c r="Y82" s="79"/>
      <c r="Z82" s="79"/>
      <c r="AA82" s="85" t="s">
        <v>1360</v>
      </c>
      <c r="AB82" s="79"/>
      <c r="AC82" s="79" t="b">
        <v>0</v>
      </c>
      <c r="AD82" s="79">
        <v>0</v>
      </c>
      <c r="AE82" s="85" t="s">
        <v>1659</v>
      </c>
      <c r="AF82" s="79" t="b">
        <v>0</v>
      </c>
      <c r="AG82" s="79" t="s">
        <v>1663</v>
      </c>
      <c r="AH82" s="79"/>
      <c r="AI82" s="85" t="s">
        <v>1659</v>
      </c>
      <c r="AJ82" s="79" t="b">
        <v>0</v>
      </c>
      <c r="AK82" s="79">
        <v>149</v>
      </c>
      <c r="AL82" s="85" t="s">
        <v>1647</v>
      </c>
      <c r="AM82" s="79" t="s">
        <v>1676</v>
      </c>
      <c r="AN82" s="79" t="b">
        <v>0</v>
      </c>
      <c r="AO82" s="85" t="s">
        <v>1647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24</v>
      </c>
      <c r="BK82" s="49">
        <v>100</v>
      </c>
      <c r="BL82" s="48">
        <v>24</v>
      </c>
    </row>
    <row r="83" spans="1:64" ht="15">
      <c r="A83" s="64" t="s">
        <v>285</v>
      </c>
      <c r="B83" s="64" t="s">
        <v>425</v>
      </c>
      <c r="C83" s="65" t="s">
        <v>4124</v>
      </c>
      <c r="D83" s="66">
        <v>3</v>
      </c>
      <c r="E83" s="67" t="s">
        <v>132</v>
      </c>
      <c r="F83" s="68">
        <v>32</v>
      </c>
      <c r="G83" s="65"/>
      <c r="H83" s="69"/>
      <c r="I83" s="70"/>
      <c r="J83" s="70"/>
      <c r="K83" s="34" t="s">
        <v>65</v>
      </c>
      <c r="L83" s="77">
        <v>83</v>
      </c>
      <c r="M83" s="77"/>
      <c r="N83" s="72"/>
      <c r="O83" s="79" t="s">
        <v>498</v>
      </c>
      <c r="P83" s="81">
        <v>43484.14417824074</v>
      </c>
      <c r="Q83" s="79" t="s">
        <v>502</v>
      </c>
      <c r="R83" s="79"/>
      <c r="S83" s="79"/>
      <c r="T83" s="79" t="s">
        <v>488</v>
      </c>
      <c r="U83" s="79"/>
      <c r="V83" s="83" t="s">
        <v>780</v>
      </c>
      <c r="W83" s="81">
        <v>43484.14417824074</v>
      </c>
      <c r="X83" s="83" t="s">
        <v>985</v>
      </c>
      <c r="Y83" s="79"/>
      <c r="Z83" s="79"/>
      <c r="AA83" s="85" t="s">
        <v>1361</v>
      </c>
      <c r="AB83" s="79"/>
      <c r="AC83" s="79" t="b">
        <v>0</v>
      </c>
      <c r="AD83" s="79">
        <v>0</v>
      </c>
      <c r="AE83" s="85" t="s">
        <v>1659</v>
      </c>
      <c r="AF83" s="79" t="b">
        <v>0</v>
      </c>
      <c r="AG83" s="79" t="s">
        <v>1663</v>
      </c>
      <c r="AH83" s="79"/>
      <c r="AI83" s="85" t="s">
        <v>1659</v>
      </c>
      <c r="AJ83" s="79" t="b">
        <v>0</v>
      </c>
      <c r="AK83" s="79">
        <v>149</v>
      </c>
      <c r="AL83" s="85" t="s">
        <v>1647</v>
      </c>
      <c r="AM83" s="79" t="s">
        <v>1674</v>
      </c>
      <c r="AN83" s="79" t="b">
        <v>0</v>
      </c>
      <c r="AO83" s="85" t="s">
        <v>1647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24</v>
      </c>
      <c r="BK83" s="49">
        <v>100</v>
      </c>
      <c r="BL83" s="48">
        <v>24</v>
      </c>
    </row>
    <row r="84" spans="1:64" ht="15">
      <c r="A84" s="64" t="s">
        <v>286</v>
      </c>
      <c r="B84" s="64" t="s">
        <v>425</v>
      </c>
      <c r="C84" s="65" t="s">
        <v>4124</v>
      </c>
      <c r="D84" s="66">
        <v>3</v>
      </c>
      <c r="E84" s="67" t="s">
        <v>132</v>
      </c>
      <c r="F84" s="68">
        <v>32</v>
      </c>
      <c r="G84" s="65"/>
      <c r="H84" s="69"/>
      <c r="I84" s="70"/>
      <c r="J84" s="70"/>
      <c r="K84" s="34" t="s">
        <v>65</v>
      </c>
      <c r="L84" s="77">
        <v>84</v>
      </c>
      <c r="M84" s="77"/>
      <c r="N84" s="72"/>
      <c r="O84" s="79" t="s">
        <v>498</v>
      </c>
      <c r="P84" s="81">
        <v>43484.14648148148</v>
      </c>
      <c r="Q84" s="79" t="s">
        <v>502</v>
      </c>
      <c r="R84" s="79"/>
      <c r="S84" s="79"/>
      <c r="T84" s="79" t="s">
        <v>488</v>
      </c>
      <c r="U84" s="79"/>
      <c r="V84" s="83" t="s">
        <v>781</v>
      </c>
      <c r="W84" s="81">
        <v>43484.14648148148</v>
      </c>
      <c r="X84" s="83" t="s">
        <v>986</v>
      </c>
      <c r="Y84" s="79"/>
      <c r="Z84" s="79"/>
      <c r="AA84" s="85" t="s">
        <v>1362</v>
      </c>
      <c r="AB84" s="79"/>
      <c r="AC84" s="79" t="b">
        <v>0</v>
      </c>
      <c r="AD84" s="79">
        <v>0</v>
      </c>
      <c r="AE84" s="85" t="s">
        <v>1659</v>
      </c>
      <c r="AF84" s="79" t="b">
        <v>0</v>
      </c>
      <c r="AG84" s="79" t="s">
        <v>1663</v>
      </c>
      <c r="AH84" s="79"/>
      <c r="AI84" s="85" t="s">
        <v>1659</v>
      </c>
      <c r="AJ84" s="79" t="b">
        <v>0</v>
      </c>
      <c r="AK84" s="79">
        <v>149</v>
      </c>
      <c r="AL84" s="85" t="s">
        <v>1647</v>
      </c>
      <c r="AM84" s="79" t="s">
        <v>1675</v>
      </c>
      <c r="AN84" s="79" t="b">
        <v>0</v>
      </c>
      <c r="AO84" s="85" t="s">
        <v>1647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24</v>
      </c>
      <c r="BK84" s="49">
        <v>100</v>
      </c>
      <c r="BL84" s="48">
        <v>24</v>
      </c>
    </row>
    <row r="85" spans="1:64" ht="15">
      <c r="A85" s="64" t="s">
        <v>287</v>
      </c>
      <c r="B85" s="64" t="s">
        <v>425</v>
      </c>
      <c r="C85" s="65" t="s">
        <v>4124</v>
      </c>
      <c r="D85" s="66">
        <v>3</v>
      </c>
      <c r="E85" s="67" t="s">
        <v>132</v>
      </c>
      <c r="F85" s="68">
        <v>32</v>
      </c>
      <c r="G85" s="65"/>
      <c r="H85" s="69"/>
      <c r="I85" s="70"/>
      <c r="J85" s="70"/>
      <c r="K85" s="34" t="s">
        <v>65</v>
      </c>
      <c r="L85" s="77">
        <v>85</v>
      </c>
      <c r="M85" s="77"/>
      <c r="N85" s="72"/>
      <c r="O85" s="79" t="s">
        <v>498</v>
      </c>
      <c r="P85" s="81">
        <v>43484.15025462963</v>
      </c>
      <c r="Q85" s="79" t="s">
        <v>502</v>
      </c>
      <c r="R85" s="79"/>
      <c r="S85" s="79"/>
      <c r="T85" s="79" t="s">
        <v>488</v>
      </c>
      <c r="U85" s="79"/>
      <c r="V85" s="83" t="s">
        <v>782</v>
      </c>
      <c r="W85" s="81">
        <v>43484.15025462963</v>
      </c>
      <c r="X85" s="83" t="s">
        <v>987</v>
      </c>
      <c r="Y85" s="79"/>
      <c r="Z85" s="79"/>
      <c r="AA85" s="85" t="s">
        <v>1363</v>
      </c>
      <c r="AB85" s="79"/>
      <c r="AC85" s="79" t="b">
        <v>0</v>
      </c>
      <c r="AD85" s="79">
        <v>0</v>
      </c>
      <c r="AE85" s="85" t="s">
        <v>1659</v>
      </c>
      <c r="AF85" s="79" t="b">
        <v>0</v>
      </c>
      <c r="AG85" s="79" t="s">
        <v>1663</v>
      </c>
      <c r="AH85" s="79"/>
      <c r="AI85" s="85" t="s">
        <v>1659</v>
      </c>
      <c r="AJ85" s="79" t="b">
        <v>0</v>
      </c>
      <c r="AK85" s="79">
        <v>149</v>
      </c>
      <c r="AL85" s="85" t="s">
        <v>1647</v>
      </c>
      <c r="AM85" s="79" t="s">
        <v>1673</v>
      </c>
      <c r="AN85" s="79" t="b">
        <v>0</v>
      </c>
      <c r="AO85" s="85" t="s">
        <v>1647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24</v>
      </c>
      <c r="BK85" s="49">
        <v>100</v>
      </c>
      <c r="BL85" s="48">
        <v>24</v>
      </c>
    </row>
    <row r="86" spans="1:64" ht="15">
      <c r="A86" s="64" t="s">
        <v>288</v>
      </c>
      <c r="B86" s="64" t="s">
        <v>425</v>
      </c>
      <c r="C86" s="65" t="s">
        <v>4124</v>
      </c>
      <c r="D86" s="66">
        <v>3</v>
      </c>
      <c r="E86" s="67" t="s">
        <v>132</v>
      </c>
      <c r="F86" s="68">
        <v>32</v>
      </c>
      <c r="G86" s="65"/>
      <c r="H86" s="69"/>
      <c r="I86" s="70"/>
      <c r="J86" s="70"/>
      <c r="K86" s="34" t="s">
        <v>65</v>
      </c>
      <c r="L86" s="77">
        <v>86</v>
      </c>
      <c r="M86" s="77"/>
      <c r="N86" s="72"/>
      <c r="O86" s="79" t="s">
        <v>498</v>
      </c>
      <c r="P86" s="81">
        <v>43484.15688657408</v>
      </c>
      <c r="Q86" s="79" t="s">
        <v>502</v>
      </c>
      <c r="R86" s="79"/>
      <c r="S86" s="79"/>
      <c r="T86" s="79" t="s">
        <v>488</v>
      </c>
      <c r="U86" s="79"/>
      <c r="V86" s="83" t="s">
        <v>783</v>
      </c>
      <c r="W86" s="81">
        <v>43484.15688657408</v>
      </c>
      <c r="X86" s="83" t="s">
        <v>988</v>
      </c>
      <c r="Y86" s="79"/>
      <c r="Z86" s="79"/>
      <c r="AA86" s="85" t="s">
        <v>1364</v>
      </c>
      <c r="AB86" s="79"/>
      <c r="AC86" s="79" t="b">
        <v>0</v>
      </c>
      <c r="AD86" s="79">
        <v>0</v>
      </c>
      <c r="AE86" s="85" t="s">
        <v>1659</v>
      </c>
      <c r="AF86" s="79" t="b">
        <v>0</v>
      </c>
      <c r="AG86" s="79" t="s">
        <v>1663</v>
      </c>
      <c r="AH86" s="79"/>
      <c r="AI86" s="85" t="s">
        <v>1659</v>
      </c>
      <c r="AJ86" s="79" t="b">
        <v>0</v>
      </c>
      <c r="AK86" s="79">
        <v>149</v>
      </c>
      <c r="AL86" s="85" t="s">
        <v>1647</v>
      </c>
      <c r="AM86" s="79" t="s">
        <v>1676</v>
      </c>
      <c r="AN86" s="79" t="b">
        <v>0</v>
      </c>
      <c r="AO86" s="85" t="s">
        <v>1647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24</v>
      </c>
      <c r="BK86" s="49">
        <v>100</v>
      </c>
      <c r="BL86" s="48">
        <v>24</v>
      </c>
    </row>
    <row r="87" spans="1:64" ht="15">
      <c r="A87" s="64" t="s">
        <v>289</v>
      </c>
      <c r="B87" s="64" t="s">
        <v>425</v>
      </c>
      <c r="C87" s="65" t="s">
        <v>4124</v>
      </c>
      <c r="D87" s="66">
        <v>3</v>
      </c>
      <c r="E87" s="67" t="s">
        <v>132</v>
      </c>
      <c r="F87" s="68">
        <v>32</v>
      </c>
      <c r="G87" s="65"/>
      <c r="H87" s="69"/>
      <c r="I87" s="70"/>
      <c r="J87" s="70"/>
      <c r="K87" s="34" t="s">
        <v>65</v>
      </c>
      <c r="L87" s="77">
        <v>87</v>
      </c>
      <c r="M87" s="77"/>
      <c r="N87" s="72"/>
      <c r="O87" s="79" t="s">
        <v>498</v>
      </c>
      <c r="P87" s="81">
        <v>43484.15814814815</v>
      </c>
      <c r="Q87" s="79" t="s">
        <v>502</v>
      </c>
      <c r="R87" s="79"/>
      <c r="S87" s="79"/>
      <c r="T87" s="79" t="s">
        <v>488</v>
      </c>
      <c r="U87" s="79"/>
      <c r="V87" s="83" t="s">
        <v>784</v>
      </c>
      <c r="W87" s="81">
        <v>43484.15814814815</v>
      </c>
      <c r="X87" s="83" t="s">
        <v>989</v>
      </c>
      <c r="Y87" s="79"/>
      <c r="Z87" s="79"/>
      <c r="AA87" s="85" t="s">
        <v>1365</v>
      </c>
      <c r="AB87" s="79"/>
      <c r="AC87" s="79" t="b">
        <v>0</v>
      </c>
      <c r="AD87" s="79">
        <v>0</v>
      </c>
      <c r="AE87" s="85" t="s">
        <v>1659</v>
      </c>
      <c r="AF87" s="79" t="b">
        <v>0</v>
      </c>
      <c r="AG87" s="79" t="s">
        <v>1663</v>
      </c>
      <c r="AH87" s="79"/>
      <c r="AI87" s="85" t="s">
        <v>1659</v>
      </c>
      <c r="AJ87" s="79" t="b">
        <v>0</v>
      </c>
      <c r="AK87" s="79">
        <v>149</v>
      </c>
      <c r="AL87" s="85" t="s">
        <v>1647</v>
      </c>
      <c r="AM87" s="79" t="s">
        <v>1676</v>
      </c>
      <c r="AN87" s="79" t="b">
        <v>0</v>
      </c>
      <c r="AO87" s="85" t="s">
        <v>1647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24</v>
      </c>
      <c r="BK87" s="49">
        <v>100</v>
      </c>
      <c r="BL87" s="48">
        <v>24</v>
      </c>
    </row>
    <row r="88" spans="1:64" ht="15">
      <c r="A88" s="64" t="s">
        <v>290</v>
      </c>
      <c r="B88" s="64" t="s">
        <v>425</v>
      </c>
      <c r="C88" s="65" t="s">
        <v>4124</v>
      </c>
      <c r="D88" s="66">
        <v>3</v>
      </c>
      <c r="E88" s="67" t="s">
        <v>132</v>
      </c>
      <c r="F88" s="68">
        <v>32</v>
      </c>
      <c r="G88" s="65"/>
      <c r="H88" s="69"/>
      <c r="I88" s="70"/>
      <c r="J88" s="70"/>
      <c r="K88" s="34" t="s">
        <v>65</v>
      </c>
      <c r="L88" s="77">
        <v>88</v>
      </c>
      <c r="M88" s="77"/>
      <c r="N88" s="72"/>
      <c r="O88" s="79" t="s">
        <v>498</v>
      </c>
      <c r="P88" s="81">
        <v>43484.15834490741</v>
      </c>
      <c r="Q88" s="79" t="s">
        <v>502</v>
      </c>
      <c r="R88" s="79"/>
      <c r="S88" s="79"/>
      <c r="T88" s="79" t="s">
        <v>488</v>
      </c>
      <c r="U88" s="79"/>
      <c r="V88" s="83" t="s">
        <v>785</v>
      </c>
      <c r="W88" s="81">
        <v>43484.15834490741</v>
      </c>
      <c r="X88" s="83" t="s">
        <v>990</v>
      </c>
      <c r="Y88" s="79"/>
      <c r="Z88" s="79"/>
      <c r="AA88" s="85" t="s">
        <v>1366</v>
      </c>
      <c r="AB88" s="79"/>
      <c r="AC88" s="79" t="b">
        <v>0</v>
      </c>
      <c r="AD88" s="79">
        <v>0</v>
      </c>
      <c r="AE88" s="85" t="s">
        <v>1659</v>
      </c>
      <c r="AF88" s="79" t="b">
        <v>0</v>
      </c>
      <c r="AG88" s="79" t="s">
        <v>1663</v>
      </c>
      <c r="AH88" s="79"/>
      <c r="AI88" s="85" t="s">
        <v>1659</v>
      </c>
      <c r="AJ88" s="79" t="b">
        <v>0</v>
      </c>
      <c r="AK88" s="79">
        <v>149</v>
      </c>
      <c r="AL88" s="85" t="s">
        <v>1647</v>
      </c>
      <c r="AM88" s="79" t="s">
        <v>1673</v>
      </c>
      <c r="AN88" s="79" t="b">
        <v>0</v>
      </c>
      <c r="AO88" s="85" t="s">
        <v>1647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24</v>
      </c>
      <c r="BK88" s="49">
        <v>100</v>
      </c>
      <c r="BL88" s="48">
        <v>24</v>
      </c>
    </row>
    <row r="89" spans="1:64" ht="15">
      <c r="A89" s="64" t="s">
        <v>291</v>
      </c>
      <c r="B89" s="64" t="s">
        <v>425</v>
      </c>
      <c r="C89" s="65" t="s">
        <v>4124</v>
      </c>
      <c r="D89" s="66">
        <v>3</v>
      </c>
      <c r="E89" s="67" t="s">
        <v>132</v>
      </c>
      <c r="F89" s="68">
        <v>32</v>
      </c>
      <c r="G89" s="65"/>
      <c r="H89" s="69"/>
      <c r="I89" s="70"/>
      <c r="J89" s="70"/>
      <c r="K89" s="34" t="s">
        <v>65</v>
      </c>
      <c r="L89" s="77">
        <v>89</v>
      </c>
      <c r="M89" s="77"/>
      <c r="N89" s="72"/>
      <c r="O89" s="79" t="s">
        <v>498</v>
      </c>
      <c r="P89" s="81">
        <v>43484.15851851852</v>
      </c>
      <c r="Q89" s="79" t="s">
        <v>502</v>
      </c>
      <c r="R89" s="79"/>
      <c r="S89" s="79"/>
      <c r="T89" s="79" t="s">
        <v>488</v>
      </c>
      <c r="U89" s="79"/>
      <c r="V89" s="83" t="s">
        <v>786</v>
      </c>
      <c r="W89" s="81">
        <v>43484.15851851852</v>
      </c>
      <c r="X89" s="83" t="s">
        <v>991</v>
      </c>
      <c r="Y89" s="79"/>
      <c r="Z89" s="79"/>
      <c r="AA89" s="85" t="s">
        <v>1367</v>
      </c>
      <c r="AB89" s="79"/>
      <c r="AC89" s="79" t="b">
        <v>0</v>
      </c>
      <c r="AD89" s="79">
        <v>0</v>
      </c>
      <c r="AE89" s="85" t="s">
        <v>1659</v>
      </c>
      <c r="AF89" s="79" t="b">
        <v>0</v>
      </c>
      <c r="AG89" s="79" t="s">
        <v>1663</v>
      </c>
      <c r="AH89" s="79"/>
      <c r="AI89" s="85" t="s">
        <v>1659</v>
      </c>
      <c r="AJ89" s="79" t="b">
        <v>0</v>
      </c>
      <c r="AK89" s="79">
        <v>149</v>
      </c>
      <c r="AL89" s="85" t="s">
        <v>1647</v>
      </c>
      <c r="AM89" s="79" t="s">
        <v>1676</v>
      </c>
      <c r="AN89" s="79" t="b">
        <v>0</v>
      </c>
      <c r="AO89" s="85" t="s">
        <v>1647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24</v>
      </c>
      <c r="BK89" s="49">
        <v>100</v>
      </c>
      <c r="BL89" s="48">
        <v>24</v>
      </c>
    </row>
    <row r="90" spans="1:64" ht="15">
      <c r="A90" s="64" t="s">
        <v>292</v>
      </c>
      <c r="B90" s="64" t="s">
        <v>425</v>
      </c>
      <c r="C90" s="65" t="s">
        <v>4124</v>
      </c>
      <c r="D90" s="66">
        <v>3</v>
      </c>
      <c r="E90" s="67" t="s">
        <v>132</v>
      </c>
      <c r="F90" s="68">
        <v>32</v>
      </c>
      <c r="G90" s="65"/>
      <c r="H90" s="69"/>
      <c r="I90" s="70"/>
      <c r="J90" s="70"/>
      <c r="K90" s="34" t="s">
        <v>65</v>
      </c>
      <c r="L90" s="77">
        <v>90</v>
      </c>
      <c r="M90" s="77"/>
      <c r="N90" s="72"/>
      <c r="O90" s="79" t="s">
        <v>498</v>
      </c>
      <c r="P90" s="81">
        <v>43484.16018518519</v>
      </c>
      <c r="Q90" s="79" t="s">
        <v>502</v>
      </c>
      <c r="R90" s="79"/>
      <c r="S90" s="79"/>
      <c r="T90" s="79" t="s">
        <v>488</v>
      </c>
      <c r="U90" s="79"/>
      <c r="V90" s="83" t="s">
        <v>787</v>
      </c>
      <c r="W90" s="81">
        <v>43484.16018518519</v>
      </c>
      <c r="X90" s="83" t="s">
        <v>992</v>
      </c>
      <c r="Y90" s="79"/>
      <c r="Z90" s="79"/>
      <c r="AA90" s="85" t="s">
        <v>1368</v>
      </c>
      <c r="AB90" s="79"/>
      <c r="AC90" s="79" t="b">
        <v>0</v>
      </c>
      <c r="AD90" s="79">
        <v>0</v>
      </c>
      <c r="AE90" s="85" t="s">
        <v>1659</v>
      </c>
      <c r="AF90" s="79" t="b">
        <v>0</v>
      </c>
      <c r="AG90" s="79" t="s">
        <v>1663</v>
      </c>
      <c r="AH90" s="79"/>
      <c r="AI90" s="85" t="s">
        <v>1659</v>
      </c>
      <c r="AJ90" s="79" t="b">
        <v>0</v>
      </c>
      <c r="AK90" s="79">
        <v>149</v>
      </c>
      <c r="AL90" s="85" t="s">
        <v>1647</v>
      </c>
      <c r="AM90" s="79" t="s">
        <v>1676</v>
      </c>
      <c r="AN90" s="79" t="b">
        <v>0</v>
      </c>
      <c r="AO90" s="85" t="s">
        <v>1647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24</v>
      </c>
      <c r="BK90" s="49">
        <v>100</v>
      </c>
      <c r="BL90" s="48">
        <v>24</v>
      </c>
    </row>
    <row r="91" spans="1:64" ht="15">
      <c r="A91" s="64" t="s">
        <v>293</v>
      </c>
      <c r="B91" s="64" t="s">
        <v>425</v>
      </c>
      <c r="C91" s="65" t="s">
        <v>4124</v>
      </c>
      <c r="D91" s="66">
        <v>3</v>
      </c>
      <c r="E91" s="67" t="s">
        <v>132</v>
      </c>
      <c r="F91" s="68">
        <v>32</v>
      </c>
      <c r="G91" s="65"/>
      <c r="H91" s="69"/>
      <c r="I91" s="70"/>
      <c r="J91" s="70"/>
      <c r="K91" s="34" t="s">
        <v>65</v>
      </c>
      <c r="L91" s="77">
        <v>91</v>
      </c>
      <c r="M91" s="77"/>
      <c r="N91" s="72"/>
      <c r="O91" s="79" t="s">
        <v>498</v>
      </c>
      <c r="P91" s="81">
        <v>43484.16123842593</v>
      </c>
      <c r="Q91" s="79" t="s">
        <v>502</v>
      </c>
      <c r="R91" s="79"/>
      <c r="S91" s="79"/>
      <c r="T91" s="79" t="s">
        <v>488</v>
      </c>
      <c r="U91" s="79"/>
      <c r="V91" s="83" t="s">
        <v>788</v>
      </c>
      <c r="W91" s="81">
        <v>43484.16123842593</v>
      </c>
      <c r="X91" s="83" t="s">
        <v>993</v>
      </c>
      <c r="Y91" s="79"/>
      <c r="Z91" s="79"/>
      <c r="AA91" s="85" t="s">
        <v>1369</v>
      </c>
      <c r="AB91" s="79"/>
      <c r="AC91" s="79" t="b">
        <v>0</v>
      </c>
      <c r="AD91" s="79">
        <v>0</v>
      </c>
      <c r="AE91" s="85" t="s">
        <v>1659</v>
      </c>
      <c r="AF91" s="79" t="b">
        <v>0</v>
      </c>
      <c r="AG91" s="79" t="s">
        <v>1663</v>
      </c>
      <c r="AH91" s="79"/>
      <c r="AI91" s="85" t="s">
        <v>1659</v>
      </c>
      <c r="AJ91" s="79" t="b">
        <v>0</v>
      </c>
      <c r="AK91" s="79">
        <v>149</v>
      </c>
      <c r="AL91" s="85" t="s">
        <v>1647</v>
      </c>
      <c r="AM91" s="79" t="s">
        <v>1677</v>
      </c>
      <c r="AN91" s="79" t="b">
        <v>0</v>
      </c>
      <c r="AO91" s="85" t="s">
        <v>1647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24</v>
      </c>
      <c r="BK91" s="49">
        <v>100</v>
      </c>
      <c r="BL91" s="48">
        <v>24</v>
      </c>
    </row>
    <row r="92" spans="1:64" ht="15">
      <c r="A92" s="64" t="s">
        <v>294</v>
      </c>
      <c r="B92" s="64" t="s">
        <v>425</v>
      </c>
      <c r="C92" s="65" t="s">
        <v>4124</v>
      </c>
      <c r="D92" s="66">
        <v>3</v>
      </c>
      <c r="E92" s="67" t="s">
        <v>132</v>
      </c>
      <c r="F92" s="68">
        <v>32</v>
      </c>
      <c r="G92" s="65"/>
      <c r="H92" s="69"/>
      <c r="I92" s="70"/>
      <c r="J92" s="70"/>
      <c r="K92" s="34" t="s">
        <v>65</v>
      </c>
      <c r="L92" s="77">
        <v>92</v>
      </c>
      <c r="M92" s="77"/>
      <c r="N92" s="72"/>
      <c r="O92" s="79" t="s">
        <v>498</v>
      </c>
      <c r="P92" s="81">
        <v>43484.169340277775</v>
      </c>
      <c r="Q92" s="79" t="s">
        <v>502</v>
      </c>
      <c r="R92" s="79"/>
      <c r="S92" s="79"/>
      <c r="T92" s="79" t="s">
        <v>488</v>
      </c>
      <c r="U92" s="79"/>
      <c r="V92" s="83" t="s">
        <v>789</v>
      </c>
      <c r="W92" s="81">
        <v>43484.169340277775</v>
      </c>
      <c r="X92" s="83" t="s">
        <v>994</v>
      </c>
      <c r="Y92" s="79"/>
      <c r="Z92" s="79"/>
      <c r="AA92" s="85" t="s">
        <v>1370</v>
      </c>
      <c r="AB92" s="79"/>
      <c r="AC92" s="79" t="b">
        <v>0</v>
      </c>
      <c r="AD92" s="79">
        <v>0</v>
      </c>
      <c r="AE92" s="85" t="s">
        <v>1659</v>
      </c>
      <c r="AF92" s="79" t="b">
        <v>0</v>
      </c>
      <c r="AG92" s="79" t="s">
        <v>1663</v>
      </c>
      <c r="AH92" s="79"/>
      <c r="AI92" s="85" t="s">
        <v>1659</v>
      </c>
      <c r="AJ92" s="79" t="b">
        <v>0</v>
      </c>
      <c r="AK92" s="79">
        <v>149</v>
      </c>
      <c r="AL92" s="85" t="s">
        <v>1647</v>
      </c>
      <c r="AM92" s="79" t="s">
        <v>1678</v>
      </c>
      <c r="AN92" s="79" t="b">
        <v>0</v>
      </c>
      <c r="AO92" s="85" t="s">
        <v>1647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24</v>
      </c>
      <c r="BK92" s="49">
        <v>100</v>
      </c>
      <c r="BL92" s="48">
        <v>24</v>
      </c>
    </row>
    <row r="93" spans="1:64" ht="15">
      <c r="A93" s="64" t="s">
        <v>295</v>
      </c>
      <c r="B93" s="64" t="s">
        <v>425</v>
      </c>
      <c r="C93" s="65" t="s">
        <v>4124</v>
      </c>
      <c r="D93" s="66">
        <v>3</v>
      </c>
      <c r="E93" s="67" t="s">
        <v>132</v>
      </c>
      <c r="F93" s="68">
        <v>32</v>
      </c>
      <c r="G93" s="65"/>
      <c r="H93" s="69"/>
      <c r="I93" s="70"/>
      <c r="J93" s="70"/>
      <c r="K93" s="34" t="s">
        <v>65</v>
      </c>
      <c r="L93" s="77">
        <v>93</v>
      </c>
      <c r="M93" s="77"/>
      <c r="N93" s="72"/>
      <c r="O93" s="79" t="s">
        <v>498</v>
      </c>
      <c r="P93" s="81">
        <v>43484.17047453704</v>
      </c>
      <c r="Q93" s="79" t="s">
        <v>502</v>
      </c>
      <c r="R93" s="79"/>
      <c r="S93" s="79"/>
      <c r="T93" s="79" t="s">
        <v>488</v>
      </c>
      <c r="U93" s="79"/>
      <c r="V93" s="83" t="s">
        <v>790</v>
      </c>
      <c r="W93" s="81">
        <v>43484.17047453704</v>
      </c>
      <c r="X93" s="83" t="s">
        <v>995</v>
      </c>
      <c r="Y93" s="79"/>
      <c r="Z93" s="79"/>
      <c r="AA93" s="85" t="s">
        <v>1371</v>
      </c>
      <c r="AB93" s="79"/>
      <c r="AC93" s="79" t="b">
        <v>0</v>
      </c>
      <c r="AD93" s="79">
        <v>0</v>
      </c>
      <c r="AE93" s="85" t="s">
        <v>1659</v>
      </c>
      <c r="AF93" s="79" t="b">
        <v>0</v>
      </c>
      <c r="AG93" s="79" t="s">
        <v>1663</v>
      </c>
      <c r="AH93" s="79"/>
      <c r="AI93" s="85" t="s">
        <v>1659</v>
      </c>
      <c r="AJ93" s="79" t="b">
        <v>0</v>
      </c>
      <c r="AK93" s="79">
        <v>149</v>
      </c>
      <c r="AL93" s="85" t="s">
        <v>1647</v>
      </c>
      <c r="AM93" s="79" t="s">
        <v>1676</v>
      </c>
      <c r="AN93" s="79" t="b">
        <v>0</v>
      </c>
      <c r="AO93" s="85" t="s">
        <v>1647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24</v>
      </c>
      <c r="BK93" s="49">
        <v>100</v>
      </c>
      <c r="BL93" s="48">
        <v>24</v>
      </c>
    </row>
    <row r="94" spans="1:64" ht="15">
      <c r="A94" s="64" t="s">
        <v>296</v>
      </c>
      <c r="B94" s="64" t="s">
        <v>425</v>
      </c>
      <c r="C94" s="65" t="s">
        <v>4124</v>
      </c>
      <c r="D94" s="66">
        <v>3</v>
      </c>
      <c r="E94" s="67" t="s">
        <v>132</v>
      </c>
      <c r="F94" s="68">
        <v>32</v>
      </c>
      <c r="G94" s="65"/>
      <c r="H94" s="69"/>
      <c r="I94" s="70"/>
      <c r="J94" s="70"/>
      <c r="K94" s="34" t="s">
        <v>65</v>
      </c>
      <c r="L94" s="77">
        <v>94</v>
      </c>
      <c r="M94" s="77"/>
      <c r="N94" s="72"/>
      <c r="O94" s="79" t="s">
        <v>498</v>
      </c>
      <c r="P94" s="81">
        <v>43484.18133101852</v>
      </c>
      <c r="Q94" s="79" t="s">
        <v>502</v>
      </c>
      <c r="R94" s="79"/>
      <c r="S94" s="79"/>
      <c r="T94" s="79" t="s">
        <v>488</v>
      </c>
      <c r="U94" s="79"/>
      <c r="V94" s="83" t="s">
        <v>791</v>
      </c>
      <c r="W94" s="81">
        <v>43484.18133101852</v>
      </c>
      <c r="X94" s="83" t="s">
        <v>996</v>
      </c>
      <c r="Y94" s="79"/>
      <c r="Z94" s="79"/>
      <c r="AA94" s="85" t="s">
        <v>1372</v>
      </c>
      <c r="AB94" s="79"/>
      <c r="AC94" s="79" t="b">
        <v>0</v>
      </c>
      <c r="AD94" s="79">
        <v>0</v>
      </c>
      <c r="AE94" s="85" t="s">
        <v>1659</v>
      </c>
      <c r="AF94" s="79" t="b">
        <v>0</v>
      </c>
      <c r="AG94" s="79" t="s">
        <v>1663</v>
      </c>
      <c r="AH94" s="79"/>
      <c r="AI94" s="85" t="s">
        <v>1659</v>
      </c>
      <c r="AJ94" s="79" t="b">
        <v>0</v>
      </c>
      <c r="AK94" s="79">
        <v>149</v>
      </c>
      <c r="AL94" s="85" t="s">
        <v>1647</v>
      </c>
      <c r="AM94" s="79" t="s">
        <v>1673</v>
      </c>
      <c r="AN94" s="79" t="b">
        <v>0</v>
      </c>
      <c r="AO94" s="85" t="s">
        <v>1647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24</v>
      </c>
      <c r="BK94" s="49">
        <v>100</v>
      </c>
      <c r="BL94" s="48">
        <v>24</v>
      </c>
    </row>
    <row r="95" spans="1:64" ht="15">
      <c r="A95" s="64" t="s">
        <v>297</v>
      </c>
      <c r="B95" s="64" t="s">
        <v>425</v>
      </c>
      <c r="C95" s="65" t="s">
        <v>4124</v>
      </c>
      <c r="D95" s="66">
        <v>3</v>
      </c>
      <c r="E95" s="67" t="s">
        <v>132</v>
      </c>
      <c r="F95" s="68">
        <v>32</v>
      </c>
      <c r="G95" s="65"/>
      <c r="H95" s="69"/>
      <c r="I95" s="70"/>
      <c r="J95" s="70"/>
      <c r="K95" s="34" t="s">
        <v>65</v>
      </c>
      <c r="L95" s="77">
        <v>95</v>
      </c>
      <c r="M95" s="77"/>
      <c r="N95" s="72"/>
      <c r="O95" s="79" t="s">
        <v>498</v>
      </c>
      <c r="P95" s="81">
        <v>43484.186898148146</v>
      </c>
      <c r="Q95" s="79" t="s">
        <v>502</v>
      </c>
      <c r="R95" s="79"/>
      <c r="S95" s="79"/>
      <c r="T95" s="79" t="s">
        <v>488</v>
      </c>
      <c r="U95" s="79"/>
      <c r="V95" s="83" t="s">
        <v>792</v>
      </c>
      <c r="W95" s="81">
        <v>43484.186898148146</v>
      </c>
      <c r="X95" s="83" t="s">
        <v>997</v>
      </c>
      <c r="Y95" s="79"/>
      <c r="Z95" s="79"/>
      <c r="AA95" s="85" t="s">
        <v>1373</v>
      </c>
      <c r="AB95" s="79"/>
      <c r="AC95" s="79" t="b">
        <v>0</v>
      </c>
      <c r="AD95" s="79">
        <v>0</v>
      </c>
      <c r="AE95" s="85" t="s">
        <v>1659</v>
      </c>
      <c r="AF95" s="79" t="b">
        <v>0</v>
      </c>
      <c r="AG95" s="79" t="s">
        <v>1663</v>
      </c>
      <c r="AH95" s="79"/>
      <c r="AI95" s="85" t="s">
        <v>1659</v>
      </c>
      <c r="AJ95" s="79" t="b">
        <v>0</v>
      </c>
      <c r="AK95" s="79">
        <v>149</v>
      </c>
      <c r="AL95" s="85" t="s">
        <v>1647</v>
      </c>
      <c r="AM95" s="79" t="s">
        <v>1674</v>
      </c>
      <c r="AN95" s="79" t="b">
        <v>0</v>
      </c>
      <c r="AO95" s="85" t="s">
        <v>1647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24</v>
      </c>
      <c r="BK95" s="49">
        <v>100</v>
      </c>
      <c r="BL95" s="48">
        <v>24</v>
      </c>
    </row>
    <row r="96" spans="1:64" ht="15">
      <c r="A96" s="64" t="s">
        <v>298</v>
      </c>
      <c r="B96" s="64" t="s">
        <v>425</v>
      </c>
      <c r="C96" s="65" t="s">
        <v>4124</v>
      </c>
      <c r="D96" s="66">
        <v>3</v>
      </c>
      <c r="E96" s="67" t="s">
        <v>132</v>
      </c>
      <c r="F96" s="68">
        <v>32</v>
      </c>
      <c r="G96" s="65"/>
      <c r="H96" s="69"/>
      <c r="I96" s="70"/>
      <c r="J96" s="70"/>
      <c r="K96" s="34" t="s">
        <v>65</v>
      </c>
      <c r="L96" s="77">
        <v>96</v>
      </c>
      <c r="M96" s="77"/>
      <c r="N96" s="72"/>
      <c r="O96" s="79" t="s">
        <v>498</v>
      </c>
      <c r="P96" s="81">
        <v>43484.18733796296</v>
      </c>
      <c r="Q96" s="79" t="s">
        <v>502</v>
      </c>
      <c r="R96" s="79"/>
      <c r="S96" s="79"/>
      <c r="T96" s="79" t="s">
        <v>488</v>
      </c>
      <c r="U96" s="79"/>
      <c r="V96" s="83" t="s">
        <v>793</v>
      </c>
      <c r="W96" s="81">
        <v>43484.18733796296</v>
      </c>
      <c r="X96" s="83" t="s">
        <v>998</v>
      </c>
      <c r="Y96" s="79"/>
      <c r="Z96" s="79"/>
      <c r="AA96" s="85" t="s">
        <v>1374</v>
      </c>
      <c r="AB96" s="79"/>
      <c r="AC96" s="79" t="b">
        <v>0</v>
      </c>
      <c r="AD96" s="79">
        <v>0</v>
      </c>
      <c r="AE96" s="85" t="s">
        <v>1659</v>
      </c>
      <c r="AF96" s="79" t="b">
        <v>0</v>
      </c>
      <c r="AG96" s="79" t="s">
        <v>1663</v>
      </c>
      <c r="AH96" s="79"/>
      <c r="AI96" s="85" t="s">
        <v>1659</v>
      </c>
      <c r="AJ96" s="79" t="b">
        <v>0</v>
      </c>
      <c r="AK96" s="79">
        <v>149</v>
      </c>
      <c r="AL96" s="85" t="s">
        <v>1647</v>
      </c>
      <c r="AM96" s="79" t="s">
        <v>1676</v>
      </c>
      <c r="AN96" s="79" t="b">
        <v>0</v>
      </c>
      <c r="AO96" s="85" t="s">
        <v>1647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24</v>
      </c>
      <c r="BK96" s="49">
        <v>100</v>
      </c>
      <c r="BL96" s="48">
        <v>24</v>
      </c>
    </row>
    <row r="97" spans="1:64" ht="15">
      <c r="A97" s="64" t="s">
        <v>299</v>
      </c>
      <c r="B97" s="64" t="s">
        <v>424</v>
      </c>
      <c r="C97" s="65" t="s">
        <v>4124</v>
      </c>
      <c r="D97" s="66">
        <v>3</v>
      </c>
      <c r="E97" s="67" t="s">
        <v>132</v>
      </c>
      <c r="F97" s="68">
        <v>32</v>
      </c>
      <c r="G97" s="65"/>
      <c r="H97" s="69"/>
      <c r="I97" s="70"/>
      <c r="J97" s="70"/>
      <c r="K97" s="34" t="s">
        <v>65</v>
      </c>
      <c r="L97" s="77">
        <v>97</v>
      </c>
      <c r="M97" s="77"/>
      <c r="N97" s="72"/>
      <c r="O97" s="79" t="s">
        <v>498</v>
      </c>
      <c r="P97" s="81">
        <v>43484.19862268519</v>
      </c>
      <c r="Q97" s="79" t="s">
        <v>501</v>
      </c>
      <c r="R97" s="83" t="s">
        <v>606</v>
      </c>
      <c r="S97" s="79" t="s">
        <v>618</v>
      </c>
      <c r="T97" s="79" t="s">
        <v>622</v>
      </c>
      <c r="U97" s="79"/>
      <c r="V97" s="83" t="s">
        <v>794</v>
      </c>
      <c r="W97" s="81">
        <v>43484.19862268519</v>
      </c>
      <c r="X97" s="83" t="s">
        <v>999</v>
      </c>
      <c r="Y97" s="79"/>
      <c r="Z97" s="79"/>
      <c r="AA97" s="85" t="s">
        <v>1375</v>
      </c>
      <c r="AB97" s="79"/>
      <c r="AC97" s="79" t="b">
        <v>0</v>
      </c>
      <c r="AD97" s="79">
        <v>0</v>
      </c>
      <c r="AE97" s="85" t="s">
        <v>1659</v>
      </c>
      <c r="AF97" s="79" t="b">
        <v>0</v>
      </c>
      <c r="AG97" s="79" t="s">
        <v>1663</v>
      </c>
      <c r="AH97" s="79"/>
      <c r="AI97" s="85" t="s">
        <v>1659</v>
      </c>
      <c r="AJ97" s="79" t="b">
        <v>0</v>
      </c>
      <c r="AK97" s="79">
        <v>7</v>
      </c>
      <c r="AL97" s="85" t="s">
        <v>1522</v>
      </c>
      <c r="AM97" s="79" t="s">
        <v>1673</v>
      </c>
      <c r="AN97" s="79" t="b">
        <v>0</v>
      </c>
      <c r="AO97" s="85" t="s">
        <v>1522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21</v>
      </c>
      <c r="BK97" s="49">
        <v>100</v>
      </c>
      <c r="BL97" s="48">
        <v>21</v>
      </c>
    </row>
    <row r="98" spans="1:64" ht="15">
      <c r="A98" s="64" t="s">
        <v>300</v>
      </c>
      <c r="B98" s="64" t="s">
        <v>424</v>
      </c>
      <c r="C98" s="65" t="s">
        <v>4124</v>
      </c>
      <c r="D98" s="66">
        <v>3</v>
      </c>
      <c r="E98" s="67" t="s">
        <v>132</v>
      </c>
      <c r="F98" s="68">
        <v>32</v>
      </c>
      <c r="G98" s="65"/>
      <c r="H98" s="69"/>
      <c r="I98" s="70"/>
      <c r="J98" s="70"/>
      <c r="K98" s="34" t="s">
        <v>65</v>
      </c>
      <c r="L98" s="77">
        <v>98</v>
      </c>
      <c r="M98" s="77"/>
      <c r="N98" s="72"/>
      <c r="O98" s="79" t="s">
        <v>498</v>
      </c>
      <c r="P98" s="81">
        <v>43484.20011574074</v>
      </c>
      <c r="Q98" s="79" t="s">
        <v>501</v>
      </c>
      <c r="R98" s="83" t="s">
        <v>606</v>
      </c>
      <c r="S98" s="79" t="s">
        <v>618</v>
      </c>
      <c r="T98" s="79" t="s">
        <v>622</v>
      </c>
      <c r="U98" s="79"/>
      <c r="V98" s="83" t="s">
        <v>795</v>
      </c>
      <c r="W98" s="81">
        <v>43484.20011574074</v>
      </c>
      <c r="X98" s="83" t="s">
        <v>1000</v>
      </c>
      <c r="Y98" s="79"/>
      <c r="Z98" s="79"/>
      <c r="AA98" s="85" t="s">
        <v>1376</v>
      </c>
      <c r="AB98" s="79"/>
      <c r="AC98" s="79" t="b">
        <v>0</v>
      </c>
      <c r="AD98" s="79">
        <v>0</v>
      </c>
      <c r="AE98" s="85" t="s">
        <v>1659</v>
      </c>
      <c r="AF98" s="79" t="b">
        <v>0</v>
      </c>
      <c r="AG98" s="79" t="s">
        <v>1663</v>
      </c>
      <c r="AH98" s="79"/>
      <c r="AI98" s="85" t="s">
        <v>1659</v>
      </c>
      <c r="AJ98" s="79" t="b">
        <v>0</v>
      </c>
      <c r="AK98" s="79">
        <v>7</v>
      </c>
      <c r="AL98" s="85" t="s">
        <v>1522</v>
      </c>
      <c r="AM98" s="79" t="s">
        <v>1673</v>
      </c>
      <c r="AN98" s="79" t="b">
        <v>0</v>
      </c>
      <c r="AO98" s="85" t="s">
        <v>1522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21</v>
      </c>
      <c r="BK98" s="49">
        <v>100</v>
      </c>
      <c r="BL98" s="48">
        <v>21</v>
      </c>
    </row>
    <row r="99" spans="1:64" ht="15">
      <c r="A99" s="64" t="s">
        <v>301</v>
      </c>
      <c r="B99" s="64" t="s">
        <v>425</v>
      </c>
      <c r="C99" s="65" t="s">
        <v>4124</v>
      </c>
      <c r="D99" s="66">
        <v>3</v>
      </c>
      <c r="E99" s="67" t="s">
        <v>132</v>
      </c>
      <c r="F99" s="68">
        <v>32</v>
      </c>
      <c r="G99" s="65"/>
      <c r="H99" s="69"/>
      <c r="I99" s="70"/>
      <c r="J99" s="70"/>
      <c r="K99" s="34" t="s">
        <v>65</v>
      </c>
      <c r="L99" s="77">
        <v>99</v>
      </c>
      <c r="M99" s="77"/>
      <c r="N99" s="72"/>
      <c r="O99" s="79" t="s">
        <v>498</v>
      </c>
      <c r="P99" s="81">
        <v>43484.20207175926</v>
      </c>
      <c r="Q99" s="79" t="s">
        <v>502</v>
      </c>
      <c r="R99" s="79"/>
      <c r="S99" s="79"/>
      <c r="T99" s="79" t="s">
        <v>488</v>
      </c>
      <c r="U99" s="79"/>
      <c r="V99" s="83" t="s">
        <v>796</v>
      </c>
      <c r="W99" s="81">
        <v>43484.20207175926</v>
      </c>
      <c r="X99" s="83" t="s">
        <v>1001</v>
      </c>
      <c r="Y99" s="79"/>
      <c r="Z99" s="79"/>
      <c r="AA99" s="85" t="s">
        <v>1377</v>
      </c>
      <c r="AB99" s="79"/>
      <c r="AC99" s="79" t="b">
        <v>0</v>
      </c>
      <c r="AD99" s="79">
        <v>0</v>
      </c>
      <c r="AE99" s="85" t="s">
        <v>1659</v>
      </c>
      <c r="AF99" s="79" t="b">
        <v>0</v>
      </c>
      <c r="AG99" s="79" t="s">
        <v>1663</v>
      </c>
      <c r="AH99" s="79"/>
      <c r="AI99" s="85" t="s">
        <v>1659</v>
      </c>
      <c r="AJ99" s="79" t="b">
        <v>0</v>
      </c>
      <c r="AK99" s="79">
        <v>149</v>
      </c>
      <c r="AL99" s="85" t="s">
        <v>1647</v>
      </c>
      <c r="AM99" s="79" t="s">
        <v>1676</v>
      </c>
      <c r="AN99" s="79" t="b">
        <v>0</v>
      </c>
      <c r="AO99" s="85" t="s">
        <v>1647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24</v>
      </c>
      <c r="BK99" s="49">
        <v>100</v>
      </c>
      <c r="BL99" s="48">
        <v>24</v>
      </c>
    </row>
    <row r="100" spans="1:64" ht="15">
      <c r="A100" s="64" t="s">
        <v>302</v>
      </c>
      <c r="B100" s="64" t="s">
        <v>425</v>
      </c>
      <c r="C100" s="65" t="s">
        <v>4124</v>
      </c>
      <c r="D100" s="66">
        <v>3</v>
      </c>
      <c r="E100" s="67" t="s">
        <v>132</v>
      </c>
      <c r="F100" s="68">
        <v>32</v>
      </c>
      <c r="G100" s="65"/>
      <c r="H100" s="69"/>
      <c r="I100" s="70"/>
      <c r="J100" s="70"/>
      <c r="K100" s="34" t="s">
        <v>65</v>
      </c>
      <c r="L100" s="77">
        <v>100</v>
      </c>
      <c r="M100" s="77"/>
      <c r="N100" s="72"/>
      <c r="O100" s="79" t="s">
        <v>498</v>
      </c>
      <c r="P100" s="81">
        <v>43484.20607638889</v>
      </c>
      <c r="Q100" s="79" t="s">
        <v>502</v>
      </c>
      <c r="R100" s="79"/>
      <c r="S100" s="79"/>
      <c r="T100" s="79" t="s">
        <v>488</v>
      </c>
      <c r="U100" s="79"/>
      <c r="V100" s="83" t="s">
        <v>797</v>
      </c>
      <c r="W100" s="81">
        <v>43484.20607638889</v>
      </c>
      <c r="X100" s="83" t="s">
        <v>1002</v>
      </c>
      <c r="Y100" s="79"/>
      <c r="Z100" s="79"/>
      <c r="AA100" s="85" t="s">
        <v>1378</v>
      </c>
      <c r="AB100" s="79"/>
      <c r="AC100" s="79" t="b">
        <v>0</v>
      </c>
      <c r="AD100" s="79">
        <v>0</v>
      </c>
      <c r="AE100" s="85" t="s">
        <v>1659</v>
      </c>
      <c r="AF100" s="79" t="b">
        <v>0</v>
      </c>
      <c r="AG100" s="79" t="s">
        <v>1663</v>
      </c>
      <c r="AH100" s="79"/>
      <c r="AI100" s="85" t="s">
        <v>1659</v>
      </c>
      <c r="AJ100" s="79" t="b">
        <v>0</v>
      </c>
      <c r="AK100" s="79">
        <v>149</v>
      </c>
      <c r="AL100" s="85" t="s">
        <v>1647</v>
      </c>
      <c r="AM100" s="79" t="s">
        <v>1674</v>
      </c>
      <c r="AN100" s="79" t="b">
        <v>0</v>
      </c>
      <c r="AO100" s="85" t="s">
        <v>1647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24</v>
      </c>
      <c r="BK100" s="49">
        <v>100</v>
      </c>
      <c r="BL100" s="48">
        <v>24</v>
      </c>
    </row>
    <row r="101" spans="1:64" ht="15">
      <c r="A101" s="64" t="s">
        <v>303</v>
      </c>
      <c r="B101" s="64" t="s">
        <v>425</v>
      </c>
      <c r="C101" s="65" t="s">
        <v>4124</v>
      </c>
      <c r="D101" s="66">
        <v>3</v>
      </c>
      <c r="E101" s="67" t="s">
        <v>132</v>
      </c>
      <c r="F101" s="68">
        <v>32</v>
      </c>
      <c r="G101" s="65"/>
      <c r="H101" s="69"/>
      <c r="I101" s="70"/>
      <c r="J101" s="70"/>
      <c r="K101" s="34" t="s">
        <v>65</v>
      </c>
      <c r="L101" s="77">
        <v>101</v>
      </c>
      <c r="M101" s="77"/>
      <c r="N101" s="72"/>
      <c r="O101" s="79" t="s">
        <v>498</v>
      </c>
      <c r="P101" s="81">
        <v>43484.2075462963</v>
      </c>
      <c r="Q101" s="79" t="s">
        <v>502</v>
      </c>
      <c r="R101" s="79"/>
      <c r="S101" s="79"/>
      <c r="T101" s="79" t="s">
        <v>488</v>
      </c>
      <c r="U101" s="79"/>
      <c r="V101" s="83" t="s">
        <v>798</v>
      </c>
      <c r="W101" s="81">
        <v>43484.2075462963</v>
      </c>
      <c r="X101" s="83" t="s">
        <v>1003</v>
      </c>
      <c r="Y101" s="79"/>
      <c r="Z101" s="79"/>
      <c r="AA101" s="85" t="s">
        <v>1379</v>
      </c>
      <c r="AB101" s="79"/>
      <c r="AC101" s="79" t="b">
        <v>0</v>
      </c>
      <c r="AD101" s="79">
        <v>0</v>
      </c>
      <c r="AE101" s="85" t="s">
        <v>1659</v>
      </c>
      <c r="AF101" s="79" t="b">
        <v>0</v>
      </c>
      <c r="AG101" s="79" t="s">
        <v>1663</v>
      </c>
      <c r="AH101" s="79"/>
      <c r="AI101" s="85" t="s">
        <v>1659</v>
      </c>
      <c r="AJ101" s="79" t="b">
        <v>0</v>
      </c>
      <c r="AK101" s="79">
        <v>149</v>
      </c>
      <c r="AL101" s="85" t="s">
        <v>1647</v>
      </c>
      <c r="AM101" s="79" t="s">
        <v>1677</v>
      </c>
      <c r="AN101" s="79" t="b">
        <v>0</v>
      </c>
      <c r="AO101" s="85" t="s">
        <v>1647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24</v>
      </c>
      <c r="BK101" s="49">
        <v>100</v>
      </c>
      <c r="BL101" s="48">
        <v>24</v>
      </c>
    </row>
    <row r="102" spans="1:64" ht="15">
      <c r="A102" s="64" t="s">
        <v>304</v>
      </c>
      <c r="B102" s="64" t="s">
        <v>425</v>
      </c>
      <c r="C102" s="65" t="s">
        <v>4124</v>
      </c>
      <c r="D102" s="66">
        <v>3</v>
      </c>
      <c r="E102" s="67" t="s">
        <v>132</v>
      </c>
      <c r="F102" s="68">
        <v>32</v>
      </c>
      <c r="G102" s="65"/>
      <c r="H102" s="69"/>
      <c r="I102" s="70"/>
      <c r="J102" s="70"/>
      <c r="K102" s="34" t="s">
        <v>65</v>
      </c>
      <c r="L102" s="77">
        <v>102</v>
      </c>
      <c r="M102" s="77"/>
      <c r="N102" s="72"/>
      <c r="O102" s="79" t="s">
        <v>498</v>
      </c>
      <c r="P102" s="81">
        <v>43484.21438657407</v>
      </c>
      <c r="Q102" s="79" t="s">
        <v>502</v>
      </c>
      <c r="R102" s="79"/>
      <c r="S102" s="79"/>
      <c r="T102" s="79" t="s">
        <v>488</v>
      </c>
      <c r="U102" s="79"/>
      <c r="V102" s="83" t="s">
        <v>799</v>
      </c>
      <c r="W102" s="81">
        <v>43484.21438657407</v>
      </c>
      <c r="X102" s="83" t="s">
        <v>1004</v>
      </c>
      <c r="Y102" s="79"/>
      <c r="Z102" s="79"/>
      <c r="AA102" s="85" t="s">
        <v>1380</v>
      </c>
      <c r="AB102" s="79"/>
      <c r="AC102" s="79" t="b">
        <v>0</v>
      </c>
      <c r="AD102" s="79">
        <v>0</v>
      </c>
      <c r="AE102" s="85" t="s">
        <v>1659</v>
      </c>
      <c r="AF102" s="79" t="b">
        <v>0</v>
      </c>
      <c r="AG102" s="79" t="s">
        <v>1663</v>
      </c>
      <c r="AH102" s="79"/>
      <c r="AI102" s="85" t="s">
        <v>1659</v>
      </c>
      <c r="AJ102" s="79" t="b">
        <v>0</v>
      </c>
      <c r="AK102" s="79">
        <v>149</v>
      </c>
      <c r="AL102" s="85" t="s">
        <v>1647</v>
      </c>
      <c r="AM102" s="79" t="s">
        <v>1676</v>
      </c>
      <c r="AN102" s="79" t="b">
        <v>0</v>
      </c>
      <c r="AO102" s="85" t="s">
        <v>1647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24</v>
      </c>
      <c r="BK102" s="49">
        <v>100</v>
      </c>
      <c r="BL102" s="48">
        <v>24</v>
      </c>
    </row>
    <row r="103" spans="1:64" ht="15">
      <c r="A103" s="64" t="s">
        <v>305</v>
      </c>
      <c r="B103" s="64" t="s">
        <v>425</v>
      </c>
      <c r="C103" s="65" t="s">
        <v>4124</v>
      </c>
      <c r="D103" s="66">
        <v>3</v>
      </c>
      <c r="E103" s="67" t="s">
        <v>132</v>
      </c>
      <c r="F103" s="68">
        <v>32</v>
      </c>
      <c r="G103" s="65"/>
      <c r="H103" s="69"/>
      <c r="I103" s="70"/>
      <c r="J103" s="70"/>
      <c r="K103" s="34" t="s">
        <v>65</v>
      </c>
      <c r="L103" s="77">
        <v>103</v>
      </c>
      <c r="M103" s="77"/>
      <c r="N103" s="72"/>
      <c r="O103" s="79" t="s">
        <v>498</v>
      </c>
      <c r="P103" s="81">
        <v>43484.21597222222</v>
      </c>
      <c r="Q103" s="79" t="s">
        <v>502</v>
      </c>
      <c r="R103" s="79"/>
      <c r="S103" s="79"/>
      <c r="T103" s="79" t="s">
        <v>488</v>
      </c>
      <c r="U103" s="79"/>
      <c r="V103" s="83" t="s">
        <v>800</v>
      </c>
      <c r="W103" s="81">
        <v>43484.21597222222</v>
      </c>
      <c r="X103" s="83" t="s">
        <v>1005</v>
      </c>
      <c r="Y103" s="79"/>
      <c r="Z103" s="79"/>
      <c r="AA103" s="85" t="s">
        <v>1381</v>
      </c>
      <c r="AB103" s="79"/>
      <c r="AC103" s="79" t="b">
        <v>0</v>
      </c>
      <c r="AD103" s="79">
        <v>0</v>
      </c>
      <c r="AE103" s="85" t="s">
        <v>1659</v>
      </c>
      <c r="AF103" s="79" t="b">
        <v>0</v>
      </c>
      <c r="AG103" s="79" t="s">
        <v>1663</v>
      </c>
      <c r="AH103" s="79"/>
      <c r="AI103" s="85" t="s">
        <v>1659</v>
      </c>
      <c r="AJ103" s="79" t="b">
        <v>0</v>
      </c>
      <c r="AK103" s="79">
        <v>149</v>
      </c>
      <c r="AL103" s="85" t="s">
        <v>1647</v>
      </c>
      <c r="AM103" s="79" t="s">
        <v>1676</v>
      </c>
      <c r="AN103" s="79" t="b">
        <v>0</v>
      </c>
      <c r="AO103" s="85" t="s">
        <v>1647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24</v>
      </c>
      <c r="BK103" s="49">
        <v>100</v>
      </c>
      <c r="BL103" s="48">
        <v>24</v>
      </c>
    </row>
    <row r="104" spans="1:64" ht="15">
      <c r="A104" s="64" t="s">
        <v>306</v>
      </c>
      <c r="B104" s="64" t="s">
        <v>424</v>
      </c>
      <c r="C104" s="65" t="s">
        <v>4124</v>
      </c>
      <c r="D104" s="66">
        <v>3</v>
      </c>
      <c r="E104" s="67" t="s">
        <v>132</v>
      </c>
      <c r="F104" s="68">
        <v>32</v>
      </c>
      <c r="G104" s="65"/>
      <c r="H104" s="69"/>
      <c r="I104" s="70"/>
      <c r="J104" s="70"/>
      <c r="K104" s="34" t="s">
        <v>65</v>
      </c>
      <c r="L104" s="77">
        <v>104</v>
      </c>
      <c r="M104" s="77"/>
      <c r="N104" s="72"/>
      <c r="O104" s="79" t="s">
        <v>498</v>
      </c>
      <c r="P104" s="81">
        <v>43484.22725694445</v>
      </c>
      <c r="Q104" s="79" t="s">
        <v>501</v>
      </c>
      <c r="R104" s="83" t="s">
        <v>606</v>
      </c>
      <c r="S104" s="79" t="s">
        <v>618</v>
      </c>
      <c r="T104" s="79" t="s">
        <v>622</v>
      </c>
      <c r="U104" s="79"/>
      <c r="V104" s="83" t="s">
        <v>801</v>
      </c>
      <c r="W104" s="81">
        <v>43484.22725694445</v>
      </c>
      <c r="X104" s="83" t="s">
        <v>1006</v>
      </c>
      <c r="Y104" s="79"/>
      <c r="Z104" s="79"/>
      <c r="AA104" s="85" t="s">
        <v>1382</v>
      </c>
      <c r="AB104" s="79"/>
      <c r="AC104" s="79" t="b">
        <v>0</v>
      </c>
      <c r="AD104" s="79">
        <v>0</v>
      </c>
      <c r="AE104" s="85" t="s">
        <v>1659</v>
      </c>
      <c r="AF104" s="79" t="b">
        <v>0</v>
      </c>
      <c r="AG104" s="79" t="s">
        <v>1663</v>
      </c>
      <c r="AH104" s="79"/>
      <c r="AI104" s="85" t="s">
        <v>1659</v>
      </c>
      <c r="AJ104" s="79" t="b">
        <v>0</v>
      </c>
      <c r="AK104" s="79">
        <v>7</v>
      </c>
      <c r="AL104" s="85" t="s">
        <v>1522</v>
      </c>
      <c r="AM104" s="79" t="s">
        <v>1673</v>
      </c>
      <c r="AN104" s="79" t="b">
        <v>0</v>
      </c>
      <c r="AO104" s="85" t="s">
        <v>1522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21</v>
      </c>
      <c r="BK104" s="49">
        <v>100</v>
      </c>
      <c r="BL104" s="48">
        <v>21</v>
      </c>
    </row>
    <row r="105" spans="1:64" ht="15">
      <c r="A105" s="64" t="s">
        <v>307</v>
      </c>
      <c r="B105" s="64" t="s">
        <v>425</v>
      </c>
      <c r="C105" s="65" t="s">
        <v>4125</v>
      </c>
      <c r="D105" s="66">
        <v>6.5</v>
      </c>
      <c r="E105" s="67" t="s">
        <v>136</v>
      </c>
      <c r="F105" s="68">
        <v>28.75</v>
      </c>
      <c r="G105" s="65"/>
      <c r="H105" s="69"/>
      <c r="I105" s="70"/>
      <c r="J105" s="70"/>
      <c r="K105" s="34" t="s">
        <v>65</v>
      </c>
      <c r="L105" s="77">
        <v>105</v>
      </c>
      <c r="M105" s="77"/>
      <c r="N105" s="72"/>
      <c r="O105" s="79" t="s">
        <v>498</v>
      </c>
      <c r="P105" s="81">
        <v>43484.23075231481</v>
      </c>
      <c r="Q105" s="79" t="s">
        <v>502</v>
      </c>
      <c r="R105" s="79"/>
      <c r="S105" s="79"/>
      <c r="T105" s="79" t="s">
        <v>488</v>
      </c>
      <c r="U105" s="79"/>
      <c r="V105" s="83" t="s">
        <v>802</v>
      </c>
      <c r="W105" s="81">
        <v>43484.23075231481</v>
      </c>
      <c r="X105" s="83" t="s">
        <v>1007</v>
      </c>
      <c r="Y105" s="79"/>
      <c r="Z105" s="79"/>
      <c r="AA105" s="85" t="s">
        <v>1383</v>
      </c>
      <c r="AB105" s="79"/>
      <c r="AC105" s="79" t="b">
        <v>0</v>
      </c>
      <c r="AD105" s="79">
        <v>0</v>
      </c>
      <c r="AE105" s="85" t="s">
        <v>1659</v>
      </c>
      <c r="AF105" s="79" t="b">
        <v>0</v>
      </c>
      <c r="AG105" s="79" t="s">
        <v>1663</v>
      </c>
      <c r="AH105" s="79"/>
      <c r="AI105" s="85" t="s">
        <v>1659</v>
      </c>
      <c r="AJ105" s="79" t="b">
        <v>0</v>
      </c>
      <c r="AK105" s="79">
        <v>149</v>
      </c>
      <c r="AL105" s="85" t="s">
        <v>1647</v>
      </c>
      <c r="AM105" s="79" t="s">
        <v>1676</v>
      </c>
      <c r="AN105" s="79" t="b">
        <v>0</v>
      </c>
      <c r="AO105" s="85" t="s">
        <v>1647</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24</v>
      </c>
      <c r="BK105" s="49">
        <v>100</v>
      </c>
      <c r="BL105" s="48">
        <v>24</v>
      </c>
    </row>
    <row r="106" spans="1:64" ht="15">
      <c r="A106" s="64" t="s">
        <v>307</v>
      </c>
      <c r="B106" s="64" t="s">
        <v>425</v>
      </c>
      <c r="C106" s="65" t="s">
        <v>4125</v>
      </c>
      <c r="D106" s="66">
        <v>6.5</v>
      </c>
      <c r="E106" s="67" t="s">
        <v>136</v>
      </c>
      <c r="F106" s="68">
        <v>28.75</v>
      </c>
      <c r="G106" s="65"/>
      <c r="H106" s="69"/>
      <c r="I106" s="70"/>
      <c r="J106" s="70"/>
      <c r="K106" s="34" t="s">
        <v>65</v>
      </c>
      <c r="L106" s="77">
        <v>106</v>
      </c>
      <c r="M106" s="77"/>
      <c r="N106" s="72"/>
      <c r="O106" s="79" t="s">
        <v>498</v>
      </c>
      <c r="P106" s="81">
        <v>43484.23096064815</v>
      </c>
      <c r="Q106" s="79" t="s">
        <v>503</v>
      </c>
      <c r="R106" s="83" t="s">
        <v>607</v>
      </c>
      <c r="S106" s="79" t="s">
        <v>619</v>
      </c>
      <c r="T106" s="79" t="s">
        <v>622</v>
      </c>
      <c r="U106" s="79"/>
      <c r="V106" s="83" t="s">
        <v>802</v>
      </c>
      <c r="W106" s="81">
        <v>43484.23096064815</v>
      </c>
      <c r="X106" s="83" t="s">
        <v>1008</v>
      </c>
      <c r="Y106" s="79"/>
      <c r="Z106" s="79"/>
      <c r="AA106" s="85" t="s">
        <v>1384</v>
      </c>
      <c r="AB106" s="79"/>
      <c r="AC106" s="79" t="b">
        <v>0</v>
      </c>
      <c r="AD106" s="79">
        <v>0</v>
      </c>
      <c r="AE106" s="85" t="s">
        <v>1659</v>
      </c>
      <c r="AF106" s="79" t="b">
        <v>1</v>
      </c>
      <c r="AG106" s="79" t="s">
        <v>1663</v>
      </c>
      <c r="AH106" s="79"/>
      <c r="AI106" s="85" t="s">
        <v>1666</v>
      </c>
      <c r="AJ106" s="79" t="b">
        <v>0</v>
      </c>
      <c r="AK106" s="79">
        <v>14</v>
      </c>
      <c r="AL106" s="85" t="s">
        <v>1648</v>
      </c>
      <c r="AM106" s="79" t="s">
        <v>1676</v>
      </c>
      <c r="AN106" s="79" t="b">
        <v>0</v>
      </c>
      <c r="AO106" s="85" t="s">
        <v>1648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6</v>
      </c>
      <c r="BK106" s="49">
        <v>100</v>
      </c>
      <c r="BL106" s="48">
        <v>6</v>
      </c>
    </row>
    <row r="107" spans="1:64" ht="15">
      <c r="A107" s="64" t="s">
        <v>308</v>
      </c>
      <c r="B107" s="64" t="s">
        <v>425</v>
      </c>
      <c r="C107" s="65" t="s">
        <v>4124</v>
      </c>
      <c r="D107" s="66">
        <v>3</v>
      </c>
      <c r="E107" s="67" t="s">
        <v>132</v>
      </c>
      <c r="F107" s="68">
        <v>32</v>
      </c>
      <c r="G107" s="65"/>
      <c r="H107" s="69"/>
      <c r="I107" s="70"/>
      <c r="J107" s="70"/>
      <c r="K107" s="34" t="s">
        <v>65</v>
      </c>
      <c r="L107" s="77">
        <v>107</v>
      </c>
      <c r="M107" s="77"/>
      <c r="N107" s="72"/>
      <c r="O107" s="79" t="s">
        <v>498</v>
      </c>
      <c r="P107" s="81">
        <v>43484.24065972222</v>
      </c>
      <c r="Q107" s="79" t="s">
        <v>502</v>
      </c>
      <c r="R107" s="79"/>
      <c r="S107" s="79"/>
      <c r="T107" s="79" t="s">
        <v>488</v>
      </c>
      <c r="U107" s="79"/>
      <c r="V107" s="83" t="s">
        <v>803</v>
      </c>
      <c r="W107" s="81">
        <v>43484.24065972222</v>
      </c>
      <c r="X107" s="83" t="s">
        <v>1009</v>
      </c>
      <c r="Y107" s="79"/>
      <c r="Z107" s="79"/>
      <c r="AA107" s="85" t="s">
        <v>1385</v>
      </c>
      <c r="AB107" s="79"/>
      <c r="AC107" s="79" t="b">
        <v>0</v>
      </c>
      <c r="AD107" s="79">
        <v>0</v>
      </c>
      <c r="AE107" s="85" t="s">
        <v>1659</v>
      </c>
      <c r="AF107" s="79" t="b">
        <v>0</v>
      </c>
      <c r="AG107" s="79" t="s">
        <v>1663</v>
      </c>
      <c r="AH107" s="79"/>
      <c r="AI107" s="85" t="s">
        <v>1659</v>
      </c>
      <c r="AJ107" s="79" t="b">
        <v>0</v>
      </c>
      <c r="AK107" s="79">
        <v>149</v>
      </c>
      <c r="AL107" s="85" t="s">
        <v>1647</v>
      </c>
      <c r="AM107" s="79" t="s">
        <v>1674</v>
      </c>
      <c r="AN107" s="79" t="b">
        <v>0</v>
      </c>
      <c r="AO107" s="85" t="s">
        <v>1647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24</v>
      </c>
      <c r="BK107" s="49">
        <v>100</v>
      </c>
      <c r="BL107" s="48">
        <v>24</v>
      </c>
    </row>
    <row r="108" spans="1:64" ht="15">
      <c r="A108" s="64" t="s">
        <v>309</v>
      </c>
      <c r="B108" s="64" t="s">
        <v>425</v>
      </c>
      <c r="C108" s="65" t="s">
        <v>4124</v>
      </c>
      <c r="D108" s="66">
        <v>3</v>
      </c>
      <c r="E108" s="67" t="s">
        <v>132</v>
      </c>
      <c r="F108" s="68">
        <v>32</v>
      </c>
      <c r="G108" s="65"/>
      <c r="H108" s="69"/>
      <c r="I108" s="70"/>
      <c r="J108" s="70"/>
      <c r="K108" s="34" t="s">
        <v>65</v>
      </c>
      <c r="L108" s="77">
        <v>108</v>
      </c>
      <c r="M108" s="77"/>
      <c r="N108" s="72"/>
      <c r="O108" s="79" t="s">
        <v>498</v>
      </c>
      <c r="P108" s="81">
        <v>43484.24731481481</v>
      </c>
      <c r="Q108" s="79" t="s">
        <v>502</v>
      </c>
      <c r="R108" s="79"/>
      <c r="S108" s="79"/>
      <c r="T108" s="79" t="s">
        <v>488</v>
      </c>
      <c r="U108" s="79"/>
      <c r="V108" s="83" t="s">
        <v>804</v>
      </c>
      <c r="W108" s="81">
        <v>43484.24731481481</v>
      </c>
      <c r="X108" s="83" t="s">
        <v>1010</v>
      </c>
      <c r="Y108" s="79"/>
      <c r="Z108" s="79"/>
      <c r="AA108" s="85" t="s">
        <v>1386</v>
      </c>
      <c r="AB108" s="79"/>
      <c r="AC108" s="79" t="b">
        <v>0</v>
      </c>
      <c r="AD108" s="79">
        <v>0</v>
      </c>
      <c r="AE108" s="85" t="s">
        <v>1659</v>
      </c>
      <c r="AF108" s="79" t="b">
        <v>0</v>
      </c>
      <c r="AG108" s="79" t="s">
        <v>1663</v>
      </c>
      <c r="AH108" s="79"/>
      <c r="AI108" s="85" t="s">
        <v>1659</v>
      </c>
      <c r="AJ108" s="79" t="b">
        <v>0</v>
      </c>
      <c r="AK108" s="79">
        <v>149</v>
      </c>
      <c r="AL108" s="85" t="s">
        <v>1647</v>
      </c>
      <c r="AM108" s="79" t="s">
        <v>1674</v>
      </c>
      <c r="AN108" s="79" t="b">
        <v>0</v>
      </c>
      <c r="AO108" s="85" t="s">
        <v>1647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24</v>
      </c>
      <c r="BK108" s="49">
        <v>100</v>
      </c>
      <c r="BL108" s="48">
        <v>24</v>
      </c>
    </row>
    <row r="109" spans="1:64" ht="15">
      <c r="A109" s="64" t="s">
        <v>310</v>
      </c>
      <c r="B109" s="64" t="s">
        <v>425</v>
      </c>
      <c r="C109" s="65" t="s">
        <v>4124</v>
      </c>
      <c r="D109" s="66">
        <v>3</v>
      </c>
      <c r="E109" s="67" t="s">
        <v>132</v>
      </c>
      <c r="F109" s="68">
        <v>32</v>
      </c>
      <c r="G109" s="65"/>
      <c r="H109" s="69"/>
      <c r="I109" s="70"/>
      <c r="J109" s="70"/>
      <c r="K109" s="34" t="s">
        <v>65</v>
      </c>
      <c r="L109" s="77">
        <v>109</v>
      </c>
      <c r="M109" s="77"/>
      <c r="N109" s="72"/>
      <c r="O109" s="79" t="s">
        <v>498</v>
      </c>
      <c r="P109" s="81">
        <v>43484.24899305555</v>
      </c>
      <c r="Q109" s="79" t="s">
        <v>502</v>
      </c>
      <c r="R109" s="79"/>
      <c r="S109" s="79"/>
      <c r="T109" s="79" t="s">
        <v>488</v>
      </c>
      <c r="U109" s="79"/>
      <c r="V109" s="83" t="s">
        <v>805</v>
      </c>
      <c r="W109" s="81">
        <v>43484.24899305555</v>
      </c>
      <c r="X109" s="83" t="s">
        <v>1011</v>
      </c>
      <c r="Y109" s="79"/>
      <c r="Z109" s="79"/>
      <c r="AA109" s="85" t="s">
        <v>1387</v>
      </c>
      <c r="AB109" s="79"/>
      <c r="AC109" s="79" t="b">
        <v>0</v>
      </c>
      <c r="AD109" s="79">
        <v>0</v>
      </c>
      <c r="AE109" s="85" t="s">
        <v>1659</v>
      </c>
      <c r="AF109" s="79" t="b">
        <v>0</v>
      </c>
      <c r="AG109" s="79" t="s">
        <v>1663</v>
      </c>
      <c r="AH109" s="79"/>
      <c r="AI109" s="85" t="s">
        <v>1659</v>
      </c>
      <c r="AJ109" s="79" t="b">
        <v>0</v>
      </c>
      <c r="AK109" s="79">
        <v>149</v>
      </c>
      <c r="AL109" s="85" t="s">
        <v>1647</v>
      </c>
      <c r="AM109" s="79" t="s">
        <v>1674</v>
      </c>
      <c r="AN109" s="79" t="b">
        <v>0</v>
      </c>
      <c r="AO109" s="85" t="s">
        <v>1647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24</v>
      </c>
      <c r="BK109" s="49">
        <v>100</v>
      </c>
      <c r="BL109" s="48">
        <v>24</v>
      </c>
    </row>
    <row r="110" spans="1:64" ht="15">
      <c r="A110" s="64" t="s">
        <v>311</v>
      </c>
      <c r="B110" s="64" t="s">
        <v>425</v>
      </c>
      <c r="C110" s="65" t="s">
        <v>4124</v>
      </c>
      <c r="D110" s="66">
        <v>3</v>
      </c>
      <c r="E110" s="67" t="s">
        <v>132</v>
      </c>
      <c r="F110" s="68">
        <v>32</v>
      </c>
      <c r="G110" s="65"/>
      <c r="H110" s="69"/>
      <c r="I110" s="70"/>
      <c r="J110" s="70"/>
      <c r="K110" s="34" t="s">
        <v>65</v>
      </c>
      <c r="L110" s="77">
        <v>110</v>
      </c>
      <c r="M110" s="77"/>
      <c r="N110" s="72"/>
      <c r="O110" s="79" t="s">
        <v>498</v>
      </c>
      <c r="P110" s="81">
        <v>43484.25116898148</v>
      </c>
      <c r="Q110" s="79" t="s">
        <v>502</v>
      </c>
      <c r="R110" s="79"/>
      <c r="S110" s="79"/>
      <c r="T110" s="79" t="s">
        <v>488</v>
      </c>
      <c r="U110" s="79"/>
      <c r="V110" s="83" t="s">
        <v>806</v>
      </c>
      <c r="W110" s="81">
        <v>43484.25116898148</v>
      </c>
      <c r="X110" s="83" t="s">
        <v>1012</v>
      </c>
      <c r="Y110" s="79"/>
      <c r="Z110" s="79"/>
      <c r="AA110" s="85" t="s">
        <v>1388</v>
      </c>
      <c r="AB110" s="79"/>
      <c r="AC110" s="79" t="b">
        <v>0</v>
      </c>
      <c r="AD110" s="79">
        <v>0</v>
      </c>
      <c r="AE110" s="85" t="s">
        <v>1659</v>
      </c>
      <c r="AF110" s="79" t="b">
        <v>0</v>
      </c>
      <c r="AG110" s="79" t="s">
        <v>1663</v>
      </c>
      <c r="AH110" s="79"/>
      <c r="AI110" s="85" t="s">
        <v>1659</v>
      </c>
      <c r="AJ110" s="79" t="b">
        <v>0</v>
      </c>
      <c r="AK110" s="79">
        <v>149</v>
      </c>
      <c r="AL110" s="85" t="s">
        <v>1647</v>
      </c>
      <c r="AM110" s="79" t="s">
        <v>1673</v>
      </c>
      <c r="AN110" s="79" t="b">
        <v>0</v>
      </c>
      <c r="AO110" s="85" t="s">
        <v>1647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24</v>
      </c>
      <c r="BK110" s="49">
        <v>100</v>
      </c>
      <c r="BL110" s="48">
        <v>24</v>
      </c>
    </row>
    <row r="111" spans="1:64" ht="15">
      <c r="A111" s="64" t="s">
        <v>312</v>
      </c>
      <c r="B111" s="64" t="s">
        <v>425</v>
      </c>
      <c r="C111" s="65" t="s">
        <v>4124</v>
      </c>
      <c r="D111" s="66">
        <v>3</v>
      </c>
      <c r="E111" s="67" t="s">
        <v>132</v>
      </c>
      <c r="F111" s="68">
        <v>32</v>
      </c>
      <c r="G111" s="65"/>
      <c r="H111" s="69"/>
      <c r="I111" s="70"/>
      <c r="J111" s="70"/>
      <c r="K111" s="34" t="s">
        <v>65</v>
      </c>
      <c r="L111" s="77">
        <v>111</v>
      </c>
      <c r="M111" s="77"/>
      <c r="N111" s="72"/>
      <c r="O111" s="79" t="s">
        <v>498</v>
      </c>
      <c r="P111" s="81">
        <v>43484.25305555556</v>
      </c>
      <c r="Q111" s="79" t="s">
        <v>502</v>
      </c>
      <c r="R111" s="79"/>
      <c r="S111" s="79"/>
      <c r="T111" s="79" t="s">
        <v>488</v>
      </c>
      <c r="U111" s="79"/>
      <c r="V111" s="83" t="s">
        <v>807</v>
      </c>
      <c r="W111" s="81">
        <v>43484.25305555556</v>
      </c>
      <c r="X111" s="83" t="s">
        <v>1013</v>
      </c>
      <c r="Y111" s="79"/>
      <c r="Z111" s="79"/>
      <c r="AA111" s="85" t="s">
        <v>1389</v>
      </c>
      <c r="AB111" s="79"/>
      <c r="AC111" s="79" t="b">
        <v>0</v>
      </c>
      <c r="AD111" s="79">
        <v>0</v>
      </c>
      <c r="AE111" s="85" t="s">
        <v>1659</v>
      </c>
      <c r="AF111" s="79" t="b">
        <v>0</v>
      </c>
      <c r="AG111" s="79" t="s">
        <v>1663</v>
      </c>
      <c r="AH111" s="79"/>
      <c r="AI111" s="85" t="s">
        <v>1659</v>
      </c>
      <c r="AJ111" s="79" t="b">
        <v>0</v>
      </c>
      <c r="AK111" s="79">
        <v>149</v>
      </c>
      <c r="AL111" s="85" t="s">
        <v>1647</v>
      </c>
      <c r="AM111" s="79" t="s">
        <v>1673</v>
      </c>
      <c r="AN111" s="79" t="b">
        <v>0</v>
      </c>
      <c r="AO111" s="85" t="s">
        <v>1647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24</v>
      </c>
      <c r="BK111" s="49">
        <v>100</v>
      </c>
      <c r="BL111" s="48">
        <v>24</v>
      </c>
    </row>
    <row r="112" spans="1:64" ht="15">
      <c r="A112" s="64" t="s">
        <v>313</v>
      </c>
      <c r="B112" s="64" t="s">
        <v>425</v>
      </c>
      <c r="C112" s="65" t="s">
        <v>4124</v>
      </c>
      <c r="D112" s="66">
        <v>3</v>
      </c>
      <c r="E112" s="67" t="s">
        <v>132</v>
      </c>
      <c r="F112" s="68">
        <v>32</v>
      </c>
      <c r="G112" s="65"/>
      <c r="H112" s="69"/>
      <c r="I112" s="70"/>
      <c r="J112" s="70"/>
      <c r="K112" s="34" t="s">
        <v>65</v>
      </c>
      <c r="L112" s="77">
        <v>112</v>
      </c>
      <c r="M112" s="77"/>
      <c r="N112" s="72"/>
      <c r="O112" s="79" t="s">
        <v>498</v>
      </c>
      <c r="P112" s="81">
        <v>43484.25493055556</v>
      </c>
      <c r="Q112" s="79" t="s">
        <v>502</v>
      </c>
      <c r="R112" s="79"/>
      <c r="S112" s="79"/>
      <c r="T112" s="79" t="s">
        <v>488</v>
      </c>
      <c r="U112" s="79"/>
      <c r="V112" s="83" t="s">
        <v>808</v>
      </c>
      <c r="W112" s="81">
        <v>43484.25493055556</v>
      </c>
      <c r="X112" s="83" t="s">
        <v>1014</v>
      </c>
      <c r="Y112" s="79"/>
      <c r="Z112" s="79"/>
      <c r="AA112" s="85" t="s">
        <v>1390</v>
      </c>
      <c r="AB112" s="79"/>
      <c r="AC112" s="79" t="b">
        <v>0</v>
      </c>
      <c r="AD112" s="79">
        <v>0</v>
      </c>
      <c r="AE112" s="85" t="s">
        <v>1659</v>
      </c>
      <c r="AF112" s="79" t="b">
        <v>0</v>
      </c>
      <c r="AG112" s="79" t="s">
        <v>1663</v>
      </c>
      <c r="AH112" s="79"/>
      <c r="AI112" s="85" t="s">
        <v>1659</v>
      </c>
      <c r="AJ112" s="79" t="b">
        <v>0</v>
      </c>
      <c r="AK112" s="79">
        <v>149</v>
      </c>
      <c r="AL112" s="85" t="s">
        <v>1647</v>
      </c>
      <c r="AM112" s="79" t="s">
        <v>1674</v>
      </c>
      <c r="AN112" s="79" t="b">
        <v>0</v>
      </c>
      <c r="AO112" s="85" t="s">
        <v>1647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24</v>
      </c>
      <c r="BK112" s="49">
        <v>100</v>
      </c>
      <c r="BL112" s="48">
        <v>24</v>
      </c>
    </row>
    <row r="113" spans="1:64" ht="15">
      <c r="A113" s="64" t="s">
        <v>314</v>
      </c>
      <c r="B113" s="64" t="s">
        <v>425</v>
      </c>
      <c r="C113" s="65" t="s">
        <v>4124</v>
      </c>
      <c r="D113" s="66">
        <v>3</v>
      </c>
      <c r="E113" s="67" t="s">
        <v>132</v>
      </c>
      <c r="F113" s="68">
        <v>32</v>
      </c>
      <c r="G113" s="65"/>
      <c r="H113" s="69"/>
      <c r="I113" s="70"/>
      <c r="J113" s="70"/>
      <c r="K113" s="34" t="s">
        <v>65</v>
      </c>
      <c r="L113" s="77">
        <v>113</v>
      </c>
      <c r="M113" s="77"/>
      <c r="N113" s="72"/>
      <c r="O113" s="79" t="s">
        <v>498</v>
      </c>
      <c r="P113" s="81">
        <v>43484.25918981482</v>
      </c>
      <c r="Q113" s="79" t="s">
        <v>502</v>
      </c>
      <c r="R113" s="79"/>
      <c r="S113" s="79"/>
      <c r="T113" s="79" t="s">
        <v>488</v>
      </c>
      <c r="U113" s="79"/>
      <c r="V113" s="83" t="s">
        <v>809</v>
      </c>
      <c r="W113" s="81">
        <v>43484.25918981482</v>
      </c>
      <c r="X113" s="83" t="s">
        <v>1015</v>
      </c>
      <c r="Y113" s="79"/>
      <c r="Z113" s="79"/>
      <c r="AA113" s="85" t="s">
        <v>1391</v>
      </c>
      <c r="AB113" s="79"/>
      <c r="AC113" s="79" t="b">
        <v>0</v>
      </c>
      <c r="AD113" s="79">
        <v>0</v>
      </c>
      <c r="AE113" s="85" t="s">
        <v>1659</v>
      </c>
      <c r="AF113" s="79" t="b">
        <v>0</v>
      </c>
      <c r="AG113" s="79" t="s">
        <v>1663</v>
      </c>
      <c r="AH113" s="79"/>
      <c r="AI113" s="85" t="s">
        <v>1659</v>
      </c>
      <c r="AJ113" s="79" t="b">
        <v>0</v>
      </c>
      <c r="AK113" s="79">
        <v>149</v>
      </c>
      <c r="AL113" s="85" t="s">
        <v>1647</v>
      </c>
      <c r="AM113" s="79" t="s">
        <v>1676</v>
      </c>
      <c r="AN113" s="79" t="b">
        <v>0</v>
      </c>
      <c r="AO113" s="85" t="s">
        <v>1647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24</v>
      </c>
      <c r="BK113" s="49">
        <v>100</v>
      </c>
      <c r="BL113" s="48">
        <v>24</v>
      </c>
    </row>
    <row r="114" spans="1:64" ht="15">
      <c r="A114" s="64" t="s">
        <v>315</v>
      </c>
      <c r="B114" s="64" t="s">
        <v>425</v>
      </c>
      <c r="C114" s="65" t="s">
        <v>4124</v>
      </c>
      <c r="D114" s="66">
        <v>3</v>
      </c>
      <c r="E114" s="67" t="s">
        <v>132</v>
      </c>
      <c r="F114" s="68">
        <v>32</v>
      </c>
      <c r="G114" s="65"/>
      <c r="H114" s="69"/>
      <c r="I114" s="70"/>
      <c r="J114" s="70"/>
      <c r="K114" s="34" t="s">
        <v>65</v>
      </c>
      <c r="L114" s="77">
        <v>114</v>
      </c>
      <c r="M114" s="77"/>
      <c r="N114" s="72"/>
      <c r="O114" s="79" t="s">
        <v>498</v>
      </c>
      <c r="P114" s="81">
        <v>43484.272673611114</v>
      </c>
      <c r="Q114" s="79" t="s">
        <v>502</v>
      </c>
      <c r="R114" s="79"/>
      <c r="S114" s="79"/>
      <c r="T114" s="79" t="s">
        <v>488</v>
      </c>
      <c r="U114" s="79"/>
      <c r="V114" s="83" t="s">
        <v>810</v>
      </c>
      <c r="W114" s="81">
        <v>43484.272673611114</v>
      </c>
      <c r="X114" s="83" t="s">
        <v>1016</v>
      </c>
      <c r="Y114" s="79"/>
      <c r="Z114" s="79"/>
      <c r="AA114" s="85" t="s">
        <v>1392</v>
      </c>
      <c r="AB114" s="79"/>
      <c r="AC114" s="79" t="b">
        <v>0</v>
      </c>
      <c r="AD114" s="79">
        <v>0</v>
      </c>
      <c r="AE114" s="85" t="s">
        <v>1659</v>
      </c>
      <c r="AF114" s="79" t="b">
        <v>0</v>
      </c>
      <c r="AG114" s="79" t="s">
        <v>1663</v>
      </c>
      <c r="AH114" s="79"/>
      <c r="AI114" s="85" t="s">
        <v>1659</v>
      </c>
      <c r="AJ114" s="79" t="b">
        <v>0</v>
      </c>
      <c r="AK114" s="79">
        <v>149</v>
      </c>
      <c r="AL114" s="85" t="s">
        <v>1647</v>
      </c>
      <c r="AM114" s="79" t="s">
        <v>1673</v>
      </c>
      <c r="AN114" s="79" t="b">
        <v>0</v>
      </c>
      <c r="AO114" s="85" t="s">
        <v>1647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24</v>
      </c>
      <c r="BK114" s="49">
        <v>100</v>
      </c>
      <c r="BL114" s="48">
        <v>24</v>
      </c>
    </row>
    <row r="115" spans="1:64" ht="15">
      <c r="A115" s="64" t="s">
        <v>316</v>
      </c>
      <c r="B115" s="64" t="s">
        <v>424</v>
      </c>
      <c r="C115" s="65" t="s">
        <v>4124</v>
      </c>
      <c r="D115" s="66">
        <v>3</v>
      </c>
      <c r="E115" s="67" t="s">
        <v>132</v>
      </c>
      <c r="F115" s="68">
        <v>32</v>
      </c>
      <c r="G115" s="65"/>
      <c r="H115" s="69"/>
      <c r="I115" s="70"/>
      <c r="J115" s="70"/>
      <c r="K115" s="34" t="s">
        <v>65</v>
      </c>
      <c r="L115" s="77">
        <v>115</v>
      </c>
      <c r="M115" s="77"/>
      <c r="N115" s="72"/>
      <c r="O115" s="79" t="s">
        <v>498</v>
      </c>
      <c r="P115" s="81">
        <v>43484.29770833333</v>
      </c>
      <c r="Q115" s="79" t="s">
        <v>501</v>
      </c>
      <c r="R115" s="83" t="s">
        <v>606</v>
      </c>
      <c r="S115" s="79" t="s">
        <v>618</v>
      </c>
      <c r="T115" s="79" t="s">
        <v>622</v>
      </c>
      <c r="U115" s="79"/>
      <c r="V115" s="83" t="s">
        <v>811</v>
      </c>
      <c r="W115" s="81">
        <v>43484.29770833333</v>
      </c>
      <c r="X115" s="83" t="s">
        <v>1017</v>
      </c>
      <c r="Y115" s="79"/>
      <c r="Z115" s="79"/>
      <c r="AA115" s="85" t="s">
        <v>1393</v>
      </c>
      <c r="AB115" s="79"/>
      <c r="AC115" s="79" t="b">
        <v>0</v>
      </c>
      <c r="AD115" s="79">
        <v>0</v>
      </c>
      <c r="AE115" s="85" t="s">
        <v>1659</v>
      </c>
      <c r="AF115" s="79" t="b">
        <v>0</v>
      </c>
      <c r="AG115" s="79" t="s">
        <v>1663</v>
      </c>
      <c r="AH115" s="79"/>
      <c r="AI115" s="85" t="s">
        <v>1659</v>
      </c>
      <c r="AJ115" s="79" t="b">
        <v>0</v>
      </c>
      <c r="AK115" s="79">
        <v>7</v>
      </c>
      <c r="AL115" s="85" t="s">
        <v>1522</v>
      </c>
      <c r="AM115" s="79" t="s">
        <v>1676</v>
      </c>
      <c r="AN115" s="79" t="b">
        <v>0</v>
      </c>
      <c r="AO115" s="85" t="s">
        <v>1522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21</v>
      </c>
      <c r="BK115" s="49">
        <v>100</v>
      </c>
      <c r="BL115" s="48">
        <v>21</v>
      </c>
    </row>
    <row r="116" spans="1:64" ht="15">
      <c r="A116" s="64" t="s">
        <v>317</v>
      </c>
      <c r="B116" s="64" t="s">
        <v>425</v>
      </c>
      <c r="C116" s="65" t="s">
        <v>4124</v>
      </c>
      <c r="D116" s="66">
        <v>3</v>
      </c>
      <c r="E116" s="67" t="s">
        <v>132</v>
      </c>
      <c r="F116" s="68">
        <v>32</v>
      </c>
      <c r="G116" s="65"/>
      <c r="H116" s="69"/>
      <c r="I116" s="70"/>
      <c r="J116" s="70"/>
      <c r="K116" s="34" t="s">
        <v>65</v>
      </c>
      <c r="L116" s="77">
        <v>116</v>
      </c>
      <c r="M116" s="77"/>
      <c r="N116" s="72"/>
      <c r="O116" s="79" t="s">
        <v>498</v>
      </c>
      <c r="P116" s="81">
        <v>43484.36215277778</v>
      </c>
      <c r="Q116" s="79" t="s">
        <v>502</v>
      </c>
      <c r="R116" s="79"/>
      <c r="S116" s="79"/>
      <c r="T116" s="79" t="s">
        <v>488</v>
      </c>
      <c r="U116" s="79"/>
      <c r="V116" s="83" t="s">
        <v>812</v>
      </c>
      <c r="W116" s="81">
        <v>43484.36215277778</v>
      </c>
      <c r="X116" s="83" t="s">
        <v>1018</v>
      </c>
      <c r="Y116" s="79"/>
      <c r="Z116" s="79"/>
      <c r="AA116" s="85" t="s">
        <v>1394</v>
      </c>
      <c r="AB116" s="79"/>
      <c r="AC116" s="79" t="b">
        <v>0</v>
      </c>
      <c r="AD116" s="79">
        <v>0</v>
      </c>
      <c r="AE116" s="85" t="s">
        <v>1659</v>
      </c>
      <c r="AF116" s="79" t="b">
        <v>0</v>
      </c>
      <c r="AG116" s="79" t="s">
        <v>1663</v>
      </c>
      <c r="AH116" s="79"/>
      <c r="AI116" s="85" t="s">
        <v>1659</v>
      </c>
      <c r="AJ116" s="79" t="b">
        <v>0</v>
      </c>
      <c r="AK116" s="79">
        <v>149</v>
      </c>
      <c r="AL116" s="85" t="s">
        <v>1647</v>
      </c>
      <c r="AM116" s="79" t="s">
        <v>1674</v>
      </c>
      <c r="AN116" s="79" t="b">
        <v>0</v>
      </c>
      <c r="AO116" s="85" t="s">
        <v>1647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24</v>
      </c>
      <c r="BK116" s="49">
        <v>100</v>
      </c>
      <c r="BL116" s="48">
        <v>24</v>
      </c>
    </row>
    <row r="117" spans="1:64" ht="15">
      <c r="A117" s="64" t="s">
        <v>318</v>
      </c>
      <c r="B117" s="64" t="s">
        <v>425</v>
      </c>
      <c r="C117" s="65" t="s">
        <v>4124</v>
      </c>
      <c r="D117" s="66">
        <v>3</v>
      </c>
      <c r="E117" s="67" t="s">
        <v>132</v>
      </c>
      <c r="F117" s="68">
        <v>32</v>
      </c>
      <c r="G117" s="65"/>
      <c r="H117" s="69"/>
      <c r="I117" s="70"/>
      <c r="J117" s="70"/>
      <c r="K117" s="34" t="s">
        <v>65</v>
      </c>
      <c r="L117" s="77">
        <v>117</v>
      </c>
      <c r="M117" s="77"/>
      <c r="N117" s="72"/>
      <c r="O117" s="79" t="s">
        <v>498</v>
      </c>
      <c r="P117" s="81">
        <v>43484.36282407407</v>
      </c>
      <c r="Q117" s="79" t="s">
        <v>502</v>
      </c>
      <c r="R117" s="79"/>
      <c r="S117" s="79"/>
      <c r="T117" s="79" t="s">
        <v>488</v>
      </c>
      <c r="U117" s="79"/>
      <c r="V117" s="83" t="s">
        <v>813</v>
      </c>
      <c r="W117" s="81">
        <v>43484.36282407407</v>
      </c>
      <c r="X117" s="83" t="s">
        <v>1019</v>
      </c>
      <c r="Y117" s="79"/>
      <c r="Z117" s="79"/>
      <c r="AA117" s="85" t="s">
        <v>1395</v>
      </c>
      <c r="AB117" s="79"/>
      <c r="AC117" s="79" t="b">
        <v>0</v>
      </c>
      <c r="AD117" s="79">
        <v>0</v>
      </c>
      <c r="AE117" s="85" t="s">
        <v>1659</v>
      </c>
      <c r="AF117" s="79" t="b">
        <v>0</v>
      </c>
      <c r="AG117" s="79" t="s">
        <v>1663</v>
      </c>
      <c r="AH117" s="79"/>
      <c r="AI117" s="85" t="s">
        <v>1659</v>
      </c>
      <c r="AJ117" s="79" t="b">
        <v>0</v>
      </c>
      <c r="AK117" s="79">
        <v>149</v>
      </c>
      <c r="AL117" s="85" t="s">
        <v>1647</v>
      </c>
      <c r="AM117" s="79" t="s">
        <v>1674</v>
      </c>
      <c r="AN117" s="79" t="b">
        <v>0</v>
      </c>
      <c r="AO117" s="85" t="s">
        <v>1647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24</v>
      </c>
      <c r="BK117" s="49">
        <v>100</v>
      </c>
      <c r="BL117" s="48">
        <v>24</v>
      </c>
    </row>
    <row r="118" spans="1:64" ht="15">
      <c r="A118" s="64" t="s">
        <v>319</v>
      </c>
      <c r="B118" s="64" t="s">
        <v>425</v>
      </c>
      <c r="C118" s="65" t="s">
        <v>4124</v>
      </c>
      <c r="D118" s="66">
        <v>3</v>
      </c>
      <c r="E118" s="67" t="s">
        <v>132</v>
      </c>
      <c r="F118" s="68">
        <v>32</v>
      </c>
      <c r="G118" s="65"/>
      <c r="H118" s="69"/>
      <c r="I118" s="70"/>
      <c r="J118" s="70"/>
      <c r="K118" s="34" t="s">
        <v>65</v>
      </c>
      <c r="L118" s="77">
        <v>118</v>
      </c>
      <c r="M118" s="77"/>
      <c r="N118" s="72"/>
      <c r="O118" s="79" t="s">
        <v>498</v>
      </c>
      <c r="P118" s="81">
        <v>43484.38297453704</v>
      </c>
      <c r="Q118" s="79" t="s">
        <v>502</v>
      </c>
      <c r="R118" s="79"/>
      <c r="S118" s="79"/>
      <c r="T118" s="79" t="s">
        <v>488</v>
      </c>
      <c r="U118" s="79"/>
      <c r="V118" s="83" t="s">
        <v>814</v>
      </c>
      <c r="W118" s="81">
        <v>43484.38297453704</v>
      </c>
      <c r="X118" s="83" t="s">
        <v>1020</v>
      </c>
      <c r="Y118" s="79"/>
      <c r="Z118" s="79"/>
      <c r="AA118" s="85" t="s">
        <v>1396</v>
      </c>
      <c r="AB118" s="79"/>
      <c r="AC118" s="79" t="b">
        <v>0</v>
      </c>
      <c r="AD118" s="79">
        <v>0</v>
      </c>
      <c r="AE118" s="85" t="s">
        <v>1659</v>
      </c>
      <c r="AF118" s="79" t="b">
        <v>0</v>
      </c>
      <c r="AG118" s="79" t="s">
        <v>1663</v>
      </c>
      <c r="AH118" s="79"/>
      <c r="AI118" s="85" t="s">
        <v>1659</v>
      </c>
      <c r="AJ118" s="79" t="b">
        <v>0</v>
      </c>
      <c r="AK118" s="79">
        <v>149</v>
      </c>
      <c r="AL118" s="85" t="s">
        <v>1647</v>
      </c>
      <c r="AM118" s="79" t="s">
        <v>1676</v>
      </c>
      <c r="AN118" s="79" t="b">
        <v>0</v>
      </c>
      <c r="AO118" s="85" t="s">
        <v>1647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24</v>
      </c>
      <c r="BK118" s="49">
        <v>100</v>
      </c>
      <c r="BL118" s="48">
        <v>24</v>
      </c>
    </row>
    <row r="119" spans="1:64" ht="15">
      <c r="A119" s="64" t="s">
        <v>320</v>
      </c>
      <c r="B119" s="64" t="s">
        <v>425</v>
      </c>
      <c r="C119" s="65" t="s">
        <v>4124</v>
      </c>
      <c r="D119" s="66">
        <v>3</v>
      </c>
      <c r="E119" s="67" t="s">
        <v>132</v>
      </c>
      <c r="F119" s="68">
        <v>32</v>
      </c>
      <c r="G119" s="65"/>
      <c r="H119" s="69"/>
      <c r="I119" s="70"/>
      <c r="J119" s="70"/>
      <c r="K119" s="34" t="s">
        <v>65</v>
      </c>
      <c r="L119" s="77">
        <v>119</v>
      </c>
      <c r="M119" s="77"/>
      <c r="N119" s="72"/>
      <c r="O119" s="79" t="s">
        <v>498</v>
      </c>
      <c r="P119" s="81">
        <v>43484.4344212963</v>
      </c>
      <c r="Q119" s="79" t="s">
        <v>502</v>
      </c>
      <c r="R119" s="79"/>
      <c r="S119" s="79"/>
      <c r="T119" s="79" t="s">
        <v>488</v>
      </c>
      <c r="U119" s="79"/>
      <c r="V119" s="83" t="s">
        <v>815</v>
      </c>
      <c r="W119" s="81">
        <v>43484.4344212963</v>
      </c>
      <c r="X119" s="83" t="s">
        <v>1021</v>
      </c>
      <c r="Y119" s="79"/>
      <c r="Z119" s="79"/>
      <c r="AA119" s="85" t="s">
        <v>1397</v>
      </c>
      <c r="AB119" s="79"/>
      <c r="AC119" s="79" t="b">
        <v>0</v>
      </c>
      <c r="AD119" s="79">
        <v>0</v>
      </c>
      <c r="AE119" s="85" t="s">
        <v>1659</v>
      </c>
      <c r="AF119" s="79" t="b">
        <v>0</v>
      </c>
      <c r="AG119" s="79" t="s">
        <v>1663</v>
      </c>
      <c r="AH119" s="79"/>
      <c r="AI119" s="85" t="s">
        <v>1659</v>
      </c>
      <c r="AJ119" s="79" t="b">
        <v>0</v>
      </c>
      <c r="AK119" s="79">
        <v>149</v>
      </c>
      <c r="AL119" s="85" t="s">
        <v>1647</v>
      </c>
      <c r="AM119" s="79" t="s">
        <v>1677</v>
      </c>
      <c r="AN119" s="79" t="b">
        <v>0</v>
      </c>
      <c r="AO119" s="85" t="s">
        <v>1647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24</v>
      </c>
      <c r="BK119" s="49">
        <v>100</v>
      </c>
      <c r="BL119" s="48">
        <v>24</v>
      </c>
    </row>
    <row r="120" spans="1:64" ht="15">
      <c r="A120" s="64" t="s">
        <v>321</v>
      </c>
      <c r="B120" s="64" t="s">
        <v>425</v>
      </c>
      <c r="C120" s="65" t="s">
        <v>4124</v>
      </c>
      <c r="D120" s="66">
        <v>3</v>
      </c>
      <c r="E120" s="67" t="s">
        <v>132</v>
      </c>
      <c r="F120" s="68">
        <v>32</v>
      </c>
      <c r="G120" s="65"/>
      <c r="H120" s="69"/>
      <c r="I120" s="70"/>
      <c r="J120" s="70"/>
      <c r="K120" s="34" t="s">
        <v>65</v>
      </c>
      <c r="L120" s="77">
        <v>120</v>
      </c>
      <c r="M120" s="77"/>
      <c r="N120" s="72"/>
      <c r="O120" s="79" t="s">
        <v>498</v>
      </c>
      <c r="P120" s="81">
        <v>43484.46430555556</v>
      </c>
      <c r="Q120" s="79" t="s">
        <v>502</v>
      </c>
      <c r="R120" s="79"/>
      <c r="S120" s="79"/>
      <c r="T120" s="79" t="s">
        <v>488</v>
      </c>
      <c r="U120" s="79"/>
      <c r="V120" s="83" t="s">
        <v>816</v>
      </c>
      <c r="W120" s="81">
        <v>43484.46430555556</v>
      </c>
      <c r="X120" s="83" t="s">
        <v>1022</v>
      </c>
      <c r="Y120" s="79"/>
      <c r="Z120" s="79"/>
      <c r="AA120" s="85" t="s">
        <v>1398</v>
      </c>
      <c r="AB120" s="79"/>
      <c r="AC120" s="79" t="b">
        <v>0</v>
      </c>
      <c r="AD120" s="79">
        <v>0</v>
      </c>
      <c r="AE120" s="85" t="s">
        <v>1659</v>
      </c>
      <c r="AF120" s="79" t="b">
        <v>0</v>
      </c>
      <c r="AG120" s="79" t="s">
        <v>1663</v>
      </c>
      <c r="AH120" s="79"/>
      <c r="AI120" s="85" t="s">
        <v>1659</v>
      </c>
      <c r="AJ120" s="79" t="b">
        <v>0</v>
      </c>
      <c r="AK120" s="79">
        <v>149</v>
      </c>
      <c r="AL120" s="85" t="s">
        <v>1647</v>
      </c>
      <c r="AM120" s="79" t="s">
        <v>1673</v>
      </c>
      <c r="AN120" s="79" t="b">
        <v>0</v>
      </c>
      <c r="AO120" s="85" t="s">
        <v>1647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24</v>
      </c>
      <c r="BK120" s="49">
        <v>100</v>
      </c>
      <c r="BL120" s="48">
        <v>24</v>
      </c>
    </row>
    <row r="121" spans="1:64" ht="15">
      <c r="A121" s="64" t="s">
        <v>322</v>
      </c>
      <c r="B121" s="64" t="s">
        <v>425</v>
      </c>
      <c r="C121" s="65" t="s">
        <v>4124</v>
      </c>
      <c r="D121" s="66">
        <v>3</v>
      </c>
      <c r="E121" s="67" t="s">
        <v>132</v>
      </c>
      <c r="F121" s="68">
        <v>32</v>
      </c>
      <c r="G121" s="65"/>
      <c r="H121" s="69"/>
      <c r="I121" s="70"/>
      <c r="J121" s="70"/>
      <c r="K121" s="34" t="s">
        <v>65</v>
      </c>
      <c r="L121" s="77">
        <v>121</v>
      </c>
      <c r="M121" s="77"/>
      <c r="N121" s="72"/>
      <c r="O121" s="79" t="s">
        <v>498</v>
      </c>
      <c r="P121" s="81">
        <v>43484.51755787037</v>
      </c>
      <c r="Q121" s="79" t="s">
        <v>502</v>
      </c>
      <c r="R121" s="79"/>
      <c r="S121" s="79"/>
      <c r="T121" s="79" t="s">
        <v>488</v>
      </c>
      <c r="U121" s="79"/>
      <c r="V121" s="83" t="s">
        <v>817</v>
      </c>
      <c r="W121" s="81">
        <v>43484.51755787037</v>
      </c>
      <c r="X121" s="83" t="s">
        <v>1023</v>
      </c>
      <c r="Y121" s="79"/>
      <c r="Z121" s="79"/>
      <c r="AA121" s="85" t="s">
        <v>1399</v>
      </c>
      <c r="AB121" s="79"/>
      <c r="AC121" s="79" t="b">
        <v>0</v>
      </c>
      <c r="AD121" s="79">
        <v>0</v>
      </c>
      <c r="AE121" s="85" t="s">
        <v>1659</v>
      </c>
      <c r="AF121" s="79" t="b">
        <v>0</v>
      </c>
      <c r="AG121" s="79" t="s">
        <v>1663</v>
      </c>
      <c r="AH121" s="79"/>
      <c r="AI121" s="85" t="s">
        <v>1659</v>
      </c>
      <c r="AJ121" s="79" t="b">
        <v>0</v>
      </c>
      <c r="AK121" s="79">
        <v>149</v>
      </c>
      <c r="AL121" s="85" t="s">
        <v>1647</v>
      </c>
      <c r="AM121" s="79" t="s">
        <v>1678</v>
      </c>
      <c r="AN121" s="79" t="b">
        <v>0</v>
      </c>
      <c r="AO121" s="85" t="s">
        <v>1647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24</v>
      </c>
      <c r="BK121" s="49">
        <v>100</v>
      </c>
      <c r="BL121" s="48">
        <v>24</v>
      </c>
    </row>
    <row r="122" spans="1:64" ht="15">
      <c r="A122" s="64" t="s">
        <v>323</v>
      </c>
      <c r="B122" s="64" t="s">
        <v>425</v>
      </c>
      <c r="C122" s="65" t="s">
        <v>4125</v>
      </c>
      <c r="D122" s="66">
        <v>6.5</v>
      </c>
      <c r="E122" s="67" t="s">
        <v>136</v>
      </c>
      <c r="F122" s="68">
        <v>28.75</v>
      </c>
      <c r="G122" s="65"/>
      <c r="H122" s="69"/>
      <c r="I122" s="70"/>
      <c r="J122" s="70"/>
      <c r="K122" s="34" t="s">
        <v>65</v>
      </c>
      <c r="L122" s="77">
        <v>122</v>
      </c>
      <c r="M122" s="77"/>
      <c r="N122" s="72"/>
      <c r="O122" s="79" t="s">
        <v>498</v>
      </c>
      <c r="P122" s="81">
        <v>43484.52878472222</v>
      </c>
      <c r="Q122" s="79" t="s">
        <v>502</v>
      </c>
      <c r="R122" s="79"/>
      <c r="S122" s="79"/>
      <c r="T122" s="79" t="s">
        <v>488</v>
      </c>
      <c r="U122" s="79"/>
      <c r="V122" s="83" t="s">
        <v>818</v>
      </c>
      <c r="W122" s="81">
        <v>43484.52878472222</v>
      </c>
      <c r="X122" s="83" t="s">
        <v>1024</v>
      </c>
      <c r="Y122" s="79"/>
      <c r="Z122" s="79"/>
      <c r="AA122" s="85" t="s">
        <v>1400</v>
      </c>
      <c r="AB122" s="79"/>
      <c r="AC122" s="79" t="b">
        <v>0</v>
      </c>
      <c r="AD122" s="79">
        <v>0</v>
      </c>
      <c r="AE122" s="85" t="s">
        <v>1659</v>
      </c>
      <c r="AF122" s="79" t="b">
        <v>0</v>
      </c>
      <c r="AG122" s="79" t="s">
        <v>1663</v>
      </c>
      <c r="AH122" s="79"/>
      <c r="AI122" s="85" t="s">
        <v>1659</v>
      </c>
      <c r="AJ122" s="79" t="b">
        <v>0</v>
      </c>
      <c r="AK122" s="79">
        <v>149</v>
      </c>
      <c r="AL122" s="85" t="s">
        <v>1647</v>
      </c>
      <c r="AM122" s="79" t="s">
        <v>1673</v>
      </c>
      <c r="AN122" s="79" t="b">
        <v>0</v>
      </c>
      <c r="AO122" s="85" t="s">
        <v>1647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24</v>
      </c>
      <c r="BK122" s="49">
        <v>100</v>
      </c>
      <c r="BL122" s="48">
        <v>24</v>
      </c>
    </row>
    <row r="123" spans="1:64" ht="15">
      <c r="A123" s="64" t="s">
        <v>323</v>
      </c>
      <c r="B123" s="64" t="s">
        <v>425</v>
      </c>
      <c r="C123" s="65" t="s">
        <v>4125</v>
      </c>
      <c r="D123" s="66">
        <v>6.5</v>
      </c>
      <c r="E123" s="67" t="s">
        <v>136</v>
      </c>
      <c r="F123" s="68">
        <v>28.75</v>
      </c>
      <c r="G123" s="65"/>
      <c r="H123" s="69"/>
      <c r="I123" s="70"/>
      <c r="J123" s="70"/>
      <c r="K123" s="34" t="s">
        <v>65</v>
      </c>
      <c r="L123" s="77">
        <v>123</v>
      </c>
      <c r="M123" s="77"/>
      <c r="N123" s="72"/>
      <c r="O123" s="79" t="s">
        <v>498</v>
      </c>
      <c r="P123" s="81">
        <v>43484.528969907406</v>
      </c>
      <c r="Q123" s="79" t="s">
        <v>503</v>
      </c>
      <c r="R123" s="83" t="s">
        <v>607</v>
      </c>
      <c r="S123" s="79" t="s">
        <v>619</v>
      </c>
      <c r="T123" s="79" t="s">
        <v>622</v>
      </c>
      <c r="U123" s="79"/>
      <c r="V123" s="83" t="s">
        <v>818</v>
      </c>
      <c r="W123" s="81">
        <v>43484.528969907406</v>
      </c>
      <c r="X123" s="83" t="s">
        <v>1025</v>
      </c>
      <c r="Y123" s="79"/>
      <c r="Z123" s="79"/>
      <c r="AA123" s="85" t="s">
        <v>1401</v>
      </c>
      <c r="AB123" s="79"/>
      <c r="AC123" s="79" t="b">
        <v>0</v>
      </c>
      <c r="AD123" s="79">
        <v>0</v>
      </c>
      <c r="AE123" s="85" t="s">
        <v>1659</v>
      </c>
      <c r="AF123" s="79" t="b">
        <v>1</v>
      </c>
      <c r="AG123" s="79" t="s">
        <v>1663</v>
      </c>
      <c r="AH123" s="79"/>
      <c r="AI123" s="85" t="s">
        <v>1666</v>
      </c>
      <c r="AJ123" s="79" t="b">
        <v>0</v>
      </c>
      <c r="AK123" s="79">
        <v>14</v>
      </c>
      <c r="AL123" s="85" t="s">
        <v>1648</v>
      </c>
      <c r="AM123" s="79" t="s">
        <v>1673</v>
      </c>
      <c r="AN123" s="79" t="b">
        <v>0</v>
      </c>
      <c r="AO123" s="85" t="s">
        <v>1648</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6</v>
      </c>
      <c r="BK123" s="49">
        <v>100</v>
      </c>
      <c r="BL123" s="48">
        <v>6</v>
      </c>
    </row>
    <row r="124" spans="1:64" ht="15">
      <c r="A124" s="64" t="s">
        <v>324</v>
      </c>
      <c r="B124" s="64" t="s">
        <v>425</v>
      </c>
      <c r="C124" s="65" t="s">
        <v>4124</v>
      </c>
      <c r="D124" s="66">
        <v>3</v>
      </c>
      <c r="E124" s="67" t="s">
        <v>132</v>
      </c>
      <c r="F124" s="68">
        <v>32</v>
      </c>
      <c r="G124" s="65"/>
      <c r="H124" s="69"/>
      <c r="I124" s="70"/>
      <c r="J124" s="70"/>
      <c r="K124" s="34" t="s">
        <v>65</v>
      </c>
      <c r="L124" s="77">
        <v>124</v>
      </c>
      <c r="M124" s="77"/>
      <c r="N124" s="72"/>
      <c r="O124" s="79" t="s">
        <v>498</v>
      </c>
      <c r="P124" s="81">
        <v>43484.53631944444</v>
      </c>
      <c r="Q124" s="79" t="s">
        <v>502</v>
      </c>
      <c r="R124" s="79"/>
      <c r="S124" s="79"/>
      <c r="T124" s="79" t="s">
        <v>488</v>
      </c>
      <c r="U124" s="79"/>
      <c r="V124" s="83" t="s">
        <v>819</v>
      </c>
      <c r="W124" s="81">
        <v>43484.53631944444</v>
      </c>
      <c r="X124" s="83" t="s">
        <v>1026</v>
      </c>
      <c r="Y124" s="79"/>
      <c r="Z124" s="79"/>
      <c r="AA124" s="85" t="s">
        <v>1402</v>
      </c>
      <c r="AB124" s="79"/>
      <c r="AC124" s="79" t="b">
        <v>0</v>
      </c>
      <c r="AD124" s="79">
        <v>0</v>
      </c>
      <c r="AE124" s="85" t="s">
        <v>1659</v>
      </c>
      <c r="AF124" s="79" t="b">
        <v>0</v>
      </c>
      <c r="AG124" s="79" t="s">
        <v>1663</v>
      </c>
      <c r="AH124" s="79"/>
      <c r="AI124" s="85" t="s">
        <v>1659</v>
      </c>
      <c r="AJ124" s="79" t="b">
        <v>0</v>
      </c>
      <c r="AK124" s="79">
        <v>149</v>
      </c>
      <c r="AL124" s="85" t="s">
        <v>1647</v>
      </c>
      <c r="AM124" s="79" t="s">
        <v>1676</v>
      </c>
      <c r="AN124" s="79" t="b">
        <v>0</v>
      </c>
      <c r="AO124" s="85" t="s">
        <v>1647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24</v>
      </c>
      <c r="BK124" s="49">
        <v>100</v>
      </c>
      <c r="BL124" s="48">
        <v>24</v>
      </c>
    </row>
    <row r="125" spans="1:64" ht="15">
      <c r="A125" s="64" t="s">
        <v>325</v>
      </c>
      <c r="B125" s="64" t="s">
        <v>425</v>
      </c>
      <c r="C125" s="65" t="s">
        <v>4124</v>
      </c>
      <c r="D125" s="66">
        <v>3</v>
      </c>
      <c r="E125" s="67" t="s">
        <v>132</v>
      </c>
      <c r="F125" s="68">
        <v>32</v>
      </c>
      <c r="G125" s="65"/>
      <c r="H125" s="69"/>
      <c r="I125" s="70"/>
      <c r="J125" s="70"/>
      <c r="K125" s="34" t="s">
        <v>65</v>
      </c>
      <c r="L125" s="77">
        <v>125</v>
      </c>
      <c r="M125" s="77"/>
      <c r="N125" s="72"/>
      <c r="O125" s="79" t="s">
        <v>498</v>
      </c>
      <c r="P125" s="81">
        <v>43484.53726851852</v>
      </c>
      <c r="Q125" s="79" t="s">
        <v>502</v>
      </c>
      <c r="R125" s="79"/>
      <c r="S125" s="79"/>
      <c r="T125" s="79" t="s">
        <v>488</v>
      </c>
      <c r="U125" s="79"/>
      <c r="V125" s="83" t="s">
        <v>820</v>
      </c>
      <c r="W125" s="81">
        <v>43484.53726851852</v>
      </c>
      <c r="X125" s="83" t="s">
        <v>1027</v>
      </c>
      <c r="Y125" s="79"/>
      <c r="Z125" s="79"/>
      <c r="AA125" s="85" t="s">
        <v>1403</v>
      </c>
      <c r="AB125" s="79"/>
      <c r="AC125" s="79" t="b">
        <v>0</v>
      </c>
      <c r="AD125" s="79">
        <v>0</v>
      </c>
      <c r="AE125" s="85" t="s">
        <v>1659</v>
      </c>
      <c r="AF125" s="79" t="b">
        <v>0</v>
      </c>
      <c r="AG125" s="79" t="s">
        <v>1663</v>
      </c>
      <c r="AH125" s="79"/>
      <c r="AI125" s="85" t="s">
        <v>1659</v>
      </c>
      <c r="AJ125" s="79" t="b">
        <v>0</v>
      </c>
      <c r="AK125" s="79">
        <v>149</v>
      </c>
      <c r="AL125" s="85" t="s">
        <v>1647</v>
      </c>
      <c r="AM125" s="79" t="s">
        <v>1676</v>
      </c>
      <c r="AN125" s="79" t="b">
        <v>0</v>
      </c>
      <c r="AO125" s="85" t="s">
        <v>1647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24</v>
      </c>
      <c r="BK125" s="49">
        <v>100</v>
      </c>
      <c r="BL125" s="48">
        <v>24</v>
      </c>
    </row>
    <row r="126" spans="1:64" ht="15">
      <c r="A126" s="64" t="s">
        <v>326</v>
      </c>
      <c r="B126" s="64" t="s">
        <v>425</v>
      </c>
      <c r="C126" s="65" t="s">
        <v>4124</v>
      </c>
      <c r="D126" s="66">
        <v>3</v>
      </c>
      <c r="E126" s="67" t="s">
        <v>132</v>
      </c>
      <c r="F126" s="68">
        <v>32</v>
      </c>
      <c r="G126" s="65"/>
      <c r="H126" s="69"/>
      <c r="I126" s="70"/>
      <c r="J126" s="70"/>
      <c r="K126" s="34" t="s">
        <v>65</v>
      </c>
      <c r="L126" s="77">
        <v>126</v>
      </c>
      <c r="M126" s="77"/>
      <c r="N126" s="72"/>
      <c r="O126" s="79" t="s">
        <v>498</v>
      </c>
      <c r="P126" s="81">
        <v>43484.53841435185</v>
      </c>
      <c r="Q126" s="79" t="s">
        <v>502</v>
      </c>
      <c r="R126" s="79"/>
      <c r="S126" s="79"/>
      <c r="T126" s="79" t="s">
        <v>488</v>
      </c>
      <c r="U126" s="79"/>
      <c r="V126" s="83" t="s">
        <v>821</v>
      </c>
      <c r="W126" s="81">
        <v>43484.53841435185</v>
      </c>
      <c r="X126" s="83" t="s">
        <v>1028</v>
      </c>
      <c r="Y126" s="79"/>
      <c r="Z126" s="79"/>
      <c r="AA126" s="85" t="s">
        <v>1404</v>
      </c>
      <c r="AB126" s="79"/>
      <c r="AC126" s="79" t="b">
        <v>0</v>
      </c>
      <c r="AD126" s="79">
        <v>0</v>
      </c>
      <c r="AE126" s="85" t="s">
        <v>1659</v>
      </c>
      <c r="AF126" s="79" t="b">
        <v>0</v>
      </c>
      <c r="AG126" s="79" t="s">
        <v>1663</v>
      </c>
      <c r="AH126" s="79"/>
      <c r="AI126" s="85" t="s">
        <v>1659</v>
      </c>
      <c r="AJ126" s="79" t="b">
        <v>0</v>
      </c>
      <c r="AK126" s="79">
        <v>149</v>
      </c>
      <c r="AL126" s="85" t="s">
        <v>1647</v>
      </c>
      <c r="AM126" s="79" t="s">
        <v>1674</v>
      </c>
      <c r="AN126" s="79" t="b">
        <v>0</v>
      </c>
      <c r="AO126" s="85" t="s">
        <v>1647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24</v>
      </c>
      <c r="BK126" s="49">
        <v>100</v>
      </c>
      <c r="BL126" s="48">
        <v>24</v>
      </c>
    </row>
    <row r="127" spans="1:64" ht="15">
      <c r="A127" s="64" t="s">
        <v>327</v>
      </c>
      <c r="B127" s="64" t="s">
        <v>425</v>
      </c>
      <c r="C127" s="65" t="s">
        <v>4124</v>
      </c>
      <c r="D127" s="66">
        <v>3</v>
      </c>
      <c r="E127" s="67" t="s">
        <v>132</v>
      </c>
      <c r="F127" s="68">
        <v>32</v>
      </c>
      <c r="G127" s="65"/>
      <c r="H127" s="69"/>
      <c r="I127" s="70"/>
      <c r="J127" s="70"/>
      <c r="K127" s="34" t="s">
        <v>65</v>
      </c>
      <c r="L127" s="77">
        <v>127</v>
      </c>
      <c r="M127" s="77"/>
      <c r="N127" s="72"/>
      <c r="O127" s="79" t="s">
        <v>498</v>
      </c>
      <c r="P127" s="81">
        <v>43484.58971064815</v>
      </c>
      <c r="Q127" s="79" t="s">
        <v>502</v>
      </c>
      <c r="R127" s="79"/>
      <c r="S127" s="79"/>
      <c r="T127" s="79" t="s">
        <v>488</v>
      </c>
      <c r="U127" s="79"/>
      <c r="V127" s="83" t="s">
        <v>822</v>
      </c>
      <c r="W127" s="81">
        <v>43484.58971064815</v>
      </c>
      <c r="X127" s="83" t="s">
        <v>1029</v>
      </c>
      <c r="Y127" s="79"/>
      <c r="Z127" s="79"/>
      <c r="AA127" s="85" t="s">
        <v>1405</v>
      </c>
      <c r="AB127" s="79"/>
      <c r="AC127" s="79" t="b">
        <v>0</v>
      </c>
      <c r="AD127" s="79">
        <v>0</v>
      </c>
      <c r="AE127" s="85" t="s">
        <v>1659</v>
      </c>
      <c r="AF127" s="79" t="b">
        <v>0</v>
      </c>
      <c r="AG127" s="79" t="s">
        <v>1663</v>
      </c>
      <c r="AH127" s="79"/>
      <c r="AI127" s="85" t="s">
        <v>1659</v>
      </c>
      <c r="AJ127" s="79" t="b">
        <v>0</v>
      </c>
      <c r="AK127" s="79">
        <v>149</v>
      </c>
      <c r="AL127" s="85" t="s">
        <v>1647</v>
      </c>
      <c r="AM127" s="79" t="s">
        <v>1676</v>
      </c>
      <c r="AN127" s="79" t="b">
        <v>0</v>
      </c>
      <c r="AO127" s="85" t="s">
        <v>1647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24</v>
      </c>
      <c r="BK127" s="49">
        <v>100</v>
      </c>
      <c r="BL127" s="48">
        <v>24</v>
      </c>
    </row>
    <row r="128" spans="1:64" ht="15">
      <c r="A128" s="64" t="s">
        <v>328</v>
      </c>
      <c r="B128" s="64" t="s">
        <v>425</v>
      </c>
      <c r="C128" s="65" t="s">
        <v>4124</v>
      </c>
      <c r="D128" s="66">
        <v>3</v>
      </c>
      <c r="E128" s="67" t="s">
        <v>132</v>
      </c>
      <c r="F128" s="68">
        <v>32</v>
      </c>
      <c r="G128" s="65"/>
      <c r="H128" s="69"/>
      <c r="I128" s="70"/>
      <c r="J128" s="70"/>
      <c r="K128" s="34" t="s">
        <v>65</v>
      </c>
      <c r="L128" s="77">
        <v>128</v>
      </c>
      <c r="M128" s="77"/>
      <c r="N128" s="72"/>
      <c r="O128" s="79" t="s">
        <v>498</v>
      </c>
      <c r="P128" s="81">
        <v>43484.59967592593</v>
      </c>
      <c r="Q128" s="79" t="s">
        <v>502</v>
      </c>
      <c r="R128" s="79"/>
      <c r="S128" s="79"/>
      <c r="T128" s="79" t="s">
        <v>488</v>
      </c>
      <c r="U128" s="79"/>
      <c r="V128" s="83" t="s">
        <v>823</v>
      </c>
      <c r="W128" s="81">
        <v>43484.59967592593</v>
      </c>
      <c r="X128" s="83" t="s">
        <v>1030</v>
      </c>
      <c r="Y128" s="79"/>
      <c r="Z128" s="79"/>
      <c r="AA128" s="85" t="s">
        <v>1406</v>
      </c>
      <c r="AB128" s="79"/>
      <c r="AC128" s="79" t="b">
        <v>0</v>
      </c>
      <c r="AD128" s="79">
        <v>0</v>
      </c>
      <c r="AE128" s="85" t="s">
        <v>1659</v>
      </c>
      <c r="AF128" s="79" t="b">
        <v>0</v>
      </c>
      <c r="AG128" s="79" t="s">
        <v>1663</v>
      </c>
      <c r="AH128" s="79"/>
      <c r="AI128" s="85" t="s">
        <v>1659</v>
      </c>
      <c r="AJ128" s="79" t="b">
        <v>0</v>
      </c>
      <c r="AK128" s="79">
        <v>149</v>
      </c>
      <c r="AL128" s="85" t="s">
        <v>1647</v>
      </c>
      <c r="AM128" s="79" t="s">
        <v>1676</v>
      </c>
      <c r="AN128" s="79" t="b">
        <v>0</v>
      </c>
      <c r="AO128" s="85" t="s">
        <v>1647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24</v>
      </c>
      <c r="BK128" s="49">
        <v>100</v>
      </c>
      <c r="BL128" s="48">
        <v>24</v>
      </c>
    </row>
    <row r="129" spans="1:64" ht="15">
      <c r="A129" s="64" t="s">
        <v>329</v>
      </c>
      <c r="B129" s="64" t="s">
        <v>425</v>
      </c>
      <c r="C129" s="65" t="s">
        <v>4124</v>
      </c>
      <c r="D129" s="66">
        <v>3</v>
      </c>
      <c r="E129" s="67" t="s">
        <v>132</v>
      </c>
      <c r="F129" s="68">
        <v>32</v>
      </c>
      <c r="G129" s="65"/>
      <c r="H129" s="69"/>
      <c r="I129" s="70"/>
      <c r="J129" s="70"/>
      <c r="K129" s="34" t="s">
        <v>65</v>
      </c>
      <c r="L129" s="77">
        <v>129</v>
      </c>
      <c r="M129" s="77"/>
      <c r="N129" s="72"/>
      <c r="O129" s="79" t="s">
        <v>498</v>
      </c>
      <c r="P129" s="81">
        <v>43484.60586805556</v>
      </c>
      <c r="Q129" s="79" t="s">
        <v>502</v>
      </c>
      <c r="R129" s="79"/>
      <c r="S129" s="79"/>
      <c r="T129" s="79" t="s">
        <v>488</v>
      </c>
      <c r="U129" s="79"/>
      <c r="V129" s="83" t="s">
        <v>824</v>
      </c>
      <c r="W129" s="81">
        <v>43484.60586805556</v>
      </c>
      <c r="X129" s="83" t="s">
        <v>1031</v>
      </c>
      <c r="Y129" s="79"/>
      <c r="Z129" s="79"/>
      <c r="AA129" s="85" t="s">
        <v>1407</v>
      </c>
      <c r="AB129" s="79"/>
      <c r="AC129" s="79" t="b">
        <v>0</v>
      </c>
      <c r="AD129" s="79">
        <v>0</v>
      </c>
      <c r="AE129" s="85" t="s">
        <v>1659</v>
      </c>
      <c r="AF129" s="79" t="b">
        <v>0</v>
      </c>
      <c r="AG129" s="79" t="s">
        <v>1663</v>
      </c>
      <c r="AH129" s="79"/>
      <c r="AI129" s="85" t="s">
        <v>1659</v>
      </c>
      <c r="AJ129" s="79" t="b">
        <v>0</v>
      </c>
      <c r="AK129" s="79">
        <v>149</v>
      </c>
      <c r="AL129" s="85" t="s">
        <v>1647</v>
      </c>
      <c r="AM129" s="79" t="s">
        <v>1674</v>
      </c>
      <c r="AN129" s="79" t="b">
        <v>0</v>
      </c>
      <c r="AO129" s="85" t="s">
        <v>1647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24</v>
      </c>
      <c r="BK129" s="49">
        <v>100</v>
      </c>
      <c r="BL129" s="48">
        <v>24</v>
      </c>
    </row>
    <row r="130" spans="1:64" ht="15">
      <c r="A130" s="64" t="s">
        <v>330</v>
      </c>
      <c r="B130" s="64" t="s">
        <v>425</v>
      </c>
      <c r="C130" s="65" t="s">
        <v>4124</v>
      </c>
      <c r="D130" s="66">
        <v>3</v>
      </c>
      <c r="E130" s="67" t="s">
        <v>132</v>
      </c>
      <c r="F130" s="68">
        <v>32</v>
      </c>
      <c r="G130" s="65"/>
      <c r="H130" s="69"/>
      <c r="I130" s="70"/>
      <c r="J130" s="70"/>
      <c r="K130" s="34" t="s">
        <v>65</v>
      </c>
      <c r="L130" s="77">
        <v>130</v>
      </c>
      <c r="M130" s="77"/>
      <c r="N130" s="72"/>
      <c r="O130" s="79" t="s">
        <v>498</v>
      </c>
      <c r="P130" s="81">
        <v>43484.61450231481</v>
      </c>
      <c r="Q130" s="79" t="s">
        <v>502</v>
      </c>
      <c r="R130" s="79"/>
      <c r="S130" s="79"/>
      <c r="T130" s="79" t="s">
        <v>488</v>
      </c>
      <c r="U130" s="79"/>
      <c r="V130" s="83" t="s">
        <v>825</v>
      </c>
      <c r="W130" s="81">
        <v>43484.61450231481</v>
      </c>
      <c r="X130" s="83" t="s">
        <v>1032</v>
      </c>
      <c r="Y130" s="79"/>
      <c r="Z130" s="79"/>
      <c r="AA130" s="85" t="s">
        <v>1408</v>
      </c>
      <c r="AB130" s="79"/>
      <c r="AC130" s="79" t="b">
        <v>0</v>
      </c>
      <c r="AD130" s="79">
        <v>0</v>
      </c>
      <c r="AE130" s="85" t="s">
        <v>1659</v>
      </c>
      <c r="AF130" s="79" t="b">
        <v>0</v>
      </c>
      <c r="AG130" s="79" t="s">
        <v>1663</v>
      </c>
      <c r="AH130" s="79"/>
      <c r="AI130" s="85" t="s">
        <v>1659</v>
      </c>
      <c r="AJ130" s="79" t="b">
        <v>0</v>
      </c>
      <c r="AK130" s="79">
        <v>149</v>
      </c>
      <c r="AL130" s="85" t="s">
        <v>1647</v>
      </c>
      <c r="AM130" s="79" t="s">
        <v>1678</v>
      </c>
      <c r="AN130" s="79" t="b">
        <v>0</v>
      </c>
      <c r="AO130" s="85" t="s">
        <v>1647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24</v>
      </c>
      <c r="BK130" s="49">
        <v>100</v>
      </c>
      <c r="BL130" s="48">
        <v>24</v>
      </c>
    </row>
    <row r="131" spans="1:64" ht="15">
      <c r="A131" s="64" t="s">
        <v>331</v>
      </c>
      <c r="B131" s="64" t="s">
        <v>425</v>
      </c>
      <c r="C131" s="65" t="s">
        <v>4124</v>
      </c>
      <c r="D131" s="66">
        <v>3</v>
      </c>
      <c r="E131" s="67" t="s">
        <v>132</v>
      </c>
      <c r="F131" s="68">
        <v>32</v>
      </c>
      <c r="G131" s="65"/>
      <c r="H131" s="69"/>
      <c r="I131" s="70"/>
      <c r="J131" s="70"/>
      <c r="K131" s="34" t="s">
        <v>65</v>
      </c>
      <c r="L131" s="77">
        <v>131</v>
      </c>
      <c r="M131" s="77"/>
      <c r="N131" s="72"/>
      <c r="O131" s="79" t="s">
        <v>498</v>
      </c>
      <c r="P131" s="81">
        <v>43484.62405092592</v>
      </c>
      <c r="Q131" s="79" t="s">
        <v>502</v>
      </c>
      <c r="R131" s="79"/>
      <c r="S131" s="79"/>
      <c r="T131" s="79" t="s">
        <v>488</v>
      </c>
      <c r="U131" s="79"/>
      <c r="V131" s="83" t="s">
        <v>826</v>
      </c>
      <c r="W131" s="81">
        <v>43484.62405092592</v>
      </c>
      <c r="X131" s="83" t="s">
        <v>1033</v>
      </c>
      <c r="Y131" s="79"/>
      <c r="Z131" s="79"/>
      <c r="AA131" s="85" t="s">
        <v>1409</v>
      </c>
      <c r="AB131" s="79"/>
      <c r="AC131" s="79" t="b">
        <v>0</v>
      </c>
      <c r="AD131" s="79">
        <v>0</v>
      </c>
      <c r="AE131" s="85" t="s">
        <v>1659</v>
      </c>
      <c r="AF131" s="79" t="b">
        <v>0</v>
      </c>
      <c r="AG131" s="79" t="s">
        <v>1663</v>
      </c>
      <c r="AH131" s="79"/>
      <c r="AI131" s="85" t="s">
        <v>1659</v>
      </c>
      <c r="AJ131" s="79" t="b">
        <v>0</v>
      </c>
      <c r="AK131" s="79">
        <v>149</v>
      </c>
      <c r="AL131" s="85" t="s">
        <v>1647</v>
      </c>
      <c r="AM131" s="79" t="s">
        <v>1678</v>
      </c>
      <c r="AN131" s="79" t="b">
        <v>0</v>
      </c>
      <c r="AO131" s="85" t="s">
        <v>1647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24</v>
      </c>
      <c r="BK131" s="49">
        <v>100</v>
      </c>
      <c r="BL131" s="48">
        <v>24</v>
      </c>
    </row>
    <row r="132" spans="1:64" ht="15">
      <c r="A132" s="64" t="s">
        <v>332</v>
      </c>
      <c r="B132" s="64" t="s">
        <v>425</v>
      </c>
      <c r="C132" s="65" t="s">
        <v>4124</v>
      </c>
      <c r="D132" s="66">
        <v>3</v>
      </c>
      <c r="E132" s="67" t="s">
        <v>132</v>
      </c>
      <c r="F132" s="68">
        <v>32</v>
      </c>
      <c r="G132" s="65"/>
      <c r="H132" s="69"/>
      <c r="I132" s="70"/>
      <c r="J132" s="70"/>
      <c r="K132" s="34" t="s">
        <v>65</v>
      </c>
      <c r="L132" s="77">
        <v>132</v>
      </c>
      <c r="M132" s="77"/>
      <c r="N132" s="72"/>
      <c r="O132" s="79" t="s">
        <v>498</v>
      </c>
      <c r="P132" s="81">
        <v>43484.6246875</v>
      </c>
      <c r="Q132" s="79" t="s">
        <v>505</v>
      </c>
      <c r="R132" s="83" t="s">
        <v>608</v>
      </c>
      <c r="S132" s="79" t="s">
        <v>619</v>
      </c>
      <c r="T132" s="79" t="s">
        <v>624</v>
      </c>
      <c r="U132" s="79"/>
      <c r="V132" s="83" t="s">
        <v>827</v>
      </c>
      <c r="W132" s="81">
        <v>43484.6246875</v>
      </c>
      <c r="X132" s="83" t="s">
        <v>1034</v>
      </c>
      <c r="Y132" s="79"/>
      <c r="Z132" s="79"/>
      <c r="AA132" s="85" t="s">
        <v>1410</v>
      </c>
      <c r="AB132" s="79"/>
      <c r="AC132" s="79" t="b">
        <v>0</v>
      </c>
      <c r="AD132" s="79">
        <v>0</v>
      </c>
      <c r="AE132" s="85" t="s">
        <v>1659</v>
      </c>
      <c r="AF132" s="79" t="b">
        <v>1</v>
      </c>
      <c r="AG132" s="79" t="s">
        <v>1663</v>
      </c>
      <c r="AH132" s="79"/>
      <c r="AI132" s="85" t="s">
        <v>1647</v>
      </c>
      <c r="AJ132" s="79" t="b">
        <v>0</v>
      </c>
      <c r="AK132" s="79">
        <v>12</v>
      </c>
      <c r="AL132" s="85" t="s">
        <v>1649</v>
      </c>
      <c r="AM132" s="79" t="s">
        <v>1674</v>
      </c>
      <c r="AN132" s="79" t="b">
        <v>0</v>
      </c>
      <c r="AO132" s="85" t="s">
        <v>1649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6.666666666666667</v>
      </c>
      <c r="BF132" s="48">
        <v>0</v>
      </c>
      <c r="BG132" s="49">
        <v>0</v>
      </c>
      <c r="BH132" s="48">
        <v>0</v>
      </c>
      <c r="BI132" s="49">
        <v>0</v>
      </c>
      <c r="BJ132" s="48">
        <v>14</v>
      </c>
      <c r="BK132" s="49">
        <v>93.33333333333333</v>
      </c>
      <c r="BL132" s="48">
        <v>15</v>
      </c>
    </row>
    <row r="133" spans="1:64" ht="15">
      <c r="A133" s="64" t="s">
        <v>333</v>
      </c>
      <c r="B133" s="64" t="s">
        <v>425</v>
      </c>
      <c r="C133" s="65" t="s">
        <v>4124</v>
      </c>
      <c r="D133" s="66">
        <v>3</v>
      </c>
      <c r="E133" s="67" t="s">
        <v>132</v>
      </c>
      <c r="F133" s="68">
        <v>32</v>
      </c>
      <c r="G133" s="65"/>
      <c r="H133" s="69"/>
      <c r="I133" s="70"/>
      <c r="J133" s="70"/>
      <c r="K133" s="34" t="s">
        <v>65</v>
      </c>
      <c r="L133" s="77">
        <v>133</v>
      </c>
      <c r="M133" s="77"/>
      <c r="N133" s="72"/>
      <c r="O133" s="79" t="s">
        <v>498</v>
      </c>
      <c r="P133" s="81">
        <v>43484.62510416667</v>
      </c>
      <c r="Q133" s="79" t="s">
        <v>505</v>
      </c>
      <c r="R133" s="83" t="s">
        <v>608</v>
      </c>
      <c r="S133" s="79" t="s">
        <v>619</v>
      </c>
      <c r="T133" s="79" t="s">
        <v>624</v>
      </c>
      <c r="U133" s="79"/>
      <c r="V133" s="83" t="s">
        <v>828</v>
      </c>
      <c r="W133" s="81">
        <v>43484.62510416667</v>
      </c>
      <c r="X133" s="83" t="s">
        <v>1035</v>
      </c>
      <c r="Y133" s="79"/>
      <c r="Z133" s="79"/>
      <c r="AA133" s="85" t="s">
        <v>1411</v>
      </c>
      <c r="AB133" s="79"/>
      <c r="AC133" s="79" t="b">
        <v>0</v>
      </c>
      <c r="AD133" s="79">
        <v>0</v>
      </c>
      <c r="AE133" s="85" t="s">
        <v>1659</v>
      </c>
      <c r="AF133" s="79" t="b">
        <v>1</v>
      </c>
      <c r="AG133" s="79" t="s">
        <v>1663</v>
      </c>
      <c r="AH133" s="79"/>
      <c r="AI133" s="85" t="s">
        <v>1647</v>
      </c>
      <c r="AJ133" s="79" t="b">
        <v>0</v>
      </c>
      <c r="AK133" s="79">
        <v>12</v>
      </c>
      <c r="AL133" s="85" t="s">
        <v>1649</v>
      </c>
      <c r="AM133" s="79" t="s">
        <v>1673</v>
      </c>
      <c r="AN133" s="79" t="b">
        <v>0</v>
      </c>
      <c r="AO133" s="85" t="s">
        <v>1649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6.666666666666667</v>
      </c>
      <c r="BF133" s="48">
        <v>0</v>
      </c>
      <c r="BG133" s="49">
        <v>0</v>
      </c>
      <c r="BH133" s="48">
        <v>0</v>
      </c>
      <c r="BI133" s="49">
        <v>0</v>
      </c>
      <c r="BJ133" s="48">
        <v>14</v>
      </c>
      <c r="BK133" s="49">
        <v>93.33333333333333</v>
      </c>
      <c r="BL133" s="48">
        <v>15</v>
      </c>
    </row>
    <row r="134" spans="1:64" ht="15">
      <c r="A134" s="64" t="s">
        <v>334</v>
      </c>
      <c r="B134" s="64" t="s">
        <v>425</v>
      </c>
      <c r="C134" s="65" t="s">
        <v>4124</v>
      </c>
      <c r="D134" s="66">
        <v>3</v>
      </c>
      <c r="E134" s="67" t="s">
        <v>132</v>
      </c>
      <c r="F134" s="68">
        <v>32</v>
      </c>
      <c r="G134" s="65"/>
      <c r="H134" s="69"/>
      <c r="I134" s="70"/>
      <c r="J134" s="70"/>
      <c r="K134" s="34" t="s">
        <v>65</v>
      </c>
      <c r="L134" s="77">
        <v>134</v>
      </c>
      <c r="M134" s="77"/>
      <c r="N134" s="72"/>
      <c r="O134" s="79" t="s">
        <v>498</v>
      </c>
      <c r="P134" s="81">
        <v>43484.62861111111</v>
      </c>
      <c r="Q134" s="79" t="s">
        <v>505</v>
      </c>
      <c r="R134" s="83" t="s">
        <v>608</v>
      </c>
      <c r="S134" s="79" t="s">
        <v>619</v>
      </c>
      <c r="T134" s="79" t="s">
        <v>624</v>
      </c>
      <c r="U134" s="79"/>
      <c r="V134" s="83" t="s">
        <v>829</v>
      </c>
      <c r="W134" s="81">
        <v>43484.62861111111</v>
      </c>
      <c r="X134" s="83" t="s">
        <v>1036</v>
      </c>
      <c r="Y134" s="79"/>
      <c r="Z134" s="79"/>
      <c r="AA134" s="85" t="s">
        <v>1412</v>
      </c>
      <c r="AB134" s="79"/>
      <c r="AC134" s="79" t="b">
        <v>0</v>
      </c>
      <c r="AD134" s="79">
        <v>0</v>
      </c>
      <c r="AE134" s="85" t="s">
        <v>1659</v>
      </c>
      <c r="AF134" s="79" t="b">
        <v>1</v>
      </c>
      <c r="AG134" s="79" t="s">
        <v>1663</v>
      </c>
      <c r="AH134" s="79"/>
      <c r="AI134" s="85" t="s">
        <v>1647</v>
      </c>
      <c r="AJ134" s="79" t="b">
        <v>0</v>
      </c>
      <c r="AK134" s="79">
        <v>12</v>
      </c>
      <c r="AL134" s="85" t="s">
        <v>1649</v>
      </c>
      <c r="AM134" s="79" t="s">
        <v>1677</v>
      </c>
      <c r="AN134" s="79" t="b">
        <v>0</v>
      </c>
      <c r="AO134" s="85" t="s">
        <v>1649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6.666666666666667</v>
      </c>
      <c r="BF134" s="48">
        <v>0</v>
      </c>
      <c r="BG134" s="49">
        <v>0</v>
      </c>
      <c r="BH134" s="48">
        <v>0</v>
      </c>
      <c r="BI134" s="49">
        <v>0</v>
      </c>
      <c r="BJ134" s="48">
        <v>14</v>
      </c>
      <c r="BK134" s="49">
        <v>93.33333333333333</v>
      </c>
      <c r="BL134" s="48">
        <v>15</v>
      </c>
    </row>
    <row r="135" spans="1:64" ht="15">
      <c r="A135" s="64" t="s">
        <v>335</v>
      </c>
      <c r="B135" s="64" t="s">
        <v>425</v>
      </c>
      <c r="C135" s="65" t="s">
        <v>4124</v>
      </c>
      <c r="D135" s="66">
        <v>3</v>
      </c>
      <c r="E135" s="67" t="s">
        <v>132</v>
      </c>
      <c r="F135" s="68">
        <v>32</v>
      </c>
      <c r="G135" s="65"/>
      <c r="H135" s="69"/>
      <c r="I135" s="70"/>
      <c r="J135" s="70"/>
      <c r="K135" s="34" t="s">
        <v>65</v>
      </c>
      <c r="L135" s="77">
        <v>135</v>
      </c>
      <c r="M135" s="77"/>
      <c r="N135" s="72"/>
      <c r="O135" s="79" t="s">
        <v>498</v>
      </c>
      <c r="P135" s="81">
        <v>43484.63077546296</v>
      </c>
      <c r="Q135" s="79" t="s">
        <v>505</v>
      </c>
      <c r="R135" s="83" t="s">
        <v>608</v>
      </c>
      <c r="S135" s="79" t="s">
        <v>619</v>
      </c>
      <c r="T135" s="79" t="s">
        <v>624</v>
      </c>
      <c r="U135" s="79"/>
      <c r="V135" s="83" t="s">
        <v>830</v>
      </c>
      <c r="W135" s="81">
        <v>43484.63077546296</v>
      </c>
      <c r="X135" s="83" t="s">
        <v>1037</v>
      </c>
      <c r="Y135" s="79"/>
      <c r="Z135" s="79"/>
      <c r="AA135" s="85" t="s">
        <v>1413</v>
      </c>
      <c r="AB135" s="79"/>
      <c r="AC135" s="79" t="b">
        <v>0</v>
      </c>
      <c r="AD135" s="79">
        <v>0</v>
      </c>
      <c r="AE135" s="85" t="s">
        <v>1659</v>
      </c>
      <c r="AF135" s="79" t="b">
        <v>1</v>
      </c>
      <c r="AG135" s="79" t="s">
        <v>1663</v>
      </c>
      <c r="AH135" s="79"/>
      <c r="AI135" s="85" t="s">
        <v>1647</v>
      </c>
      <c r="AJ135" s="79" t="b">
        <v>0</v>
      </c>
      <c r="AK135" s="79">
        <v>12</v>
      </c>
      <c r="AL135" s="85" t="s">
        <v>1649</v>
      </c>
      <c r="AM135" s="79" t="s">
        <v>1676</v>
      </c>
      <c r="AN135" s="79" t="b">
        <v>0</v>
      </c>
      <c r="AO135" s="85" t="s">
        <v>1649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6.666666666666667</v>
      </c>
      <c r="BF135" s="48">
        <v>0</v>
      </c>
      <c r="BG135" s="49">
        <v>0</v>
      </c>
      <c r="BH135" s="48">
        <v>0</v>
      </c>
      <c r="BI135" s="49">
        <v>0</v>
      </c>
      <c r="BJ135" s="48">
        <v>14</v>
      </c>
      <c r="BK135" s="49">
        <v>93.33333333333333</v>
      </c>
      <c r="BL135" s="48">
        <v>15</v>
      </c>
    </row>
    <row r="136" spans="1:64" ht="15">
      <c r="A136" s="64" t="s">
        <v>336</v>
      </c>
      <c r="B136" s="64" t="s">
        <v>425</v>
      </c>
      <c r="C136" s="65" t="s">
        <v>4124</v>
      </c>
      <c r="D136" s="66">
        <v>3</v>
      </c>
      <c r="E136" s="67" t="s">
        <v>132</v>
      </c>
      <c r="F136" s="68">
        <v>32</v>
      </c>
      <c r="G136" s="65"/>
      <c r="H136" s="69"/>
      <c r="I136" s="70"/>
      <c r="J136" s="70"/>
      <c r="K136" s="34" t="s">
        <v>65</v>
      </c>
      <c r="L136" s="77">
        <v>136</v>
      </c>
      <c r="M136" s="77"/>
      <c r="N136" s="72"/>
      <c r="O136" s="79" t="s">
        <v>498</v>
      </c>
      <c r="P136" s="81">
        <v>43484.63353009259</v>
      </c>
      <c r="Q136" s="79" t="s">
        <v>505</v>
      </c>
      <c r="R136" s="83" t="s">
        <v>608</v>
      </c>
      <c r="S136" s="79" t="s">
        <v>619</v>
      </c>
      <c r="T136" s="79" t="s">
        <v>624</v>
      </c>
      <c r="U136" s="79"/>
      <c r="V136" s="83" t="s">
        <v>831</v>
      </c>
      <c r="W136" s="81">
        <v>43484.63353009259</v>
      </c>
      <c r="X136" s="83" t="s">
        <v>1038</v>
      </c>
      <c r="Y136" s="79"/>
      <c r="Z136" s="79"/>
      <c r="AA136" s="85" t="s">
        <v>1414</v>
      </c>
      <c r="AB136" s="79"/>
      <c r="AC136" s="79" t="b">
        <v>0</v>
      </c>
      <c r="AD136" s="79">
        <v>0</v>
      </c>
      <c r="AE136" s="85" t="s">
        <v>1659</v>
      </c>
      <c r="AF136" s="79" t="b">
        <v>1</v>
      </c>
      <c r="AG136" s="79" t="s">
        <v>1663</v>
      </c>
      <c r="AH136" s="79"/>
      <c r="AI136" s="85" t="s">
        <v>1647</v>
      </c>
      <c r="AJ136" s="79" t="b">
        <v>0</v>
      </c>
      <c r="AK136" s="79">
        <v>12</v>
      </c>
      <c r="AL136" s="85" t="s">
        <v>1649</v>
      </c>
      <c r="AM136" s="79" t="s">
        <v>1673</v>
      </c>
      <c r="AN136" s="79" t="b">
        <v>0</v>
      </c>
      <c r="AO136" s="85" t="s">
        <v>1649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6.666666666666667</v>
      </c>
      <c r="BF136" s="48">
        <v>0</v>
      </c>
      <c r="BG136" s="49">
        <v>0</v>
      </c>
      <c r="BH136" s="48">
        <v>0</v>
      </c>
      <c r="BI136" s="49">
        <v>0</v>
      </c>
      <c r="BJ136" s="48">
        <v>14</v>
      </c>
      <c r="BK136" s="49">
        <v>93.33333333333333</v>
      </c>
      <c r="BL136" s="48">
        <v>15</v>
      </c>
    </row>
    <row r="137" spans="1:64" ht="15">
      <c r="A137" s="64" t="s">
        <v>337</v>
      </c>
      <c r="B137" s="64" t="s">
        <v>425</v>
      </c>
      <c r="C137" s="65" t="s">
        <v>4124</v>
      </c>
      <c r="D137" s="66">
        <v>3</v>
      </c>
      <c r="E137" s="67" t="s">
        <v>132</v>
      </c>
      <c r="F137" s="68">
        <v>32</v>
      </c>
      <c r="G137" s="65"/>
      <c r="H137" s="69"/>
      <c r="I137" s="70"/>
      <c r="J137" s="70"/>
      <c r="K137" s="34" t="s">
        <v>65</v>
      </c>
      <c r="L137" s="77">
        <v>137</v>
      </c>
      <c r="M137" s="77"/>
      <c r="N137" s="72"/>
      <c r="O137" s="79" t="s">
        <v>498</v>
      </c>
      <c r="P137" s="81">
        <v>43484.63885416667</v>
      </c>
      <c r="Q137" s="79" t="s">
        <v>502</v>
      </c>
      <c r="R137" s="79"/>
      <c r="S137" s="79"/>
      <c r="T137" s="79" t="s">
        <v>488</v>
      </c>
      <c r="U137" s="79"/>
      <c r="V137" s="83" t="s">
        <v>832</v>
      </c>
      <c r="W137" s="81">
        <v>43484.63885416667</v>
      </c>
      <c r="X137" s="83" t="s">
        <v>1039</v>
      </c>
      <c r="Y137" s="79"/>
      <c r="Z137" s="79"/>
      <c r="AA137" s="85" t="s">
        <v>1415</v>
      </c>
      <c r="AB137" s="79"/>
      <c r="AC137" s="79" t="b">
        <v>0</v>
      </c>
      <c r="AD137" s="79">
        <v>0</v>
      </c>
      <c r="AE137" s="85" t="s">
        <v>1659</v>
      </c>
      <c r="AF137" s="79" t="b">
        <v>0</v>
      </c>
      <c r="AG137" s="79" t="s">
        <v>1663</v>
      </c>
      <c r="AH137" s="79"/>
      <c r="AI137" s="85" t="s">
        <v>1659</v>
      </c>
      <c r="AJ137" s="79" t="b">
        <v>0</v>
      </c>
      <c r="AK137" s="79">
        <v>149</v>
      </c>
      <c r="AL137" s="85" t="s">
        <v>1647</v>
      </c>
      <c r="AM137" s="79" t="s">
        <v>1676</v>
      </c>
      <c r="AN137" s="79" t="b">
        <v>0</v>
      </c>
      <c r="AO137" s="85" t="s">
        <v>1647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24</v>
      </c>
      <c r="BK137" s="49">
        <v>100</v>
      </c>
      <c r="BL137" s="48">
        <v>24</v>
      </c>
    </row>
    <row r="138" spans="1:64" ht="15">
      <c r="A138" s="64" t="s">
        <v>338</v>
      </c>
      <c r="B138" s="64" t="s">
        <v>425</v>
      </c>
      <c r="C138" s="65" t="s">
        <v>4124</v>
      </c>
      <c r="D138" s="66">
        <v>3</v>
      </c>
      <c r="E138" s="67" t="s">
        <v>132</v>
      </c>
      <c r="F138" s="68">
        <v>32</v>
      </c>
      <c r="G138" s="65"/>
      <c r="H138" s="69"/>
      <c r="I138" s="70"/>
      <c r="J138" s="70"/>
      <c r="K138" s="34" t="s">
        <v>65</v>
      </c>
      <c r="L138" s="77">
        <v>138</v>
      </c>
      <c r="M138" s="77"/>
      <c r="N138" s="72"/>
      <c r="O138" s="79" t="s">
        <v>498</v>
      </c>
      <c r="P138" s="81">
        <v>43484.643530092595</v>
      </c>
      <c r="Q138" s="79" t="s">
        <v>505</v>
      </c>
      <c r="R138" s="83" t="s">
        <v>608</v>
      </c>
      <c r="S138" s="79" t="s">
        <v>619</v>
      </c>
      <c r="T138" s="79" t="s">
        <v>624</v>
      </c>
      <c r="U138" s="79"/>
      <c r="V138" s="83" t="s">
        <v>833</v>
      </c>
      <c r="W138" s="81">
        <v>43484.643530092595</v>
      </c>
      <c r="X138" s="83" t="s">
        <v>1040</v>
      </c>
      <c r="Y138" s="79"/>
      <c r="Z138" s="79"/>
      <c r="AA138" s="85" t="s">
        <v>1416</v>
      </c>
      <c r="AB138" s="79"/>
      <c r="AC138" s="79" t="b">
        <v>0</v>
      </c>
      <c r="AD138" s="79">
        <v>0</v>
      </c>
      <c r="AE138" s="85" t="s">
        <v>1659</v>
      </c>
      <c r="AF138" s="79" t="b">
        <v>1</v>
      </c>
      <c r="AG138" s="79" t="s">
        <v>1663</v>
      </c>
      <c r="AH138" s="79"/>
      <c r="AI138" s="85" t="s">
        <v>1647</v>
      </c>
      <c r="AJ138" s="79" t="b">
        <v>0</v>
      </c>
      <c r="AK138" s="79">
        <v>12</v>
      </c>
      <c r="AL138" s="85" t="s">
        <v>1649</v>
      </c>
      <c r="AM138" s="79" t="s">
        <v>1677</v>
      </c>
      <c r="AN138" s="79" t="b">
        <v>0</v>
      </c>
      <c r="AO138" s="85" t="s">
        <v>1649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6.666666666666667</v>
      </c>
      <c r="BF138" s="48">
        <v>0</v>
      </c>
      <c r="BG138" s="49">
        <v>0</v>
      </c>
      <c r="BH138" s="48">
        <v>0</v>
      </c>
      <c r="BI138" s="49">
        <v>0</v>
      </c>
      <c r="BJ138" s="48">
        <v>14</v>
      </c>
      <c r="BK138" s="49">
        <v>93.33333333333333</v>
      </c>
      <c r="BL138" s="48">
        <v>15</v>
      </c>
    </row>
    <row r="139" spans="1:64" ht="15">
      <c r="A139" s="64" t="s">
        <v>339</v>
      </c>
      <c r="B139" s="64" t="s">
        <v>425</v>
      </c>
      <c r="C139" s="65" t="s">
        <v>4124</v>
      </c>
      <c r="D139" s="66">
        <v>3</v>
      </c>
      <c r="E139" s="67" t="s">
        <v>132</v>
      </c>
      <c r="F139" s="68">
        <v>32</v>
      </c>
      <c r="G139" s="65"/>
      <c r="H139" s="69"/>
      <c r="I139" s="70"/>
      <c r="J139" s="70"/>
      <c r="K139" s="34" t="s">
        <v>65</v>
      </c>
      <c r="L139" s="77">
        <v>139</v>
      </c>
      <c r="M139" s="77"/>
      <c r="N139" s="72"/>
      <c r="O139" s="79" t="s">
        <v>498</v>
      </c>
      <c r="P139" s="81">
        <v>43484.64572916667</v>
      </c>
      <c r="Q139" s="79" t="s">
        <v>505</v>
      </c>
      <c r="R139" s="83" t="s">
        <v>608</v>
      </c>
      <c r="S139" s="79" t="s">
        <v>619</v>
      </c>
      <c r="T139" s="79" t="s">
        <v>624</v>
      </c>
      <c r="U139" s="79"/>
      <c r="V139" s="83" t="s">
        <v>834</v>
      </c>
      <c r="W139" s="81">
        <v>43484.64572916667</v>
      </c>
      <c r="X139" s="83" t="s">
        <v>1041</v>
      </c>
      <c r="Y139" s="79"/>
      <c r="Z139" s="79"/>
      <c r="AA139" s="85" t="s">
        <v>1417</v>
      </c>
      <c r="AB139" s="79"/>
      <c r="AC139" s="79" t="b">
        <v>0</v>
      </c>
      <c r="AD139" s="79">
        <v>0</v>
      </c>
      <c r="AE139" s="85" t="s">
        <v>1659</v>
      </c>
      <c r="AF139" s="79" t="b">
        <v>1</v>
      </c>
      <c r="AG139" s="79" t="s">
        <v>1663</v>
      </c>
      <c r="AH139" s="79"/>
      <c r="AI139" s="85" t="s">
        <v>1647</v>
      </c>
      <c r="AJ139" s="79" t="b">
        <v>0</v>
      </c>
      <c r="AK139" s="79">
        <v>12</v>
      </c>
      <c r="AL139" s="85" t="s">
        <v>1649</v>
      </c>
      <c r="AM139" s="79" t="s">
        <v>1674</v>
      </c>
      <c r="AN139" s="79" t="b">
        <v>0</v>
      </c>
      <c r="AO139" s="85" t="s">
        <v>1649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6.666666666666667</v>
      </c>
      <c r="BF139" s="48">
        <v>0</v>
      </c>
      <c r="BG139" s="49">
        <v>0</v>
      </c>
      <c r="BH139" s="48">
        <v>0</v>
      </c>
      <c r="BI139" s="49">
        <v>0</v>
      </c>
      <c r="BJ139" s="48">
        <v>14</v>
      </c>
      <c r="BK139" s="49">
        <v>93.33333333333333</v>
      </c>
      <c r="BL139" s="48">
        <v>15</v>
      </c>
    </row>
    <row r="140" spans="1:64" ht="15">
      <c r="A140" s="64" t="s">
        <v>340</v>
      </c>
      <c r="B140" s="64" t="s">
        <v>425</v>
      </c>
      <c r="C140" s="65" t="s">
        <v>4124</v>
      </c>
      <c r="D140" s="66">
        <v>3</v>
      </c>
      <c r="E140" s="67" t="s">
        <v>132</v>
      </c>
      <c r="F140" s="68">
        <v>32</v>
      </c>
      <c r="G140" s="65"/>
      <c r="H140" s="69"/>
      <c r="I140" s="70"/>
      <c r="J140" s="70"/>
      <c r="K140" s="34" t="s">
        <v>65</v>
      </c>
      <c r="L140" s="77">
        <v>140</v>
      </c>
      <c r="M140" s="77"/>
      <c r="N140" s="72"/>
      <c r="O140" s="79" t="s">
        <v>498</v>
      </c>
      <c r="P140" s="81">
        <v>43484.6459375</v>
      </c>
      <c r="Q140" s="79" t="s">
        <v>505</v>
      </c>
      <c r="R140" s="83" t="s">
        <v>608</v>
      </c>
      <c r="S140" s="79" t="s">
        <v>619</v>
      </c>
      <c r="T140" s="79" t="s">
        <v>624</v>
      </c>
      <c r="U140" s="79"/>
      <c r="V140" s="83" t="s">
        <v>835</v>
      </c>
      <c r="W140" s="81">
        <v>43484.6459375</v>
      </c>
      <c r="X140" s="83" t="s">
        <v>1042</v>
      </c>
      <c r="Y140" s="79"/>
      <c r="Z140" s="79"/>
      <c r="AA140" s="85" t="s">
        <v>1418</v>
      </c>
      <c r="AB140" s="79"/>
      <c r="AC140" s="79" t="b">
        <v>0</v>
      </c>
      <c r="AD140" s="79">
        <v>0</v>
      </c>
      <c r="AE140" s="85" t="s">
        <v>1659</v>
      </c>
      <c r="AF140" s="79" t="b">
        <v>1</v>
      </c>
      <c r="AG140" s="79" t="s">
        <v>1663</v>
      </c>
      <c r="AH140" s="79"/>
      <c r="AI140" s="85" t="s">
        <v>1647</v>
      </c>
      <c r="AJ140" s="79" t="b">
        <v>0</v>
      </c>
      <c r="AK140" s="79">
        <v>12</v>
      </c>
      <c r="AL140" s="85" t="s">
        <v>1649</v>
      </c>
      <c r="AM140" s="79" t="s">
        <v>1678</v>
      </c>
      <c r="AN140" s="79" t="b">
        <v>0</v>
      </c>
      <c r="AO140" s="85" t="s">
        <v>1649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6.666666666666667</v>
      </c>
      <c r="BF140" s="48">
        <v>0</v>
      </c>
      <c r="BG140" s="49">
        <v>0</v>
      </c>
      <c r="BH140" s="48">
        <v>0</v>
      </c>
      <c r="BI140" s="49">
        <v>0</v>
      </c>
      <c r="BJ140" s="48">
        <v>14</v>
      </c>
      <c r="BK140" s="49">
        <v>93.33333333333333</v>
      </c>
      <c r="BL140" s="48">
        <v>15</v>
      </c>
    </row>
    <row r="141" spans="1:64" ht="15">
      <c r="A141" s="64" t="s">
        <v>341</v>
      </c>
      <c r="B141" s="64" t="s">
        <v>425</v>
      </c>
      <c r="C141" s="65" t="s">
        <v>4124</v>
      </c>
      <c r="D141" s="66">
        <v>3</v>
      </c>
      <c r="E141" s="67" t="s">
        <v>132</v>
      </c>
      <c r="F141" s="68">
        <v>32</v>
      </c>
      <c r="G141" s="65"/>
      <c r="H141" s="69"/>
      <c r="I141" s="70"/>
      <c r="J141" s="70"/>
      <c r="K141" s="34" t="s">
        <v>65</v>
      </c>
      <c r="L141" s="77">
        <v>141</v>
      </c>
      <c r="M141" s="77"/>
      <c r="N141" s="72"/>
      <c r="O141" s="79" t="s">
        <v>498</v>
      </c>
      <c r="P141" s="81">
        <v>43484.65295138889</v>
      </c>
      <c r="Q141" s="79" t="s">
        <v>502</v>
      </c>
      <c r="R141" s="79"/>
      <c r="S141" s="79"/>
      <c r="T141" s="79" t="s">
        <v>488</v>
      </c>
      <c r="U141" s="79"/>
      <c r="V141" s="83" t="s">
        <v>836</v>
      </c>
      <c r="W141" s="81">
        <v>43484.65295138889</v>
      </c>
      <c r="X141" s="83" t="s">
        <v>1043</v>
      </c>
      <c r="Y141" s="79"/>
      <c r="Z141" s="79"/>
      <c r="AA141" s="85" t="s">
        <v>1419</v>
      </c>
      <c r="AB141" s="79"/>
      <c r="AC141" s="79" t="b">
        <v>0</v>
      </c>
      <c r="AD141" s="79">
        <v>0</v>
      </c>
      <c r="AE141" s="85" t="s">
        <v>1659</v>
      </c>
      <c r="AF141" s="79" t="b">
        <v>0</v>
      </c>
      <c r="AG141" s="79" t="s">
        <v>1663</v>
      </c>
      <c r="AH141" s="79"/>
      <c r="AI141" s="85" t="s">
        <v>1659</v>
      </c>
      <c r="AJ141" s="79" t="b">
        <v>0</v>
      </c>
      <c r="AK141" s="79">
        <v>149</v>
      </c>
      <c r="AL141" s="85" t="s">
        <v>1647</v>
      </c>
      <c r="AM141" s="79" t="s">
        <v>1674</v>
      </c>
      <c r="AN141" s="79" t="b">
        <v>0</v>
      </c>
      <c r="AO141" s="85" t="s">
        <v>1647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24</v>
      </c>
      <c r="BK141" s="49">
        <v>100</v>
      </c>
      <c r="BL141" s="48">
        <v>24</v>
      </c>
    </row>
    <row r="142" spans="1:64" ht="15">
      <c r="A142" s="64" t="s">
        <v>342</v>
      </c>
      <c r="B142" s="64" t="s">
        <v>425</v>
      </c>
      <c r="C142" s="65" t="s">
        <v>4124</v>
      </c>
      <c r="D142" s="66">
        <v>3</v>
      </c>
      <c r="E142" s="67" t="s">
        <v>132</v>
      </c>
      <c r="F142" s="68">
        <v>32</v>
      </c>
      <c r="G142" s="65"/>
      <c r="H142" s="69"/>
      <c r="I142" s="70"/>
      <c r="J142" s="70"/>
      <c r="K142" s="34" t="s">
        <v>65</v>
      </c>
      <c r="L142" s="77">
        <v>142</v>
      </c>
      <c r="M142" s="77"/>
      <c r="N142" s="72"/>
      <c r="O142" s="79" t="s">
        <v>498</v>
      </c>
      <c r="P142" s="81">
        <v>43484.65614583333</v>
      </c>
      <c r="Q142" s="79" t="s">
        <v>502</v>
      </c>
      <c r="R142" s="79"/>
      <c r="S142" s="79"/>
      <c r="T142" s="79" t="s">
        <v>488</v>
      </c>
      <c r="U142" s="79"/>
      <c r="V142" s="83" t="s">
        <v>830</v>
      </c>
      <c r="W142" s="81">
        <v>43484.65614583333</v>
      </c>
      <c r="X142" s="83" t="s">
        <v>1044</v>
      </c>
      <c r="Y142" s="79"/>
      <c r="Z142" s="79"/>
      <c r="AA142" s="85" t="s">
        <v>1420</v>
      </c>
      <c r="AB142" s="79"/>
      <c r="AC142" s="79" t="b">
        <v>0</v>
      </c>
      <c r="AD142" s="79">
        <v>0</v>
      </c>
      <c r="AE142" s="85" t="s">
        <v>1659</v>
      </c>
      <c r="AF142" s="79" t="b">
        <v>0</v>
      </c>
      <c r="AG142" s="79" t="s">
        <v>1663</v>
      </c>
      <c r="AH142" s="79"/>
      <c r="AI142" s="85" t="s">
        <v>1659</v>
      </c>
      <c r="AJ142" s="79" t="b">
        <v>0</v>
      </c>
      <c r="AK142" s="79">
        <v>149</v>
      </c>
      <c r="AL142" s="85" t="s">
        <v>1647</v>
      </c>
      <c r="AM142" s="79" t="s">
        <v>1674</v>
      </c>
      <c r="AN142" s="79" t="b">
        <v>0</v>
      </c>
      <c r="AO142" s="85" t="s">
        <v>1647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24</v>
      </c>
      <c r="BK142" s="49">
        <v>100</v>
      </c>
      <c r="BL142" s="48">
        <v>24</v>
      </c>
    </row>
    <row r="143" spans="1:64" ht="15">
      <c r="A143" s="64" t="s">
        <v>343</v>
      </c>
      <c r="B143" s="64" t="s">
        <v>425</v>
      </c>
      <c r="C143" s="65" t="s">
        <v>4124</v>
      </c>
      <c r="D143" s="66">
        <v>3</v>
      </c>
      <c r="E143" s="67" t="s">
        <v>132</v>
      </c>
      <c r="F143" s="68">
        <v>32</v>
      </c>
      <c r="G143" s="65"/>
      <c r="H143" s="69"/>
      <c r="I143" s="70"/>
      <c r="J143" s="70"/>
      <c r="K143" s="34" t="s">
        <v>65</v>
      </c>
      <c r="L143" s="77">
        <v>143</v>
      </c>
      <c r="M143" s="77"/>
      <c r="N143" s="72"/>
      <c r="O143" s="79" t="s">
        <v>498</v>
      </c>
      <c r="P143" s="81">
        <v>43484.656643518516</v>
      </c>
      <c r="Q143" s="79" t="s">
        <v>505</v>
      </c>
      <c r="R143" s="83" t="s">
        <v>608</v>
      </c>
      <c r="S143" s="79" t="s">
        <v>619</v>
      </c>
      <c r="T143" s="79" t="s">
        <v>624</v>
      </c>
      <c r="U143" s="79"/>
      <c r="V143" s="83" t="s">
        <v>837</v>
      </c>
      <c r="W143" s="81">
        <v>43484.656643518516</v>
      </c>
      <c r="X143" s="83" t="s">
        <v>1045</v>
      </c>
      <c r="Y143" s="79"/>
      <c r="Z143" s="79"/>
      <c r="AA143" s="85" t="s">
        <v>1421</v>
      </c>
      <c r="AB143" s="79"/>
      <c r="AC143" s="79" t="b">
        <v>0</v>
      </c>
      <c r="AD143" s="79">
        <v>0</v>
      </c>
      <c r="AE143" s="85" t="s">
        <v>1659</v>
      </c>
      <c r="AF143" s="79" t="b">
        <v>1</v>
      </c>
      <c r="AG143" s="79" t="s">
        <v>1663</v>
      </c>
      <c r="AH143" s="79"/>
      <c r="AI143" s="85" t="s">
        <v>1647</v>
      </c>
      <c r="AJ143" s="79" t="b">
        <v>0</v>
      </c>
      <c r="AK143" s="79">
        <v>12</v>
      </c>
      <c r="AL143" s="85" t="s">
        <v>1649</v>
      </c>
      <c r="AM143" s="79" t="s">
        <v>1674</v>
      </c>
      <c r="AN143" s="79" t="b">
        <v>0</v>
      </c>
      <c r="AO143" s="85" t="s">
        <v>1649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6.666666666666667</v>
      </c>
      <c r="BF143" s="48">
        <v>0</v>
      </c>
      <c r="BG143" s="49">
        <v>0</v>
      </c>
      <c r="BH143" s="48">
        <v>0</v>
      </c>
      <c r="BI143" s="49">
        <v>0</v>
      </c>
      <c r="BJ143" s="48">
        <v>14</v>
      </c>
      <c r="BK143" s="49">
        <v>93.33333333333333</v>
      </c>
      <c r="BL143" s="48">
        <v>15</v>
      </c>
    </row>
    <row r="144" spans="1:64" ht="15">
      <c r="A144" s="64" t="s">
        <v>344</v>
      </c>
      <c r="B144" s="64" t="s">
        <v>425</v>
      </c>
      <c r="C144" s="65" t="s">
        <v>4124</v>
      </c>
      <c r="D144" s="66">
        <v>3</v>
      </c>
      <c r="E144" s="67" t="s">
        <v>132</v>
      </c>
      <c r="F144" s="68">
        <v>32</v>
      </c>
      <c r="G144" s="65"/>
      <c r="H144" s="69"/>
      <c r="I144" s="70"/>
      <c r="J144" s="70"/>
      <c r="K144" s="34" t="s">
        <v>65</v>
      </c>
      <c r="L144" s="77">
        <v>144</v>
      </c>
      <c r="M144" s="77"/>
      <c r="N144" s="72"/>
      <c r="O144" s="79" t="s">
        <v>498</v>
      </c>
      <c r="P144" s="81">
        <v>43484.656863425924</v>
      </c>
      <c r="Q144" s="79" t="s">
        <v>505</v>
      </c>
      <c r="R144" s="83" t="s">
        <v>608</v>
      </c>
      <c r="S144" s="79" t="s">
        <v>619</v>
      </c>
      <c r="T144" s="79" t="s">
        <v>624</v>
      </c>
      <c r="U144" s="79"/>
      <c r="V144" s="83" t="s">
        <v>838</v>
      </c>
      <c r="W144" s="81">
        <v>43484.656863425924</v>
      </c>
      <c r="X144" s="83" t="s">
        <v>1046</v>
      </c>
      <c r="Y144" s="79"/>
      <c r="Z144" s="79"/>
      <c r="AA144" s="85" t="s">
        <v>1422</v>
      </c>
      <c r="AB144" s="79"/>
      <c r="AC144" s="79" t="b">
        <v>0</v>
      </c>
      <c r="AD144" s="79">
        <v>0</v>
      </c>
      <c r="AE144" s="85" t="s">
        <v>1659</v>
      </c>
      <c r="AF144" s="79" t="b">
        <v>1</v>
      </c>
      <c r="AG144" s="79" t="s">
        <v>1663</v>
      </c>
      <c r="AH144" s="79"/>
      <c r="AI144" s="85" t="s">
        <v>1647</v>
      </c>
      <c r="AJ144" s="79" t="b">
        <v>0</v>
      </c>
      <c r="AK144" s="79">
        <v>12</v>
      </c>
      <c r="AL144" s="85" t="s">
        <v>1649</v>
      </c>
      <c r="AM144" s="79" t="s">
        <v>1674</v>
      </c>
      <c r="AN144" s="79" t="b">
        <v>0</v>
      </c>
      <c r="AO144" s="85" t="s">
        <v>1649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6.666666666666667</v>
      </c>
      <c r="BF144" s="48">
        <v>0</v>
      </c>
      <c r="BG144" s="49">
        <v>0</v>
      </c>
      <c r="BH144" s="48">
        <v>0</v>
      </c>
      <c r="BI144" s="49">
        <v>0</v>
      </c>
      <c r="BJ144" s="48">
        <v>14</v>
      </c>
      <c r="BK144" s="49">
        <v>93.33333333333333</v>
      </c>
      <c r="BL144" s="48">
        <v>15</v>
      </c>
    </row>
    <row r="145" spans="1:64" ht="15">
      <c r="A145" s="64" t="s">
        <v>345</v>
      </c>
      <c r="B145" s="64" t="s">
        <v>425</v>
      </c>
      <c r="C145" s="65" t="s">
        <v>4124</v>
      </c>
      <c r="D145" s="66">
        <v>3</v>
      </c>
      <c r="E145" s="67" t="s">
        <v>132</v>
      </c>
      <c r="F145" s="68">
        <v>32</v>
      </c>
      <c r="G145" s="65"/>
      <c r="H145" s="69"/>
      <c r="I145" s="70"/>
      <c r="J145" s="70"/>
      <c r="K145" s="34" t="s">
        <v>65</v>
      </c>
      <c r="L145" s="77">
        <v>145</v>
      </c>
      <c r="M145" s="77"/>
      <c r="N145" s="72"/>
      <c r="O145" s="79" t="s">
        <v>498</v>
      </c>
      <c r="P145" s="81">
        <v>43484.65925925926</v>
      </c>
      <c r="Q145" s="79" t="s">
        <v>502</v>
      </c>
      <c r="R145" s="79"/>
      <c r="S145" s="79"/>
      <c r="T145" s="79" t="s">
        <v>488</v>
      </c>
      <c r="U145" s="79"/>
      <c r="V145" s="83" t="s">
        <v>839</v>
      </c>
      <c r="W145" s="81">
        <v>43484.65925925926</v>
      </c>
      <c r="X145" s="83" t="s">
        <v>1047</v>
      </c>
      <c r="Y145" s="79"/>
      <c r="Z145" s="79"/>
      <c r="AA145" s="85" t="s">
        <v>1423</v>
      </c>
      <c r="AB145" s="79"/>
      <c r="AC145" s="79" t="b">
        <v>0</v>
      </c>
      <c r="AD145" s="79">
        <v>0</v>
      </c>
      <c r="AE145" s="85" t="s">
        <v>1659</v>
      </c>
      <c r="AF145" s="79" t="b">
        <v>0</v>
      </c>
      <c r="AG145" s="79" t="s">
        <v>1663</v>
      </c>
      <c r="AH145" s="79"/>
      <c r="AI145" s="85" t="s">
        <v>1659</v>
      </c>
      <c r="AJ145" s="79" t="b">
        <v>0</v>
      </c>
      <c r="AK145" s="79">
        <v>149</v>
      </c>
      <c r="AL145" s="85" t="s">
        <v>1647</v>
      </c>
      <c r="AM145" s="79" t="s">
        <v>1678</v>
      </c>
      <c r="AN145" s="79" t="b">
        <v>0</v>
      </c>
      <c r="AO145" s="85" t="s">
        <v>1647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24</v>
      </c>
      <c r="BK145" s="49">
        <v>100</v>
      </c>
      <c r="BL145" s="48">
        <v>24</v>
      </c>
    </row>
    <row r="146" spans="1:64" ht="15">
      <c r="A146" s="64" t="s">
        <v>346</v>
      </c>
      <c r="B146" s="64" t="s">
        <v>425</v>
      </c>
      <c r="C146" s="65" t="s">
        <v>4124</v>
      </c>
      <c r="D146" s="66">
        <v>3</v>
      </c>
      <c r="E146" s="67" t="s">
        <v>132</v>
      </c>
      <c r="F146" s="68">
        <v>32</v>
      </c>
      <c r="G146" s="65"/>
      <c r="H146" s="69"/>
      <c r="I146" s="70"/>
      <c r="J146" s="70"/>
      <c r="K146" s="34" t="s">
        <v>65</v>
      </c>
      <c r="L146" s="77">
        <v>146</v>
      </c>
      <c r="M146" s="77"/>
      <c r="N146" s="72"/>
      <c r="O146" s="79" t="s">
        <v>498</v>
      </c>
      <c r="P146" s="81">
        <v>43484.6733912037</v>
      </c>
      <c r="Q146" s="79" t="s">
        <v>502</v>
      </c>
      <c r="R146" s="79"/>
      <c r="S146" s="79"/>
      <c r="T146" s="79" t="s">
        <v>488</v>
      </c>
      <c r="U146" s="79"/>
      <c r="V146" s="83" t="s">
        <v>840</v>
      </c>
      <c r="W146" s="81">
        <v>43484.6733912037</v>
      </c>
      <c r="X146" s="83" t="s">
        <v>1048</v>
      </c>
      <c r="Y146" s="79"/>
      <c r="Z146" s="79"/>
      <c r="AA146" s="85" t="s">
        <v>1424</v>
      </c>
      <c r="AB146" s="79"/>
      <c r="AC146" s="79" t="b">
        <v>0</v>
      </c>
      <c r="AD146" s="79">
        <v>0</v>
      </c>
      <c r="AE146" s="85" t="s">
        <v>1659</v>
      </c>
      <c r="AF146" s="79" t="b">
        <v>0</v>
      </c>
      <c r="AG146" s="79" t="s">
        <v>1663</v>
      </c>
      <c r="AH146" s="79"/>
      <c r="AI146" s="85" t="s">
        <v>1659</v>
      </c>
      <c r="AJ146" s="79" t="b">
        <v>0</v>
      </c>
      <c r="AK146" s="79">
        <v>149</v>
      </c>
      <c r="AL146" s="85" t="s">
        <v>1647</v>
      </c>
      <c r="AM146" s="79" t="s">
        <v>1676</v>
      </c>
      <c r="AN146" s="79" t="b">
        <v>0</v>
      </c>
      <c r="AO146" s="85" t="s">
        <v>1647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24</v>
      </c>
      <c r="BK146" s="49">
        <v>100</v>
      </c>
      <c r="BL146" s="48">
        <v>24</v>
      </c>
    </row>
    <row r="147" spans="1:64" ht="15">
      <c r="A147" s="64" t="s">
        <v>347</v>
      </c>
      <c r="B147" s="64" t="s">
        <v>425</v>
      </c>
      <c r="C147" s="65" t="s">
        <v>4124</v>
      </c>
      <c r="D147" s="66">
        <v>3</v>
      </c>
      <c r="E147" s="67" t="s">
        <v>132</v>
      </c>
      <c r="F147" s="68">
        <v>32</v>
      </c>
      <c r="G147" s="65"/>
      <c r="H147" s="69"/>
      <c r="I147" s="70"/>
      <c r="J147" s="70"/>
      <c r="K147" s="34" t="s">
        <v>65</v>
      </c>
      <c r="L147" s="77">
        <v>147</v>
      </c>
      <c r="M147" s="77"/>
      <c r="N147" s="72"/>
      <c r="O147" s="79" t="s">
        <v>498</v>
      </c>
      <c r="P147" s="81">
        <v>43484.684016203704</v>
      </c>
      <c r="Q147" s="79" t="s">
        <v>502</v>
      </c>
      <c r="R147" s="79"/>
      <c r="S147" s="79"/>
      <c r="T147" s="79" t="s">
        <v>488</v>
      </c>
      <c r="U147" s="79"/>
      <c r="V147" s="83" t="s">
        <v>841</v>
      </c>
      <c r="W147" s="81">
        <v>43484.684016203704</v>
      </c>
      <c r="X147" s="83" t="s">
        <v>1049</v>
      </c>
      <c r="Y147" s="79"/>
      <c r="Z147" s="79"/>
      <c r="AA147" s="85" t="s">
        <v>1425</v>
      </c>
      <c r="AB147" s="79"/>
      <c r="AC147" s="79" t="b">
        <v>0</v>
      </c>
      <c r="AD147" s="79">
        <v>0</v>
      </c>
      <c r="AE147" s="85" t="s">
        <v>1659</v>
      </c>
      <c r="AF147" s="79" t="b">
        <v>0</v>
      </c>
      <c r="AG147" s="79" t="s">
        <v>1663</v>
      </c>
      <c r="AH147" s="79"/>
      <c r="AI147" s="85" t="s">
        <v>1659</v>
      </c>
      <c r="AJ147" s="79" t="b">
        <v>0</v>
      </c>
      <c r="AK147" s="79">
        <v>149</v>
      </c>
      <c r="AL147" s="85" t="s">
        <v>1647</v>
      </c>
      <c r="AM147" s="79" t="s">
        <v>1678</v>
      </c>
      <c r="AN147" s="79" t="b">
        <v>0</v>
      </c>
      <c r="AO147" s="85" t="s">
        <v>1647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24</v>
      </c>
      <c r="BK147" s="49">
        <v>100</v>
      </c>
      <c r="BL147" s="48">
        <v>24</v>
      </c>
    </row>
    <row r="148" spans="1:64" ht="15">
      <c r="A148" s="64" t="s">
        <v>348</v>
      </c>
      <c r="B148" s="64" t="s">
        <v>425</v>
      </c>
      <c r="C148" s="65" t="s">
        <v>4124</v>
      </c>
      <c r="D148" s="66">
        <v>3</v>
      </c>
      <c r="E148" s="67" t="s">
        <v>132</v>
      </c>
      <c r="F148" s="68">
        <v>32</v>
      </c>
      <c r="G148" s="65"/>
      <c r="H148" s="69"/>
      <c r="I148" s="70"/>
      <c r="J148" s="70"/>
      <c r="K148" s="34" t="s">
        <v>65</v>
      </c>
      <c r="L148" s="77">
        <v>148</v>
      </c>
      <c r="M148" s="77"/>
      <c r="N148" s="72"/>
      <c r="O148" s="79" t="s">
        <v>498</v>
      </c>
      <c r="P148" s="81">
        <v>43484.68623842593</v>
      </c>
      <c r="Q148" s="79" t="s">
        <v>502</v>
      </c>
      <c r="R148" s="79"/>
      <c r="S148" s="79"/>
      <c r="T148" s="79" t="s">
        <v>488</v>
      </c>
      <c r="U148" s="79"/>
      <c r="V148" s="83" t="s">
        <v>842</v>
      </c>
      <c r="W148" s="81">
        <v>43484.68623842593</v>
      </c>
      <c r="X148" s="83" t="s">
        <v>1050</v>
      </c>
      <c r="Y148" s="79"/>
      <c r="Z148" s="79"/>
      <c r="AA148" s="85" t="s">
        <v>1426</v>
      </c>
      <c r="AB148" s="79"/>
      <c r="AC148" s="79" t="b">
        <v>0</v>
      </c>
      <c r="AD148" s="79">
        <v>0</v>
      </c>
      <c r="AE148" s="85" t="s">
        <v>1659</v>
      </c>
      <c r="AF148" s="79" t="b">
        <v>0</v>
      </c>
      <c r="AG148" s="79" t="s">
        <v>1663</v>
      </c>
      <c r="AH148" s="79"/>
      <c r="AI148" s="85" t="s">
        <v>1659</v>
      </c>
      <c r="AJ148" s="79" t="b">
        <v>0</v>
      </c>
      <c r="AK148" s="79">
        <v>149</v>
      </c>
      <c r="AL148" s="85" t="s">
        <v>1647</v>
      </c>
      <c r="AM148" s="79" t="s">
        <v>1677</v>
      </c>
      <c r="AN148" s="79" t="b">
        <v>0</v>
      </c>
      <c r="AO148" s="85" t="s">
        <v>1647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24</v>
      </c>
      <c r="BK148" s="49">
        <v>100</v>
      </c>
      <c r="BL148" s="48">
        <v>24</v>
      </c>
    </row>
    <row r="149" spans="1:64" ht="15">
      <c r="A149" s="64" t="s">
        <v>349</v>
      </c>
      <c r="B149" s="64" t="s">
        <v>425</v>
      </c>
      <c r="C149" s="65" t="s">
        <v>4124</v>
      </c>
      <c r="D149" s="66">
        <v>3</v>
      </c>
      <c r="E149" s="67" t="s">
        <v>132</v>
      </c>
      <c r="F149" s="68">
        <v>32</v>
      </c>
      <c r="G149" s="65"/>
      <c r="H149" s="69"/>
      <c r="I149" s="70"/>
      <c r="J149" s="70"/>
      <c r="K149" s="34" t="s">
        <v>65</v>
      </c>
      <c r="L149" s="77">
        <v>149</v>
      </c>
      <c r="M149" s="77"/>
      <c r="N149" s="72"/>
      <c r="O149" s="79" t="s">
        <v>498</v>
      </c>
      <c r="P149" s="81">
        <v>43484.70730324074</v>
      </c>
      <c r="Q149" s="79" t="s">
        <v>502</v>
      </c>
      <c r="R149" s="79"/>
      <c r="S149" s="79"/>
      <c r="T149" s="79" t="s">
        <v>488</v>
      </c>
      <c r="U149" s="79"/>
      <c r="V149" s="83" t="s">
        <v>843</v>
      </c>
      <c r="W149" s="81">
        <v>43484.70730324074</v>
      </c>
      <c r="X149" s="83" t="s">
        <v>1051</v>
      </c>
      <c r="Y149" s="79"/>
      <c r="Z149" s="79"/>
      <c r="AA149" s="85" t="s">
        <v>1427</v>
      </c>
      <c r="AB149" s="79"/>
      <c r="AC149" s="79" t="b">
        <v>0</v>
      </c>
      <c r="AD149" s="79">
        <v>0</v>
      </c>
      <c r="AE149" s="85" t="s">
        <v>1659</v>
      </c>
      <c r="AF149" s="79" t="b">
        <v>0</v>
      </c>
      <c r="AG149" s="79" t="s">
        <v>1663</v>
      </c>
      <c r="AH149" s="79"/>
      <c r="AI149" s="85" t="s">
        <v>1659</v>
      </c>
      <c r="AJ149" s="79" t="b">
        <v>0</v>
      </c>
      <c r="AK149" s="79">
        <v>149</v>
      </c>
      <c r="AL149" s="85" t="s">
        <v>1647</v>
      </c>
      <c r="AM149" s="79" t="s">
        <v>1677</v>
      </c>
      <c r="AN149" s="79" t="b">
        <v>0</v>
      </c>
      <c r="AO149" s="85" t="s">
        <v>1647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24</v>
      </c>
      <c r="BK149" s="49">
        <v>100</v>
      </c>
      <c r="BL149" s="48">
        <v>24</v>
      </c>
    </row>
    <row r="150" spans="1:64" ht="15">
      <c r="A150" s="64" t="s">
        <v>350</v>
      </c>
      <c r="B150" s="64" t="s">
        <v>425</v>
      </c>
      <c r="C150" s="65" t="s">
        <v>4124</v>
      </c>
      <c r="D150" s="66">
        <v>3</v>
      </c>
      <c r="E150" s="67" t="s">
        <v>132</v>
      </c>
      <c r="F150" s="68">
        <v>32</v>
      </c>
      <c r="G150" s="65"/>
      <c r="H150" s="69"/>
      <c r="I150" s="70"/>
      <c r="J150" s="70"/>
      <c r="K150" s="34" t="s">
        <v>65</v>
      </c>
      <c r="L150" s="77">
        <v>150</v>
      </c>
      <c r="M150" s="77"/>
      <c r="N150" s="72"/>
      <c r="O150" s="79" t="s">
        <v>498</v>
      </c>
      <c r="P150" s="81">
        <v>43484.71555555556</v>
      </c>
      <c r="Q150" s="79" t="s">
        <v>502</v>
      </c>
      <c r="R150" s="79"/>
      <c r="S150" s="79"/>
      <c r="T150" s="79" t="s">
        <v>488</v>
      </c>
      <c r="U150" s="79"/>
      <c r="V150" s="83" t="s">
        <v>830</v>
      </c>
      <c r="W150" s="81">
        <v>43484.71555555556</v>
      </c>
      <c r="X150" s="83" t="s">
        <v>1052</v>
      </c>
      <c r="Y150" s="79"/>
      <c r="Z150" s="79"/>
      <c r="AA150" s="85" t="s">
        <v>1428</v>
      </c>
      <c r="AB150" s="79"/>
      <c r="AC150" s="79" t="b">
        <v>0</v>
      </c>
      <c r="AD150" s="79">
        <v>0</v>
      </c>
      <c r="AE150" s="85" t="s">
        <v>1659</v>
      </c>
      <c r="AF150" s="79" t="b">
        <v>0</v>
      </c>
      <c r="AG150" s="79" t="s">
        <v>1663</v>
      </c>
      <c r="AH150" s="79"/>
      <c r="AI150" s="85" t="s">
        <v>1659</v>
      </c>
      <c r="AJ150" s="79" t="b">
        <v>0</v>
      </c>
      <c r="AK150" s="79">
        <v>149</v>
      </c>
      <c r="AL150" s="85" t="s">
        <v>1647</v>
      </c>
      <c r="AM150" s="79" t="s">
        <v>1676</v>
      </c>
      <c r="AN150" s="79" t="b">
        <v>0</v>
      </c>
      <c r="AO150" s="85" t="s">
        <v>1647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24</v>
      </c>
      <c r="BK150" s="49">
        <v>100</v>
      </c>
      <c r="BL150" s="48">
        <v>24</v>
      </c>
    </row>
    <row r="151" spans="1:64" ht="15">
      <c r="A151" s="64" t="s">
        <v>351</v>
      </c>
      <c r="B151" s="64" t="s">
        <v>425</v>
      </c>
      <c r="C151" s="65" t="s">
        <v>4124</v>
      </c>
      <c r="D151" s="66">
        <v>3</v>
      </c>
      <c r="E151" s="67" t="s">
        <v>132</v>
      </c>
      <c r="F151" s="68">
        <v>32</v>
      </c>
      <c r="G151" s="65"/>
      <c r="H151" s="69"/>
      <c r="I151" s="70"/>
      <c r="J151" s="70"/>
      <c r="K151" s="34" t="s">
        <v>65</v>
      </c>
      <c r="L151" s="77">
        <v>151</v>
      </c>
      <c r="M151" s="77"/>
      <c r="N151" s="72"/>
      <c r="O151" s="79" t="s">
        <v>498</v>
      </c>
      <c r="P151" s="81">
        <v>43484.72644675926</v>
      </c>
      <c r="Q151" s="79" t="s">
        <v>506</v>
      </c>
      <c r="R151" s="79"/>
      <c r="S151" s="79"/>
      <c r="T151" s="79" t="s">
        <v>625</v>
      </c>
      <c r="U151" s="83" t="s">
        <v>657</v>
      </c>
      <c r="V151" s="83" t="s">
        <v>657</v>
      </c>
      <c r="W151" s="81">
        <v>43484.72644675926</v>
      </c>
      <c r="X151" s="83" t="s">
        <v>1053</v>
      </c>
      <c r="Y151" s="79"/>
      <c r="Z151" s="79"/>
      <c r="AA151" s="85" t="s">
        <v>1429</v>
      </c>
      <c r="AB151" s="79"/>
      <c r="AC151" s="79" t="b">
        <v>0</v>
      </c>
      <c r="AD151" s="79">
        <v>0</v>
      </c>
      <c r="AE151" s="85" t="s">
        <v>1659</v>
      </c>
      <c r="AF151" s="79" t="b">
        <v>0</v>
      </c>
      <c r="AG151" s="79" t="s">
        <v>1663</v>
      </c>
      <c r="AH151" s="79"/>
      <c r="AI151" s="85" t="s">
        <v>1659</v>
      </c>
      <c r="AJ151" s="79" t="b">
        <v>0</v>
      </c>
      <c r="AK151" s="79">
        <v>17</v>
      </c>
      <c r="AL151" s="85" t="s">
        <v>1650</v>
      </c>
      <c r="AM151" s="79" t="s">
        <v>1676</v>
      </c>
      <c r="AN151" s="79" t="b">
        <v>0</v>
      </c>
      <c r="AO151" s="85" t="s">
        <v>1650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7.6923076923076925</v>
      </c>
      <c r="BF151" s="48">
        <v>0</v>
      </c>
      <c r="BG151" s="49">
        <v>0</v>
      </c>
      <c r="BH151" s="48">
        <v>0</v>
      </c>
      <c r="BI151" s="49">
        <v>0</v>
      </c>
      <c r="BJ151" s="48">
        <v>12</v>
      </c>
      <c r="BK151" s="49">
        <v>92.3076923076923</v>
      </c>
      <c r="BL151" s="48">
        <v>13</v>
      </c>
    </row>
    <row r="152" spans="1:64" ht="15">
      <c r="A152" s="64" t="s">
        <v>352</v>
      </c>
      <c r="B152" s="64" t="s">
        <v>425</v>
      </c>
      <c r="C152" s="65" t="s">
        <v>4124</v>
      </c>
      <c r="D152" s="66">
        <v>3</v>
      </c>
      <c r="E152" s="67" t="s">
        <v>132</v>
      </c>
      <c r="F152" s="68">
        <v>32</v>
      </c>
      <c r="G152" s="65"/>
      <c r="H152" s="69"/>
      <c r="I152" s="70"/>
      <c r="J152" s="70"/>
      <c r="K152" s="34" t="s">
        <v>65</v>
      </c>
      <c r="L152" s="77">
        <v>152</v>
      </c>
      <c r="M152" s="77"/>
      <c r="N152" s="72"/>
      <c r="O152" s="79" t="s">
        <v>498</v>
      </c>
      <c r="P152" s="81">
        <v>43484.727268518516</v>
      </c>
      <c r="Q152" s="79" t="s">
        <v>506</v>
      </c>
      <c r="R152" s="79"/>
      <c r="S152" s="79"/>
      <c r="T152" s="79" t="s">
        <v>625</v>
      </c>
      <c r="U152" s="83" t="s">
        <v>657</v>
      </c>
      <c r="V152" s="83" t="s">
        <v>657</v>
      </c>
      <c r="W152" s="81">
        <v>43484.727268518516</v>
      </c>
      <c r="X152" s="83" t="s">
        <v>1054</v>
      </c>
      <c r="Y152" s="79"/>
      <c r="Z152" s="79"/>
      <c r="AA152" s="85" t="s">
        <v>1430</v>
      </c>
      <c r="AB152" s="79"/>
      <c r="AC152" s="79" t="b">
        <v>0</v>
      </c>
      <c r="AD152" s="79">
        <v>0</v>
      </c>
      <c r="AE152" s="85" t="s">
        <v>1659</v>
      </c>
      <c r="AF152" s="79" t="b">
        <v>0</v>
      </c>
      <c r="AG152" s="79" t="s">
        <v>1663</v>
      </c>
      <c r="AH152" s="79"/>
      <c r="AI152" s="85" t="s">
        <v>1659</v>
      </c>
      <c r="AJ152" s="79" t="b">
        <v>0</v>
      </c>
      <c r="AK152" s="79">
        <v>17</v>
      </c>
      <c r="AL152" s="85" t="s">
        <v>1650</v>
      </c>
      <c r="AM152" s="79" t="s">
        <v>1676</v>
      </c>
      <c r="AN152" s="79" t="b">
        <v>0</v>
      </c>
      <c r="AO152" s="85" t="s">
        <v>1650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7.6923076923076925</v>
      </c>
      <c r="BF152" s="48">
        <v>0</v>
      </c>
      <c r="BG152" s="49">
        <v>0</v>
      </c>
      <c r="BH152" s="48">
        <v>0</v>
      </c>
      <c r="BI152" s="49">
        <v>0</v>
      </c>
      <c r="BJ152" s="48">
        <v>12</v>
      </c>
      <c r="BK152" s="49">
        <v>92.3076923076923</v>
      </c>
      <c r="BL152" s="48">
        <v>13</v>
      </c>
    </row>
    <row r="153" spans="1:64" ht="15">
      <c r="A153" s="64" t="s">
        <v>353</v>
      </c>
      <c r="B153" s="64" t="s">
        <v>416</v>
      </c>
      <c r="C153" s="65" t="s">
        <v>4124</v>
      </c>
      <c r="D153" s="66">
        <v>3</v>
      </c>
      <c r="E153" s="67" t="s">
        <v>132</v>
      </c>
      <c r="F153" s="68">
        <v>32</v>
      </c>
      <c r="G153" s="65"/>
      <c r="H153" s="69"/>
      <c r="I153" s="70"/>
      <c r="J153" s="70"/>
      <c r="K153" s="34" t="s">
        <v>65</v>
      </c>
      <c r="L153" s="77">
        <v>153</v>
      </c>
      <c r="M153" s="77"/>
      <c r="N153" s="72"/>
      <c r="O153" s="79" t="s">
        <v>498</v>
      </c>
      <c r="P153" s="81">
        <v>43484.72892361111</v>
      </c>
      <c r="Q153" s="79" t="s">
        <v>507</v>
      </c>
      <c r="R153" s="79"/>
      <c r="S153" s="79"/>
      <c r="T153" s="79" t="s">
        <v>626</v>
      </c>
      <c r="U153" s="83" t="s">
        <v>658</v>
      </c>
      <c r="V153" s="83" t="s">
        <v>658</v>
      </c>
      <c r="W153" s="81">
        <v>43484.72892361111</v>
      </c>
      <c r="X153" s="83" t="s">
        <v>1055</v>
      </c>
      <c r="Y153" s="79"/>
      <c r="Z153" s="79"/>
      <c r="AA153" s="85" t="s">
        <v>1431</v>
      </c>
      <c r="AB153" s="79"/>
      <c r="AC153" s="79" t="b">
        <v>0</v>
      </c>
      <c r="AD153" s="79">
        <v>0</v>
      </c>
      <c r="AE153" s="85" t="s">
        <v>1659</v>
      </c>
      <c r="AF153" s="79" t="b">
        <v>0</v>
      </c>
      <c r="AG153" s="79" t="s">
        <v>1663</v>
      </c>
      <c r="AH153" s="79"/>
      <c r="AI153" s="85" t="s">
        <v>1659</v>
      </c>
      <c r="AJ153" s="79" t="b">
        <v>0</v>
      </c>
      <c r="AK153" s="79">
        <v>3</v>
      </c>
      <c r="AL153" s="85" t="s">
        <v>1510</v>
      </c>
      <c r="AM153" s="79" t="s">
        <v>1675</v>
      </c>
      <c r="AN153" s="79" t="b">
        <v>0</v>
      </c>
      <c r="AO153" s="85" t="s">
        <v>1510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7</v>
      </c>
      <c r="BC153" s="78" t="str">
        <f>REPLACE(INDEX(GroupVertices[Group],MATCH(Edges[[#This Row],[Vertex 2]],GroupVertices[Vertex],0)),1,1,"")</f>
        <v>7</v>
      </c>
      <c r="BD153" s="48">
        <v>0</v>
      </c>
      <c r="BE153" s="49">
        <v>0</v>
      </c>
      <c r="BF153" s="48">
        <v>0</v>
      </c>
      <c r="BG153" s="49">
        <v>0</v>
      </c>
      <c r="BH153" s="48">
        <v>0</v>
      </c>
      <c r="BI153" s="49">
        <v>0</v>
      </c>
      <c r="BJ153" s="48">
        <v>16</v>
      </c>
      <c r="BK153" s="49">
        <v>100</v>
      </c>
      <c r="BL153" s="48">
        <v>16</v>
      </c>
    </row>
    <row r="154" spans="1:64" ht="15">
      <c r="A154" s="64" t="s">
        <v>354</v>
      </c>
      <c r="B154" s="64" t="s">
        <v>359</v>
      </c>
      <c r="C154" s="65" t="s">
        <v>4124</v>
      </c>
      <c r="D154" s="66">
        <v>3</v>
      </c>
      <c r="E154" s="67" t="s">
        <v>132</v>
      </c>
      <c r="F154" s="68">
        <v>32</v>
      </c>
      <c r="G154" s="65"/>
      <c r="H154" s="69"/>
      <c r="I154" s="70"/>
      <c r="J154" s="70"/>
      <c r="K154" s="34" t="s">
        <v>65</v>
      </c>
      <c r="L154" s="77">
        <v>154</v>
      </c>
      <c r="M154" s="77"/>
      <c r="N154" s="72"/>
      <c r="O154" s="79" t="s">
        <v>498</v>
      </c>
      <c r="P154" s="81">
        <v>43484.729409722226</v>
      </c>
      <c r="Q154" s="79" t="s">
        <v>508</v>
      </c>
      <c r="R154" s="79"/>
      <c r="S154" s="79"/>
      <c r="T154" s="79" t="s">
        <v>627</v>
      </c>
      <c r="U154" s="83" t="s">
        <v>659</v>
      </c>
      <c r="V154" s="83" t="s">
        <v>659</v>
      </c>
      <c r="W154" s="81">
        <v>43484.729409722226</v>
      </c>
      <c r="X154" s="83" t="s">
        <v>1056</v>
      </c>
      <c r="Y154" s="79"/>
      <c r="Z154" s="79"/>
      <c r="AA154" s="85" t="s">
        <v>1432</v>
      </c>
      <c r="AB154" s="79"/>
      <c r="AC154" s="79" t="b">
        <v>0</v>
      </c>
      <c r="AD154" s="79">
        <v>0</v>
      </c>
      <c r="AE154" s="85" t="s">
        <v>1659</v>
      </c>
      <c r="AF154" s="79" t="b">
        <v>0</v>
      </c>
      <c r="AG154" s="79" t="s">
        <v>1663</v>
      </c>
      <c r="AH154" s="79"/>
      <c r="AI154" s="85" t="s">
        <v>1659</v>
      </c>
      <c r="AJ154" s="79" t="b">
        <v>0</v>
      </c>
      <c r="AK154" s="79">
        <v>2</v>
      </c>
      <c r="AL154" s="85" t="s">
        <v>1438</v>
      </c>
      <c r="AM154" s="79" t="s">
        <v>1673</v>
      </c>
      <c r="AN154" s="79" t="b">
        <v>0</v>
      </c>
      <c r="AO154" s="85" t="s">
        <v>1438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1</v>
      </c>
      <c r="BE154" s="49">
        <v>7.6923076923076925</v>
      </c>
      <c r="BF154" s="48">
        <v>0</v>
      </c>
      <c r="BG154" s="49">
        <v>0</v>
      </c>
      <c r="BH154" s="48">
        <v>0</v>
      </c>
      <c r="BI154" s="49">
        <v>0</v>
      </c>
      <c r="BJ154" s="48">
        <v>12</v>
      </c>
      <c r="BK154" s="49">
        <v>92.3076923076923</v>
      </c>
      <c r="BL154" s="48">
        <v>13</v>
      </c>
    </row>
    <row r="155" spans="1:64" ht="15">
      <c r="A155" s="64" t="s">
        <v>355</v>
      </c>
      <c r="B155" s="64" t="s">
        <v>425</v>
      </c>
      <c r="C155" s="65" t="s">
        <v>4124</v>
      </c>
      <c r="D155" s="66">
        <v>3</v>
      </c>
      <c r="E155" s="67" t="s">
        <v>132</v>
      </c>
      <c r="F155" s="68">
        <v>32</v>
      </c>
      <c r="G155" s="65"/>
      <c r="H155" s="69"/>
      <c r="I155" s="70"/>
      <c r="J155" s="70"/>
      <c r="K155" s="34" t="s">
        <v>65</v>
      </c>
      <c r="L155" s="77">
        <v>155</v>
      </c>
      <c r="M155" s="77"/>
      <c r="N155" s="72"/>
      <c r="O155" s="79" t="s">
        <v>498</v>
      </c>
      <c r="P155" s="81">
        <v>43484.73054398148</v>
      </c>
      <c r="Q155" s="79" t="s">
        <v>506</v>
      </c>
      <c r="R155" s="79"/>
      <c r="S155" s="79"/>
      <c r="T155" s="79" t="s">
        <v>625</v>
      </c>
      <c r="U155" s="83" t="s">
        <v>657</v>
      </c>
      <c r="V155" s="83" t="s">
        <v>657</v>
      </c>
      <c r="W155" s="81">
        <v>43484.73054398148</v>
      </c>
      <c r="X155" s="83" t="s">
        <v>1057</v>
      </c>
      <c r="Y155" s="79"/>
      <c r="Z155" s="79"/>
      <c r="AA155" s="85" t="s">
        <v>1433</v>
      </c>
      <c r="AB155" s="79"/>
      <c r="AC155" s="79" t="b">
        <v>0</v>
      </c>
      <c r="AD155" s="79">
        <v>0</v>
      </c>
      <c r="AE155" s="85" t="s">
        <v>1659</v>
      </c>
      <c r="AF155" s="79" t="b">
        <v>0</v>
      </c>
      <c r="AG155" s="79" t="s">
        <v>1663</v>
      </c>
      <c r="AH155" s="79"/>
      <c r="AI155" s="85" t="s">
        <v>1659</v>
      </c>
      <c r="AJ155" s="79" t="b">
        <v>0</v>
      </c>
      <c r="AK155" s="79">
        <v>17</v>
      </c>
      <c r="AL155" s="85" t="s">
        <v>1650</v>
      </c>
      <c r="AM155" s="79" t="s">
        <v>1674</v>
      </c>
      <c r="AN155" s="79" t="b">
        <v>0</v>
      </c>
      <c r="AO155" s="85" t="s">
        <v>1650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7.6923076923076925</v>
      </c>
      <c r="BF155" s="48">
        <v>0</v>
      </c>
      <c r="BG155" s="49">
        <v>0</v>
      </c>
      <c r="BH155" s="48">
        <v>0</v>
      </c>
      <c r="BI155" s="49">
        <v>0</v>
      </c>
      <c r="BJ155" s="48">
        <v>12</v>
      </c>
      <c r="BK155" s="49">
        <v>92.3076923076923</v>
      </c>
      <c r="BL155" s="48">
        <v>13</v>
      </c>
    </row>
    <row r="156" spans="1:64" ht="15">
      <c r="A156" s="64" t="s">
        <v>356</v>
      </c>
      <c r="B156" s="64" t="s">
        <v>425</v>
      </c>
      <c r="C156" s="65" t="s">
        <v>4124</v>
      </c>
      <c r="D156" s="66">
        <v>3</v>
      </c>
      <c r="E156" s="67" t="s">
        <v>132</v>
      </c>
      <c r="F156" s="68">
        <v>32</v>
      </c>
      <c r="G156" s="65"/>
      <c r="H156" s="69"/>
      <c r="I156" s="70"/>
      <c r="J156" s="70"/>
      <c r="K156" s="34" t="s">
        <v>65</v>
      </c>
      <c r="L156" s="77">
        <v>156</v>
      </c>
      <c r="M156" s="77"/>
      <c r="N156" s="72"/>
      <c r="O156" s="79" t="s">
        <v>498</v>
      </c>
      <c r="P156" s="81">
        <v>43484.732094907406</v>
      </c>
      <c r="Q156" s="79" t="s">
        <v>506</v>
      </c>
      <c r="R156" s="79"/>
      <c r="S156" s="79"/>
      <c r="T156" s="79" t="s">
        <v>625</v>
      </c>
      <c r="U156" s="83" t="s">
        <v>657</v>
      </c>
      <c r="V156" s="83" t="s">
        <v>657</v>
      </c>
      <c r="W156" s="81">
        <v>43484.732094907406</v>
      </c>
      <c r="X156" s="83" t="s">
        <v>1058</v>
      </c>
      <c r="Y156" s="79"/>
      <c r="Z156" s="79"/>
      <c r="AA156" s="85" t="s">
        <v>1434</v>
      </c>
      <c r="AB156" s="79"/>
      <c r="AC156" s="79" t="b">
        <v>0</v>
      </c>
      <c r="AD156" s="79">
        <v>0</v>
      </c>
      <c r="AE156" s="85" t="s">
        <v>1659</v>
      </c>
      <c r="AF156" s="79" t="b">
        <v>0</v>
      </c>
      <c r="AG156" s="79" t="s">
        <v>1663</v>
      </c>
      <c r="AH156" s="79"/>
      <c r="AI156" s="85" t="s">
        <v>1659</v>
      </c>
      <c r="AJ156" s="79" t="b">
        <v>0</v>
      </c>
      <c r="AK156" s="79">
        <v>17</v>
      </c>
      <c r="AL156" s="85" t="s">
        <v>1650</v>
      </c>
      <c r="AM156" s="79" t="s">
        <v>1674</v>
      </c>
      <c r="AN156" s="79" t="b">
        <v>0</v>
      </c>
      <c r="AO156" s="85" t="s">
        <v>1650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7.6923076923076925</v>
      </c>
      <c r="BF156" s="48">
        <v>0</v>
      </c>
      <c r="BG156" s="49">
        <v>0</v>
      </c>
      <c r="BH156" s="48">
        <v>0</v>
      </c>
      <c r="BI156" s="49">
        <v>0</v>
      </c>
      <c r="BJ156" s="48">
        <v>12</v>
      </c>
      <c r="BK156" s="49">
        <v>92.3076923076923</v>
      </c>
      <c r="BL156" s="48">
        <v>13</v>
      </c>
    </row>
    <row r="157" spans="1:64" ht="15">
      <c r="A157" s="64" t="s">
        <v>357</v>
      </c>
      <c r="B157" s="64" t="s">
        <v>364</v>
      </c>
      <c r="C157" s="65" t="s">
        <v>4124</v>
      </c>
      <c r="D157" s="66">
        <v>3</v>
      </c>
      <c r="E157" s="67" t="s">
        <v>132</v>
      </c>
      <c r="F157" s="68">
        <v>32</v>
      </c>
      <c r="G157" s="65"/>
      <c r="H157" s="69"/>
      <c r="I157" s="70"/>
      <c r="J157" s="70"/>
      <c r="K157" s="34" t="s">
        <v>65</v>
      </c>
      <c r="L157" s="77">
        <v>157</v>
      </c>
      <c r="M157" s="77"/>
      <c r="N157" s="72"/>
      <c r="O157" s="79" t="s">
        <v>498</v>
      </c>
      <c r="P157" s="81">
        <v>43484.73222222222</v>
      </c>
      <c r="Q157" s="79" t="s">
        <v>509</v>
      </c>
      <c r="R157" s="79"/>
      <c r="S157" s="79"/>
      <c r="T157" s="79" t="s">
        <v>622</v>
      </c>
      <c r="U157" s="83" t="s">
        <v>660</v>
      </c>
      <c r="V157" s="83" t="s">
        <v>660</v>
      </c>
      <c r="W157" s="81">
        <v>43484.73222222222</v>
      </c>
      <c r="X157" s="83" t="s">
        <v>1059</v>
      </c>
      <c r="Y157" s="79"/>
      <c r="Z157" s="79"/>
      <c r="AA157" s="85" t="s">
        <v>1435</v>
      </c>
      <c r="AB157" s="79"/>
      <c r="AC157" s="79" t="b">
        <v>0</v>
      </c>
      <c r="AD157" s="79">
        <v>0</v>
      </c>
      <c r="AE157" s="85" t="s">
        <v>1659</v>
      </c>
      <c r="AF157" s="79" t="b">
        <v>0</v>
      </c>
      <c r="AG157" s="79" t="s">
        <v>1663</v>
      </c>
      <c r="AH157" s="79"/>
      <c r="AI157" s="85" t="s">
        <v>1659</v>
      </c>
      <c r="AJ157" s="79" t="b">
        <v>0</v>
      </c>
      <c r="AK157" s="79">
        <v>4</v>
      </c>
      <c r="AL157" s="85" t="s">
        <v>1568</v>
      </c>
      <c r="AM157" s="79" t="s">
        <v>1677</v>
      </c>
      <c r="AN157" s="79" t="b">
        <v>0</v>
      </c>
      <c r="AO157" s="85" t="s">
        <v>1568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9</v>
      </c>
      <c r="BK157" s="49">
        <v>100</v>
      </c>
      <c r="BL157" s="48">
        <v>9</v>
      </c>
    </row>
    <row r="158" spans="1:64" ht="15">
      <c r="A158" s="64" t="s">
        <v>358</v>
      </c>
      <c r="B158" s="64" t="s">
        <v>425</v>
      </c>
      <c r="C158" s="65" t="s">
        <v>4125</v>
      </c>
      <c r="D158" s="66">
        <v>6.5</v>
      </c>
      <c r="E158" s="67" t="s">
        <v>136</v>
      </c>
      <c r="F158" s="68">
        <v>28.75</v>
      </c>
      <c r="G158" s="65"/>
      <c r="H158" s="69"/>
      <c r="I158" s="70"/>
      <c r="J158" s="70"/>
      <c r="K158" s="34" t="s">
        <v>65</v>
      </c>
      <c r="L158" s="77">
        <v>158</v>
      </c>
      <c r="M158" s="77"/>
      <c r="N158" s="72"/>
      <c r="O158" s="79" t="s">
        <v>498</v>
      </c>
      <c r="P158" s="81">
        <v>43484.59170138889</v>
      </c>
      <c r="Q158" s="79" t="s">
        <v>502</v>
      </c>
      <c r="R158" s="79"/>
      <c r="S158" s="79"/>
      <c r="T158" s="79" t="s">
        <v>488</v>
      </c>
      <c r="U158" s="79"/>
      <c r="V158" s="83" t="s">
        <v>844</v>
      </c>
      <c r="W158" s="81">
        <v>43484.59170138889</v>
      </c>
      <c r="X158" s="83" t="s">
        <v>1060</v>
      </c>
      <c r="Y158" s="79"/>
      <c r="Z158" s="79"/>
      <c r="AA158" s="85" t="s">
        <v>1436</v>
      </c>
      <c r="AB158" s="79"/>
      <c r="AC158" s="79" t="b">
        <v>0</v>
      </c>
      <c r="AD158" s="79">
        <v>0</v>
      </c>
      <c r="AE158" s="85" t="s">
        <v>1659</v>
      </c>
      <c r="AF158" s="79" t="b">
        <v>0</v>
      </c>
      <c r="AG158" s="79" t="s">
        <v>1663</v>
      </c>
      <c r="AH158" s="79"/>
      <c r="AI158" s="85" t="s">
        <v>1659</v>
      </c>
      <c r="AJ158" s="79" t="b">
        <v>0</v>
      </c>
      <c r="AK158" s="79">
        <v>149</v>
      </c>
      <c r="AL158" s="85" t="s">
        <v>1647</v>
      </c>
      <c r="AM158" s="79" t="s">
        <v>1676</v>
      </c>
      <c r="AN158" s="79" t="b">
        <v>0</v>
      </c>
      <c r="AO158" s="85" t="s">
        <v>1647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24</v>
      </c>
      <c r="BK158" s="49">
        <v>100</v>
      </c>
      <c r="BL158" s="48">
        <v>24</v>
      </c>
    </row>
    <row r="159" spans="1:64" ht="15">
      <c r="A159" s="64" t="s">
        <v>358</v>
      </c>
      <c r="B159" s="64" t="s">
        <v>425</v>
      </c>
      <c r="C159" s="65" t="s">
        <v>4125</v>
      </c>
      <c r="D159" s="66">
        <v>6.5</v>
      </c>
      <c r="E159" s="67" t="s">
        <v>136</v>
      </c>
      <c r="F159" s="68">
        <v>28.75</v>
      </c>
      <c r="G159" s="65"/>
      <c r="H159" s="69"/>
      <c r="I159" s="70"/>
      <c r="J159" s="70"/>
      <c r="K159" s="34" t="s">
        <v>65</v>
      </c>
      <c r="L159" s="77">
        <v>159</v>
      </c>
      <c r="M159" s="77"/>
      <c r="N159" s="72"/>
      <c r="O159" s="79" t="s">
        <v>498</v>
      </c>
      <c r="P159" s="81">
        <v>43484.73295138889</v>
      </c>
      <c r="Q159" s="79" t="s">
        <v>510</v>
      </c>
      <c r="R159" s="79"/>
      <c r="S159" s="79"/>
      <c r="T159" s="79"/>
      <c r="U159" s="79"/>
      <c r="V159" s="83" t="s">
        <v>844</v>
      </c>
      <c r="W159" s="81">
        <v>43484.73295138889</v>
      </c>
      <c r="X159" s="83" t="s">
        <v>1061</v>
      </c>
      <c r="Y159" s="79"/>
      <c r="Z159" s="79"/>
      <c r="AA159" s="85" t="s">
        <v>1437</v>
      </c>
      <c r="AB159" s="79"/>
      <c r="AC159" s="79" t="b">
        <v>0</v>
      </c>
      <c r="AD159" s="79">
        <v>0</v>
      </c>
      <c r="AE159" s="85" t="s">
        <v>1659</v>
      </c>
      <c r="AF159" s="79" t="b">
        <v>0</v>
      </c>
      <c r="AG159" s="79" t="s">
        <v>1663</v>
      </c>
      <c r="AH159" s="79"/>
      <c r="AI159" s="85" t="s">
        <v>1659</v>
      </c>
      <c r="AJ159" s="79" t="b">
        <v>0</v>
      </c>
      <c r="AK159" s="79">
        <v>22</v>
      </c>
      <c r="AL159" s="85" t="s">
        <v>1651</v>
      </c>
      <c r="AM159" s="79" t="s">
        <v>1676</v>
      </c>
      <c r="AN159" s="79" t="b">
        <v>0</v>
      </c>
      <c r="AO159" s="85" t="s">
        <v>1651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1</v>
      </c>
      <c r="BG159" s="49">
        <v>4.761904761904762</v>
      </c>
      <c r="BH159" s="48">
        <v>0</v>
      </c>
      <c r="BI159" s="49">
        <v>0</v>
      </c>
      <c r="BJ159" s="48">
        <v>20</v>
      </c>
      <c r="BK159" s="49">
        <v>95.23809523809524</v>
      </c>
      <c r="BL159" s="48">
        <v>21</v>
      </c>
    </row>
    <row r="160" spans="1:64" ht="15">
      <c r="A160" s="64" t="s">
        <v>359</v>
      </c>
      <c r="B160" s="64" t="s">
        <v>359</v>
      </c>
      <c r="C160" s="65" t="s">
        <v>4124</v>
      </c>
      <c r="D160" s="66">
        <v>3</v>
      </c>
      <c r="E160" s="67" t="s">
        <v>132</v>
      </c>
      <c r="F160" s="68">
        <v>32</v>
      </c>
      <c r="G160" s="65"/>
      <c r="H160" s="69"/>
      <c r="I160" s="70"/>
      <c r="J160" s="70"/>
      <c r="K160" s="34" t="s">
        <v>65</v>
      </c>
      <c r="L160" s="77">
        <v>160</v>
      </c>
      <c r="M160" s="77"/>
      <c r="N160" s="72"/>
      <c r="O160" s="79" t="s">
        <v>176</v>
      </c>
      <c r="P160" s="81">
        <v>43484.72101851852</v>
      </c>
      <c r="Q160" s="79" t="s">
        <v>511</v>
      </c>
      <c r="R160" s="79"/>
      <c r="S160" s="79"/>
      <c r="T160" s="79" t="s">
        <v>627</v>
      </c>
      <c r="U160" s="83" t="s">
        <v>659</v>
      </c>
      <c r="V160" s="83" t="s">
        <v>659</v>
      </c>
      <c r="W160" s="81">
        <v>43484.72101851852</v>
      </c>
      <c r="X160" s="83" t="s">
        <v>1062</v>
      </c>
      <c r="Y160" s="79"/>
      <c r="Z160" s="79"/>
      <c r="AA160" s="85" t="s">
        <v>1438</v>
      </c>
      <c r="AB160" s="79"/>
      <c r="AC160" s="79" t="b">
        <v>0</v>
      </c>
      <c r="AD160" s="79">
        <v>1</v>
      </c>
      <c r="AE160" s="85" t="s">
        <v>1659</v>
      </c>
      <c r="AF160" s="79" t="b">
        <v>0</v>
      </c>
      <c r="AG160" s="79" t="s">
        <v>1663</v>
      </c>
      <c r="AH160" s="79"/>
      <c r="AI160" s="85" t="s">
        <v>1659</v>
      </c>
      <c r="AJ160" s="79" t="b">
        <v>0</v>
      </c>
      <c r="AK160" s="79">
        <v>2</v>
      </c>
      <c r="AL160" s="85" t="s">
        <v>1659</v>
      </c>
      <c r="AM160" s="79" t="s">
        <v>1674</v>
      </c>
      <c r="AN160" s="79" t="b">
        <v>0</v>
      </c>
      <c r="AO160" s="85" t="s">
        <v>1438</v>
      </c>
      <c r="AP160" s="79" t="s">
        <v>176</v>
      </c>
      <c r="AQ160" s="79">
        <v>0</v>
      </c>
      <c r="AR160" s="79">
        <v>0</v>
      </c>
      <c r="AS160" s="79" t="s">
        <v>1682</v>
      </c>
      <c r="AT160" s="79" t="s">
        <v>1684</v>
      </c>
      <c r="AU160" s="79" t="s">
        <v>1685</v>
      </c>
      <c r="AV160" s="79" t="s">
        <v>1686</v>
      </c>
      <c r="AW160" s="79" t="s">
        <v>1688</v>
      </c>
      <c r="AX160" s="79" t="s">
        <v>1686</v>
      </c>
      <c r="AY160" s="79" t="s">
        <v>1691</v>
      </c>
      <c r="AZ160" s="83" t="s">
        <v>1693</v>
      </c>
      <c r="BA160">
        <v>1</v>
      </c>
      <c r="BB160" s="78" t="str">
        <f>REPLACE(INDEX(GroupVertices[Group],MATCH(Edges[[#This Row],[Vertex 1]],GroupVertices[Vertex],0)),1,1,"")</f>
        <v>2</v>
      </c>
      <c r="BC160" s="78" t="str">
        <f>REPLACE(INDEX(GroupVertices[Group],MATCH(Edges[[#This Row],[Vertex 2]],GroupVertices[Vertex],0)),1,1,"")</f>
        <v>2</v>
      </c>
      <c r="BD160" s="48">
        <v>1</v>
      </c>
      <c r="BE160" s="49">
        <v>9.090909090909092</v>
      </c>
      <c r="BF160" s="48">
        <v>0</v>
      </c>
      <c r="BG160" s="49">
        <v>0</v>
      </c>
      <c r="BH160" s="48">
        <v>0</v>
      </c>
      <c r="BI160" s="49">
        <v>0</v>
      </c>
      <c r="BJ160" s="48">
        <v>10</v>
      </c>
      <c r="BK160" s="49">
        <v>90.9090909090909</v>
      </c>
      <c r="BL160" s="48">
        <v>11</v>
      </c>
    </row>
    <row r="161" spans="1:64" ht="15">
      <c r="A161" s="64" t="s">
        <v>360</v>
      </c>
      <c r="B161" s="64" t="s">
        <v>359</v>
      </c>
      <c r="C161" s="65" t="s">
        <v>4124</v>
      </c>
      <c r="D161" s="66">
        <v>3</v>
      </c>
      <c r="E161" s="67" t="s">
        <v>132</v>
      </c>
      <c r="F161" s="68">
        <v>32</v>
      </c>
      <c r="G161" s="65"/>
      <c r="H161" s="69"/>
      <c r="I161" s="70"/>
      <c r="J161" s="70"/>
      <c r="K161" s="34" t="s">
        <v>65</v>
      </c>
      <c r="L161" s="77">
        <v>161</v>
      </c>
      <c r="M161" s="77"/>
      <c r="N161" s="72"/>
      <c r="O161" s="79" t="s">
        <v>498</v>
      </c>
      <c r="P161" s="81">
        <v>43484.73421296296</v>
      </c>
      <c r="Q161" s="79" t="s">
        <v>508</v>
      </c>
      <c r="R161" s="79"/>
      <c r="S161" s="79"/>
      <c r="T161" s="79" t="s">
        <v>627</v>
      </c>
      <c r="U161" s="83" t="s">
        <v>659</v>
      </c>
      <c r="V161" s="83" t="s">
        <v>659</v>
      </c>
      <c r="W161" s="81">
        <v>43484.73421296296</v>
      </c>
      <c r="X161" s="83" t="s">
        <v>1063</v>
      </c>
      <c r="Y161" s="79"/>
      <c r="Z161" s="79"/>
      <c r="AA161" s="85" t="s">
        <v>1439</v>
      </c>
      <c r="AB161" s="79"/>
      <c r="AC161" s="79" t="b">
        <v>0</v>
      </c>
      <c r="AD161" s="79">
        <v>0</v>
      </c>
      <c r="AE161" s="85" t="s">
        <v>1659</v>
      </c>
      <c r="AF161" s="79" t="b">
        <v>0</v>
      </c>
      <c r="AG161" s="79" t="s">
        <v>1663</v>
      </c>
      <c r="AH161" s="79"/>
      <c r="AI161" s="85" t="s">
        <v>1659</v>
      </c>
      <c r="AJ161" s="79" t="b">
        <v>0</v>
      </c>
      <c r="AK161" s="79">
        <v>2</v>
      </c>
      <c r="AL161" s="85" t="s">
        <v>1438</v>
      </c>
      <c r="AM161" s="79" t="s">
        <v>1673</v>
      </c>
      <c r="AN161" s="79" t="b">
        <v>0</v>
      </c>
      <c r="AO161" s="85" t="s">
        <v>1438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1</v>
      </c>
      <c r="BE161" s="49">
        <v>7.6923076923076925</v>
      </c>
      <c r="BF161" s="48">
        <v>0</v>
      </c>
      <c r="BG161" s="49">
        <v>0</v>
      </c>
      <c r="BH161" s="48">
        <v>0</v>
      </c>
      <c r="BI161" s="49">
        <v>0</v>
      </c>
      <c r="BJ161" s="48">
        <v>12</v>
      </c>
      <c r="BK161" s="49">
        <v>92.3076923076923</v>
      </c>
      <c r="BL161" s="48">
        <v>13</v>
      </c>
    </row>
    <row r="162" spans="1:64" ht="15">
      <c r="A162" s="64" t="s">
        <v>360</v>
      </c>
      <c r="B162" s="64" t="s">
        <v>425</v>
      </c>
      <c r="C162" s="65" t="s">
        <v>4124</v>
      </c>
      <c r="D162" s="66">
        <v>3</v>
      </c>
      <c r="E162" s="67" t="s">
        <v>132</v>
      </c>
      <c r="F162" s="68">
        <v>32</v>
      </c>
      <c r="G162" s="65"/>
      <c r="H162" s="69"/>
      <c r="I162" s="70"/>
      <c r="J162" s="70"/>
      <c r="K162" s="34" t="s">
        <v>65</v>
      </c>
      <c r="L162" s="77">
        <v>162</v>
      </c>
      <c r="M162" s="77"/>
      <c r="N162" s="72"/>
      <c r="O162" s="79" t="s">
        <v>498</v>
      </c>
      <c r="P162" s="81">
        <v>43484.73322916667</v>
      </c>
      <c r="Q162" s="79" t="s">
        <v>506</v>
      </c>
      <c r="R162" s="79"/>
      <c r="S162" s="79"/>
      <c r="T162" s="79" t="s">
        <v>625</v>
      </c>
      <c r="U162" s="83" t="s">
        <v>657</v>
      </c>
      <c r="V162" s="83" t="s">
        <v>657</v>
      </c>
      <c r="W162" s="81">
        <v>43484.73322916667</v>
      </c>
      <c r="X162" s="83" t="s">
        <v>1064</v>
      </c>
      <c r="Y162" s="79"/>
      <c r="Z162" s="79"/>
      <c r="AA162" s="85" t="s">
        <v>1440</v>
      </c>
      <c r="AB162" s="79"/>
      <c r="AC162" s="79" t="b">
        <v>0</v>
      </c>
      <c r="AD162" s="79">
        <v>0</v>
      </c>
      <c r="AE162" s="85" t="s">
        <v>1659</v>
      </c>
      <c r="AF162" s="79" t="b">
        <v>0</v>
      </c>
      <c r="AG162" s="79" t="s">
        <v>1663</v>
      </c>
      <c r="AH162" s="79"/>
      <c r="AI162" s="85" t="s">
        <v>1659</v>
      </c>
      <c r="AJ162" s="79" t="b">
        <v>0</v>
      </c>
      <c r="AK162" s="79">
        <v>17</v>
      </c>
      <c r="AL162" s="85" t="s">
        <v>1650</v>
      </c>
      <c r="AM162" s="79" t="s">
        <v>1673</v>
      </c>
      <c r="AN162" s="79" t="b">
        <v>0</v>
      </c>
      <c r="AO162" s="85" t="s">
        <v>1650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1</v>
      </c>
      <c r="BD162" s="48">
        <v>1</v>
      </c>
      <c r="BE162" s="49">
        <v>7.6923076923076925</v>
      </c>
      <c r="BF162" s="48">
        <v>0</v>
      </c>
      <c r="BG162" s="49">
        <v>0</v>
      </c>
      <c r="BH162" s="48">
        <v>0</v>
      </c>
      <c r="BI162" s="49">
        <v>0</v>
      </c>
      <c r="BJ162" s="48">
        <v>12</v>
      </c>
      <c r="BK162" s="49">
        <v>92.3076923076923</v>
      </c>
      <c r="BL162" s="48">
        <v>13</v>
      </c>
    </row>
    <row r="163" spans="1:64" ht="15">
      <c r="A163" s="64" t="s">
        <v>360</v>
      </c>
      <c r="B163" s="64" t="s">
        <v>472</v>
      </c>
      <c r="C163" s="65" t="s">
        <v>4124</v>
      </c>
      <c r="D163" s="66">
        <v>3</v>
      </c>
      <c r="E163" s="67" t="s">
        <v>132</v>
      </c>
      <c r="F163" s="68">
        <v>32</v>
      </c>
      <c r="G163" s="65"/>
      <c r="H163" s="69"/>
      <c r="I163" s="70"/>
      <c r="J163" s="70"/>
      <c r="K163" s="34" t="s">
        <v>65</v>
      </c>
      <c r="L163" s="77">
        <v>163</v>
      </c>
      <c r="M163" s="77"/>
      <c r="N163" s="72"/>
      <c r="O163" s="79" t="s">
        <v>498</v>
      </c>
      <c r="P163" s="81">
        <v>43484.733761574076</v>
      </c>
      <c r="Q163" s="79" t="s">
        <v>512</v>
      </c>
      <c r="R163" s="79"/>
      <c r="S163" s="79"/>
      <c r="T163" s="79" t="s">
        <v>628</v>
      </c>
      <c r="U163" s="79"/>
      <c r="V163" s="83" t="s">
        <v>845</v>
      </c>
      <c r="W163" s="81">
        <v>43484.733761574076</v>
      </c>
      <c r="X163" s="83" t="s">
        <v>1065</v>
      </c>
      <c r="Y163" s="79"/>
      <c r="Z163" s="79"/>
      <c r="AA163" s="85" t="s">
        <v>1441</v>
      </c>
      <c r="AB163" s="79"/>
      <c r="AC163" s="79" t="b">
        <v>0</v>
      </c>
      <c r="AD163" s="79">
        <v>0</v>
      </c>
      <c r="AE163" s="85" t="s">
        <v>1659</v>
      </c>
      <c r="AF163" s="79" t="b">
        <v>0</v>
      </c>
      <c r="AG163" s="79" t="s">
        <v>1663</v>
      </c>
      <c r="AH163" s="79"/>
      <c r="AI163" s="85" t="s">
        <v>1659</v>
      </c>
      <c r="AJ163" s="79" t="b">
        <v>0</v>
      </c>
      <c r="AK163" s="79">
        <v>3</v>
      </c>
      <c r="AL163" s="85" t="s">
        <v>1625</v>
      </c>
      <c r="AM163" s="79" t="s">
        <v>1673</v>
      </c>
      <c r="AN163" s="79" t="b">
        <v>0</v>
      </c>
      <c r="AO163" s="85" t="s">
        <v>1625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2</v>
      </c>
      <c r="BE163" s="49">
        <v>9.523809523809524</v>
      </c>
      <c r="BF163" s="48">
        <v>0</v>
      </c>
      <c r="BG163" s="49">
        <v>0</v>
      </c>
      <c r="BH163" s="48">
        <v>0</v>
      </c>
      <c r="BI163" s="49">
        <v>0</v>
      </c>
      <c r="BJ163" s="48">
        <v>19</v>
      </c>
      <c r="BK163" s="49">
        <v>90.47619047619048</v>
      </c>
      <c r="BL163" s="48">
        <v>21</v>
      </c>
    </row>
    <row r="164" spans="1:64" ht="15">
      <c r="A164" s="64" t="s">
        <v>361</v>
      </c>
      <c r="B164" s="64" t="s">
        <v>425</v>
      </c>
      <c r="C164" s="65" t="s">
        <v>4124</v>
      </c>
      <c r="D164" s="66">
        <v>3</v>
      </c>
      <c r="E164" s="67" t="s">
        <v>132</v>
      </c>
      <c r="F164" s="68">
        <v>32</v>
      </c>
      <c r="G164" s="65"/>
      <c r="H164" s="69"/>
      <c r="I164" s="70"/>
      <c r="J164" s="70"/>
      <c r="K164" s="34" t="s">
        <v>65</v>
      </c>
      <c r="L164" s="77">
        <v>164</v>
      </c>
      <c r="M164" s="77"/>
      <c r="N164" s="72"/>
      <c r="O164" s="79" t="s">
        <v>498</v>
      </c>
      <c r="P164" s="81">
        <v>43484.73427083333</v>
      </c>
      <c r="Q164" s="79" t="s">
        <v>510</v>
      </c>
      <c r="R164" s="79"/>
      <c r="S164" s="79"/>
      <c r="T164" s="79"/>
      <c r="U164" s="79"/>
      <c r="V164" s="83" t="s">
        <v>846</v>
      </c>
      <c r="W164" s="81">
        <v>43484.73427083333</v>
      </c>
      <c r="X164" s="83" t="s">
        <v>1066</v>
      </c>
      <c r="Y164" s="79"/>
      <c r="Z164" s="79"/>
      <c r="AA164" s="85" t="s">
        <v>1442</v>
      </c>
      <c r="AB164" s="79"/>
      <c r="AC164" s="79" t="b">
        <v>0</v>
      </c>
      <c r="AD164" s="79">
        <v>0</v>
      </c>
      <c r="AE164" s="85" t="s">
        <v>1659</v>
      </c>
      <c r="AF164" s="79" t="b">
        <v>0</v>
      </c>
      <c r="AG164" s="79" t="s">
        <v>1663</v>
      </c>
      <c r="AH164" s="79"/>
      <c r="AI164" s="85" t="s">
        <v>1659</v>
      </c>
      <c r="AJ164" s="79" t="b">
        <v>0</v>
      </c>
      <c r="AK164" s="79">
        <v>22</v>
      </c>
      <c r="AL164" s="85" t="s">
        <v>1651</v>
      </c>
      <c r="AM164" s="79" t="s">
        <v>1677</v>
      </c>
      <c r="AN164" s="79" t="b">
        <v>0</v>
      </c>
      <c r="AO164" s="85" t="s">
        <v>1651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4.761904761904762</v>
      </c>
      <c r="BH164" s="48">
        <v>0</v>
      </c>
      <c r="BI164" s="49">
        <v>0</v>
      </c>
      <c r="BJ164" s="48">
        <v>20</v>
      </c>
      <c r="BK164" s="49">
        <v>95.23809523809524</v>
      </c>
      <c r="BL164" s="48">
        <v>21</v>
      </c>
    </row>
    <row r="165" spans="1:64" ht="15">
      <c r="A165" s="64" t="s">
        <v>362</v>
      </c>
      <c r="B165" s="64" t="s">
        <v>425</v>
      </c>
      <c r="C165" s="65" t="s">
        <v>4124</v>
      </c>
      <c r="D165" s="66">
        <v>3</v>
      </c>
      <c r="E165" s="67" t="s">
        <v>132</v>
      </c>
      <c r="F165" s="68">
        <v>32</v>
      </c>
      <c r="G165" s="65"/>
      <c r="H165" s="69"/>
      <c r="I165" s="70"/>
      <c r="J165" s="70"/>
      <c r="K165" s="34" t="s">
        <v>65</v>
      </c>
      <c r="L165" s="77">
        <v>165</v>
      </c>
      <c r="M165" s="77"/>
      <c r="N165" s="72"/>
      <c r="O165" s="79" t="s">
        <v>498</v>
      </c>
      <c r="P165" s="81">
        <v>43484.73547453704</v>
      </c>
      <c r="Q165" s="79" t="s">
        <v>506</v>
      </c>
      <c r="R165" s="79"/>
      <c r="S165" s="79"/>
      <c r="T165" s="79" t="s">
        <v>625</v>
      </c>
      <c r="U165" s="83" t="s">
        <v>657</v>
      </c>
      <c r="V165" s="83" t="s">
        <v>657</v>
      </c>
      <c r="W165" s="81">
        <v>43484.73547453704</v>
      </c>
      <c r="X165" s="83" t="s">
        <v>1067</v>
      </c>
      <c r="Y165" s="79"/>
      <c r="Z165" s="79"/>
      <c r="AA165" s="85" t="s">
        <v>1443</v>
      </c>
      <c r="AB165" s="79"/>
      <c r="AC165" s="79" t="b">
        <v>0</v>
      </c>
      <c r="AD165" s="79">
        <v>0</v>
      </c>
      <c r="AE165" s="85" t="s">
        <v>1659</v>
      </c>
      <c r="AF165" s="79" t="b">
        <v>0</v>
      </c>
      <c r="AG165" s="79" t="s">
        <v>1663</v>
      </c>
      <c r="AH165" s="79"/>
      <c r="AI165" s="85" t="s">
        <v>1659</v>
      </c>
      <c r="AJ165" s="79" t="b">
        <v>0</v>
      </c>
      <c r="AK165" s="79">
        <v>17</v>
      </c>
      <c r="AL165" s="85" t="s">
        <v>1650</v>
      </c>
      <c r="AM165" s="79" t="s">
        <v>1676</v>
      </c>
      <c r="AN165" s="79" t="b">
        <v>0</v>
      </c>
      <c r="AO165" s="85" t="s">
        <v>1650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7.6923076923076925</v>
      </c>
      <c r="BF165" s="48">
        <v>0</v>
      </c>
      <c r="BG165" s="49">
        <v>0</v>
      </c>
      <c r="BH165" s="48">
        <v>0</v>
      </c>
      <c r="BI165" s="49">
        <v>0</v>
      </c>
      <c r="BJ165" s="48">
        <v>12</v>
      </c>
      <c r="BK165" s="49">
        <v>92.3076923076923</v>
      </c>
      <c r="BL165" s="48">
        <v>13</v>
      </c>
    </row>
    <row r="166" spans="1:64" ht="15">
      <c r="A166" s="64" t="s">
        <v>363</v>
      </c>
      <c r="B166" s="64" t="s">
        <v>485</v>
      </c>
      <c r="C166" s="65" t="s">
        <v>4124</v>
      </c>
      <c r="D166" s="66">
        <v>3</v>
      </c>
      <c r="E166" s="67" t="s">
        <v>132</v>
      </c>
      <c r="F166" s="68">
        <v>32</v>
      </c>
      <c r="G166" s="65"/>
      <c r="H166" s="69"/>
      <c r="I166" s="70"/>
      <c r="J166" s="70"/>
      <c r="K166" s="34" t="s">
        <v>65</v>
      </c>
      <c r="L166" s="77">
        <v>166</v>
      </c>
      <c r="M166" s="77"/>
      <c r="N166" s="72"/>
      <c r="O166" s="79" t="s">
        <v>498</v>
      </c>
      <c r="P166" s="81">
        <v>43484.16685185185</v>
      </c>
      <c r="Q166" s="79" t="s">
        <v>513</v>
      </c>
      <c r="R166" s="79"/>
      <c r="S166" s="79"/>
      <c r="T166" s="79" t="s">
        <v>622</v>
      </c>
      <c r="U166" s="79"/>
      <c r="V166" s="83" t="s">
        <v>847</v>
      </c>
      <c r="W166" s="81">
        <v>43484.16685185185</v>
      </c>
      <c r="X166" s="83" t="s">
        <v>1068</v>
      </c>
      <c r="Y166" s="79"/>
      <c r="Z166" s="79"/>
      <c r="AA166" s="85" t="s">
        <v>1444</v>
      </c>
      <c r="AB166" s="79"/>
      <c r="AC166" s="79" t="b">
        <v>0</v>
      </c>
      <c r="AD166" s="79">
        <v>0</v>
      </c>
      <c r="AE166" s="85" t="s">
        <v>1659</v>
      </c>
      <c r="AF166" s="79" t="b">
        <v>0</v>
      </c>
      <c r="AG166" s="79" t="s">
        <v>1663</v>
      </c>
      <c r="AH166" s="79"/>
      <c r="AI166" s="85" t="s">
        <v>1659</v>
      </c>
      <c r="AJ166" s="79" t="b">
        <v>0</v>
      </c>
      <c r="AK166" s="79">
        <v>0</v>
      </c>
      <c r="AL166" s="85" t="s">
        <v>1659</v>
      </c>
      <c r="AM166" s="79" t="s">
        <v>1677</v>
      </c>
      <c r="AN166" s="79" t="b">
        <v>0</v>
      </c>
      <c r="AO166" s="85" t="s">
        <v>1444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v>1</v>
      </c>
      <c r="BE166" s="49">
        <v>9.090909090909092</v>
      </c>
      <c r="BF166" s="48">
        <v>0</v>
      </c>
      <c r="BG166" s="49">
        <v>0</v>
      </c>
      <c r="BH166" s="48">
        <v>0</v>
      </c>
      <c r="BI166" s="49">
        <v>0</v>
      </c>
      <c r="BJ166" s="48">
        <v>10</v>
      </c>
      <c r="BK166" s="49">
        <v>90.9090909090909</v>
      </c>
      <c r="BL166" s="48">
        <v>11</v>
      </c>
    </row>
    <row r="167" spans="1:64" ht="15">
      <c r="A167" s="64" t="s">
        <v>364</v>
      </c>
      <c r="B167" s="64" t="s">
        <v>485</v>
      </c>
      <c r="C167" s="65" t="s">
        <v>4124</v>
      </c>
      <c r="D167" s="66">
        <v>3</v>
      </c>
      <c r="E167" s="67" t="s">
        <v>132</v>
      </c>
      <c r="F167" s="68">
        <v>32</v>
      </c>
      <c r="G167" s="65"/>
      <c r="H167" s="69"/>
      <c r="I167" s="70"/>
      <c r="J167" s="70"/>
      <c r="K167" s="34" t="s">
        <v>65</v>
      </c>
      <c r="L167" s="77">
        <v>167</v>
      </c>
      <c r="M167" s="77"/>
      <c r="N167" s="72"/>
      <c r="O167" s="79" t="s">
        <v>498</v>
      </c>
      <c r="P167" s="81">
        <v>43484.735289351855</v>
      </c>
      <c r="Q167" s="79" t="s">
        <v>514</v>
      </c>
      <c r="R167" s="79"/>
      <c r="S167" s="79"/>
      <c r="T167" s="79" t="s">
        <v>622</v>
      </c>
      <c r="U167" s="79"/>
      <c r="V167" s="83" t="s">
        <v>848</v>
      </c>
      <c r="W167" s="81">
        <v>43484.735289351855</v>
      </c>
      <c r="X167" s="83" t="s">
        <v>1069</v>
      </c>
      <c r="Y167" s="79"/>
      <c r="Z167" s="79"/>
      <c r="AA167" s="85" t="s">
        <v>1445</v>
      </c>
      <c r="AB167" s="79"/>
      <c r="AC167" s="79" t="b">
        <v>0</v>
      </c>
      <c r="AD167" s="79">
        <v>0</v>
      </c>
      <c r="AE167" s="85" t="s">
        <v>1659</v>
      </c>
      <c r="AF167" s="79" t="b">
        <v>0</v>
      </c>
      <c r="AG167" s="79" t="s">
        <v>1663</v>
      </c>
      <c r="AH167" s="79"/>
      <c r="AI167" s="85" t="s">
        <v>1659</v>
      </c>
      <c r="AJ167" s="79" t="b">
        <v>0</v>
      </c>
      <c r="AK167" s="79">
        <v>0</v>
      </c>
      <c r="AL167" s="85" t="s">
        <v>1444</v>
      </c>
      <c r="AM167" s="79" t="s">
        <v>1677</v>
      </c>
      <c r="AN167" s="79" t="b">
        <v>0</v>
      </c>
      <c r="AO167" s="85" t="s">
        <v>1444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1</v>
      </c>
      <c r="BE167" s="49">
        <v>7.6923076923076925</v>
      </c>
      <c r="BF167" s="48">
        <v>0</v>
      </c>
      <c r="BG167" s="49">
        <v>0</v>
      </c>
      <c r="BH167" s="48">
        <v>0</v>
      </c>
      <c r="BI167" s="49">
        <v>0</v>
      </c>
      <c r="BJ167" s="48">
        <v>12</v>
      </c>
      <c r="BK167" s="49">
        <v>92.3076923076923</v>
      </c>
      <c r="BL167" s="48">
        <v>13</v>
      </c>
    </row>
    <row r="168" spans="1:64" ht="15">
      <c r="A168" s="64" t="s">
        <v>364</v>
      </c>
      <c r="B168" s="64" t="s">
        <v>363</v>
      </c>
      <c r="C168" s="65" t="s">
        <v>4124</v>
      </c>
      <c r="D168" s="66">
        <v>3</v>
      </c>
      <c r="E168" s="67" t="s">
        <v>132</v>
      </c>
      <c r="F168" s="68">
        <v>32</v>
      </c>
      <c r="G168" s="65"/>
      <c r="H168" s="69"/>
      <c r="I168" s="70"/>
      <c r="J168" s="70"/>
      <c r="K168" s="34" t="s">
        <v>65</v>
      </c>
      <c r="L168" s="77">
        <v>168</v>
      </c>
      <c r="M168" s="77"/>
      <c r="N168" s="72"/>
      <c r="O168" s="79" t="s">
        <v>498</v>
      </c>
      <c r="P168" s="81">
        <v>43484.735289351855</v>
      </c>
      <c r="Q168" s="79" t="s">
        <v>514</v>
      </c>
      <c r="R168" s="79"/>
      <c r="S168" s="79"/>
      <c r="T168" s="79" t="s">
        <v>622</v>
      </c>
      <c r="U168" s="79"/>
      <c r="V168" s="83" t="s">
        <v>848</v>
      </c>
      <c r="W168" s="81">
        <v>43484.735289351855</v>
      </c>
      <c r="X168" s="83" t="s">
        <v>1069</v>
      </c>
      <c r="Y168" s="79"/>
      <c r="Z168" s="79"/>
      <c r="AA168" s="85" t="s">
        <v>1445</v>
      </c>
      <c r="AB168" s="79"/>
      <c r="AC168" s="79" t="b">
        <v>0</v>
      </c>
      <c r="AD168" s="79">
        <v>0</v>
      </c>
      <c r="AE168" s="85" t="s">
        <v>1659</v>
      </c>
      <c r="AF168" s="79" t="b">
        <v>0</v>
      </c>
      <c r="AG168" s="79" t="s">
        <v>1663</v>
      </c>
      <c r="AH168" s="79"/>
      <c r="AI168" s="85" t="s">
        <v>1659</v>
      </c>
      <c r="AJ168" s="79" t="b">
        <v>0</v>
      </c>
      <c r="AK168" s="79">
        <v>0</v>
      </c>
      <c r="AL168" s="85" t="s">
        <v>1444</v>
      </c>
      <c r="AM168" s="79" t="s">
        <v>1677</v>
      </c>
      <c r="AN168" s="79" t="b">
        <v>0</v>
      </c>
      <c r="AO168" s="85" t="s">
        <v>1444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365</v>
      </c>
      <c r="B169" s="64" t="s">
        <v>425</v>
      </c>
      <c r="C169" s="65" t="s">
        <v>4124</v>
      </c>
      <c r="D169" s="66">
        <v>3</v>
      </c>
      <c r="E169" s="67" t="s">
        <v>132</v>
      </c>
      <c r="F169" s="68">
        <v>32</v>
      </c>
      <c r="G169" s="65"/>
      <c r="H169" s="69"/>
      <c r="I169" s="70"/>
      <c r="J169" s="70"/>
      <c r="K169" s="34" t="s">
        <v>65</v>
      </c>
      <c r="L169" s="77">
        <v>169</v>
      </c>
      <c r="M169" s="77"/>
      <c r="N169" s="72"/>
      <c r="O169" s="79" t="s">
        <v>498</v>
      </c>
      <c r="P169" s="81">
        <v>43484.736284722225</v>
      </c>
      <c r="Q169" s="79" t="s">
        <v>510</v>
      </c>
      <c r="R169" s="79"/>
      <c r="S169" s="79"/>
      <c r="T169" s="79"/>
      <c r="U169" s="79"/>
      <c r="V169" s="83" t="s">
        <v>849</v>
      </c>
      <c r="W169" s="81">
        <v>43484.736284722225</v>
      </c>
      <c r="X169" s="83" t="s">
        <v>1070</v>
      </c>
      <c r="Y169" s="79"/>
      <c r="Z169" s="79"/>
      <c r="AA169" s="85" t="s">
        <v>1446</v>
      </c>
      <c r="AB169" s="79"/>
      <c r="AC169" s="79" t="b">
        <v>0</v>
      </c>
      <c r="AD169" s="79">
        <v>0</v>
      </c>
      <c r="AE169" s="85" t="s">
        <v>1659</v>
      </c>
      <c r="AF169" s="79" t="b">
        <v>0</v>
      </c>
      <c r="AG169" s="79" t="s">
        <v>1663</v>
      </c>
      <c r="AH169" s="79"/>
      <c r="AI169" s="85" t="s">
        <v>1659</v>
      </c>
      <c r="AJ169" s="79" t="b">
        <v>0</v>
      </c>
      <c r="AK169" s="79">
        <v>22</v>
      </c>
      <c r="AL169" s="85" t="s">
        <v>1651</v>
      </c>
      <c r="AM169" s="79" t="s">
        <v>1673</v>
      </c>
      <c r="AN169" s="79" t="b">
        <v>0</v>
      </c>
      <c r="AO169" s="85" t="s">
        <v>1651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4.761904761904762</v>
      </c>
      <c r="BH169" s="48">
        <v>0</v>
      </c>
      <c r="BI169" s="49">
        <v>0</v>
      </c>
      <c r="BJ169" s="48">
        <v>20</v>
      </c>
      <c r="BK169" s="49">
        <v>95.23809523809524</v>
      </c>
      <c r="BL169" s="48">
        <v>21</v>
      </c>
    </row>
    <row r="170" spans="1:64" ht="15">
      <c r="A170" s="64" t="s">
        <v>366</v>
      </c>
      <c r="B170" s="64" t="s">
        <v>425</v>
      </c>
      <c r="C170" s="65" t="s">
        <v>4124</v>
      </c>
      <c r="D170" s="66">
        <v>3</v>
      </c>
      <c r="E170" s="67" t="s">
        <v>132</v>
      </c>
      <c r="F170" s="68">
        <v>32</v>
      </c>
      <c r="G170" s="65"/>
      <c r="H170" s="69"/>
      <c r="I170" s="70"/>
      <c r="J170" s="70"/>
      <c r="K170" s="34" t="s">
        <v>65</v>
      </c>
      <c r="L170" s="77">
        <v>170</v>
      </c>
      <c r="M170" s="77"/>
      <c r="N170" s="72"/>
      <c r="O170" s="79" t="s">
        <v>498</v>
      </c>
      <c r="P170" s="81">
        <v>43484.73657407407</v>
      </c>
      <c r="Q170" s="79" t="s">
        <v>510</v>
      </c>
      <c r="R170" s="79"/>
      <c r="S170" s="79"/>
      <c r="T170" s="79"/>
      <c r="U170" s="79"/>
      <c r="V170" s="83" t="s">
        <v>850</v>
      </c>
      <c r="W170" s="81">
        <v>43484.73657407407</v>
      </c>
      <c r="X170" s="83" t="s">
        <v>1071</v>
      </c>
      <c r="Y170" s="79"/>
      <c r="Z170" s="79"/>
      <c r="AA170" s="85" t="s">
        <v>1447</v>
      </c>
      <c r="AB170" s="79"/>
      <c r="AC170" s="79" t="b">
        <v>0</v>
      </c>
      <c r="AD170" s="79">
        <v>0</v>
      </c>
      <c r="AE170" s="85" t="s">
        <v>1659</v>
      </c>
      <c r="AF170" s="79" t="b">
        <v>0</v>
      </c>
      <c r="AG170" s="79" t="s">
        <v>1663</v>
      </c>
      <c r="AH170" s="79"/>
      <c r="AI170" s="85" t="s">
        <v>1659</v>
      </c>
      <c r="AJ170" s="79" t="b">
        <v>0</v>
      </c>
      <c r="AK170" s="79">
        <v>22</v>
      </c>
      <c r="AL170" s="85" t="s">
        <v>1651</v>
      </c>
      <c r="AM170" s="79" t="s">
        <v>1674</v>
      </c>
      <c r="AN170" s="79" t="b">
        <v>0</v>
      </c>
      <c r="AO170" s="85" t="s">
        <v>1651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4.761904761904762</v>
      </c>
      <c r="BH170" s="48">
        <v>0</v>
      </c>
      <c r="BI170" s="49">
        <v>0</v>
      </c>
      <c r="BJ170" s="48">
        <v>20</v>
      </c>
      <c r="BK170" s="49">
        <v>95.23809523809524</v>
      </c>
      <c r="BL170" s="48">
        <v>21</v>
      </c>
    </row>
    <row r="171" spans="1:64" ht="15">
      <c r="A171" s="64" t="s">
        <v>367</v>
      </c>
      <c r="B171" s="64" t="s">
        <v>425</v>
      </c>
      <c r="C171" s="65" t="s">
        <v>4124</v>
      </c>
      <c r="D171" s="66">
        <v>3</v>
      </c>
      <c r="E171" s="67" t="s">
        <v>132</v>
      </c>
      <c r="F171" s="68">
        <v>32</v>
      </c>
      <c r="G171" s="65"/>
      <c r="H171" s="69"/>
      <c r="I171" s="70"/>
      <c r="J171" s="70"/>
      <c r="K171" s="34" t="s">
        <v>65</v>
      </c>
      <c r="L171" s="77">
        <v>171</v>
      </c>
      <c r="M171" s="77"/>
      <c r="N171" s="72"/>
      <c r="O171" s="79" t="s">
        <v>498</v>
      </c>
      <c r="P171" s="81">
        <v>43484.738391203704</v>
      </c>
      <c r="Q171" s="79" t="s">
        <v>510</v>
      </c>
      <c r="R171" s="79"/>
      <c r="S171" s="79"/>
      <c r="T171" s="79"/>
      <c r="U171" s="79"/>
      <c r="V171" s="83" t="s">
        <v>851</v>
      </c>
      <c r="W171" s="81">
        <v>43484.738391203704</v>
      </c>
      <c r="X171" s="83" t="s">
        <v>1072</v>
      </c>
      <c r="Y171" s="79"/>
      <c r="Z171" s="79"/>
      <c r="AA171" s="85" t="s">
        <v>1448</v>
      </c>
      <c r="AB171" s="79"/>
      <c r="AC171" s="79" t="b">
        <v>0</v>
      </c>
      <c r="AD171" s="79">
        <v>0</v>
      </c>
      <c r="AE171" s="85" t="s">
        <v>1659</v>
      </c>
      <c r="AF171" s="79" t="b">
        <v>0</v>
      </c>
      <c r="AG171" s="79" t="s">
        <v>1663</v>
      </c>
      <c r="AH171" s="79"/>
      <c r="AI171" s="85" t="s">
        <v>1659</v>
      </c>
      <c r="AJ171" s="79" t="b">
        <v>0</v>
      </c>
      <c r="AK171" s="79">
        <v>22</v>
      </c>
      <c r="AL171" s="85" t="s">
        <v>1651</v>
      </c>
      <c r="AM171" s="79" t="s">
        <v>1674</v>
      </c>
      <c r="AN171" s="79" t="b">
        <v>0</v>
      </c>
      <c r="AO171" s="85" t="s">
        <v>1651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1</v>
      </c>
      <c r="BG171" s="49">
        <v>4.761904761904762</v>
      </c>
      <c r="BH171" s="48">
        <v>0</v>
      </c>
      <c r="BI171" s="49">
        <v>0</v>
      </c>
      <c r="BJ171" s="48">
        <v>20</v>
      </c>
      <c r="BK171" s="49">
        <v>95.23809523809524</v>
      </c>
      <c r="BL171" s="48">
        <v>21</v>
      </c>
    </row>
    <row r="172" spans="1:64" ht="15">
      <c r="A172" s="64" t="s">
        <v>368</v>
      </c>
      <c r="B172" s="64" t="s">
        <v>425</v>
      </c>
      <c r="C172" s="65" t="s">
        <v>4124</v>
      </c>
      <c r="D172" s="66">
        <v>3</v>
      </c>
      <c r="E172" s="67" t="s">
        <v>132</v>
      </c>
      <c r="F172" s="68">
        <v>32</v>
      </c>
      <c r="G172" s="65"/>
      <c r="H172" s="69"/>
      <c r="I172" s="70"/>
      <c r="J172" s="70"/>
      <c r="K172" s="34" t="s">
        <v>65</v>
      </c>
      <c r="L172" s="77">
        <v>172</v>
      </c>
      <c r="M172" s="77"/>
      <c r="N172" s="72"/>
      <c r="O172" s="79" t="s">
        <v>498</v>
      </c>
      <c r="P172" s="81">
        <v>43484.74017361111</v>
      </c>
      <c r="Q172" s="79" t="s">
        <v>515</v>
      </c>
      <c r="R172" s="79"/>
      <c r="S172" s="79"/>
      <c r="T172" s="79" t="s">
        <v>625</v>
      </c>
      <c r="U172" s="83" t="s">
        <v>661</v>
      </c>
      <c r="V172" s="83" t="s">
        <v>661</v>
      </c>
      <c r="W172" s="81">
        <v>43484.74017361111</v>
      </c>
      <c r="X172" s="83" t="s">
        <v>1073</v>
      </c>
      <c r="Y172" s="79"/>
      <c r="Z172" s="79"/>
      <c r="AA172" s="85" t="s">
        <v>1449</v>
      </c>
      <c r="AB172" s="79"/>
      <c r="AC172" s="79" t="b">
        <v>0</v>
      </c>
      <c r="AD172" s="79">
        <v>0</v>
      </c>
      <c r="AE172" s="85" t="s">
        <v>1659</v>
      </c>
      <c r="AF172" s="79" t="b">
        <v>0</v>
      </c>
      <c r="AG172" s="79" t="s">
        <v>1663</v>
      </c>
      <c r="AH172" s="79"/>
      <c r="AI172" s="85" t="s">
        <v>1659</v>
      </c>
      <c r="AJ172" s="79" t="b">
        <v>0</v>
      </c>
      <c r="AK172" s="79">
        <v>4</v>
      </c>
      <c r="AL172" s="85" t="s">
        <v>1652</v>
      </c>
      <c r="AM172" s="79" t="s">
        <v>1673</v>
      </c>
      <c r="AN172" s="79" t="b">
        <v>0</v>
      </c>
      <c r="AO172" s="85" t="s">
        <v>1652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8.333333333333334</v>
      </c>
      <c r="BF172" s="48">
        <v>0</v>
      </c>
      <c r="BG172" s="49">
        <v>0</v>
      </c>
      <c r="BH172" s="48">
        <v>0</v>
      </c>
      <c r="BI172" s="49">
        <v>0</v>
      </c>
      <c r="BJ172" s="48">
        <v>11</v>
      </c>
      <c r="BK172" s="49">
        <v>91.66666666666667</v>
      </c>
      <c r="BL172" s="48">
        <v>12</v>
      </c>
    </row>
    <row r="173" spans="1:64" ht="15">
      <c r="A173" s="64" t="s">
        <v>369</v>
      </c>
      <c r="B173" s="64" t="s">
        <v>425</v>
      </c>
      <c r="C173" s="65" t="s">
        <v>4124</v>
      </c>
      <c r="D173" s="66">
        <v>3</v>
      </c>
      <c r="E173" s="67" t="s">
        <v>132</v>
      </c>
      <c r="F173" s="68">
        <v>32</v>
      </c>
      <c r="G173" s="65"/>
      <c r="H173" s="69"/>
      <c r="I173" s="70"/>
      <c r="J173" s="70"/>
      <c r="K173" s="34" t="s">
        <v>65</v>
      </c>
      <c r="L173" s="77">
        <v>173</v>
      </c>
      <c r="M173" s="77"/>
      <c r="N173" s="72"/>
      <c r="O173" s="79" t="s">
        <v>498</v>
      </c>
      <c r="P173" s="81">
        <v>43484.740648148145</v>
      </c>
      <c r="Q173" s="79" t="s">
        <v>515</v>
      </c>
      <c r="R173" s="79"/>
      <c r="S173" s="79"/>
      <c r="T173" s="79" t="s">
        <v>625</v>
      </c>
      <c r="U173" s="83" t="s">
        <v>661</v>
      </c>
      <c r="V173" s="83" t="s">
        <v>661</v>
      </c>
      <c r="W173" s="81">
        <v>43484.740648148145</v>
      </c>
      <c r="X173" s="83" t="s">
        <v>1074</v>
      </c>
      <c r="Y173" s="79"/>
      <c r="Z173" s="79"/>
      <c r="AA173" s="85" t="s">
        <v>1450</v>
      </c>
      <c r="AB173" s="79"/>
      <c r="AC173" s="79" t="b">
        <v>0</v>
      </c>
      <c r="AD173" s="79">
        <v>0</v>
      </c>
      <c r="AE173" s="85" t="s">
        <v>1659</v>
      </c>
      <c r="AF173" s="79" t="b">
        <v>0</v>
      </c>
      <c r="AG173" s="79" t="s">
        <v>1663</v>
      </c>
      <c r="AH173" s="79"/>
      <c r="AI173" s="85" t="s">
        <v>1659</v>
      </c>
      <c r="AJ173" s="79" t="b">
        <v>0</v>
      </c>
      <c r="AK173" s="79">
        <v>4</v>
      </c>
      <c r="AL173" s="85" t="s">
        <v>1652</v>
      </c>
      <c r="AM173" s="79" t="s">
        <v>1676</v>
      </c>
      <c r="AN173" s="79" t="b">
        <v>0</v>
      </c>
      <c r="AO173" s="85" t="s">
        <v>1652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8.333333333333334</v>
      </c>
      <c r="BF173" s="48">
        <v>0</v>
      </c>
      <c r="BG173" s="49">
        <v>0</v>
      </c>
      <c r="BH173" s="48">
        <v>0</v>
      </c>
      <c r="BI173" s="49">
        <v>0</v>
      </c>
      <c r="BJ173" s="48">
        <v>11</v>
      </c>
      <c r="BK173" s="49">
        <v>91.66666666666667</v>
      </c>
      <c r="BL173" s="48">
        <v>12</v>
      </c>
    </row>
    <row r="174" spans="1:64" ht="15">
      <c r="A174" s="64" t="s">
        <v>370</v>
      </c>
      <c r="B174" s="64" t="s">
        <v>425</v>
      </c>
      <c r="C174" s="65" t="s">
        <v>4124</v>
      </c>
      <c r="D174" s="66">
        <v>3</v>
      </c>
      <c r="E174" s="67" t="s">
        <v>132</v>
      </c>
      <c r="F174" s="68">
        <v>32</v>
      </c>
      <c r="G174" s="65"/>
      <c r="H174" s="69"/>
      <c r="I174" s="70"/>
      <c r="J174" s="70"/>
      <c r="K174" s="34" t="s">
        <v>65</v>
      </c>
      <c r="L174" s="77">
        <v>174</v>
      </c>
      <c r="M174" s="77"/>
      <c r="N174" s="72"/>
      <c r="O174" s="79" t="s">
        <v>498</v>
      </c>
      <c r="P174" s="81">
        <v>43484.74115740741</v>
      </c>
      <c r="Q174" s="79" t="s">
        <v>506</v>
      </c>
      <c r="R174" s="79"/>
      <c r="S174" s="79"/>
      <c r="T174" s="79" t="s">
        <v>625</v>
      </c>
      <c r="U174" s="83" t="s">
        <v>657</v>
      </c>
      <c r="V174" s="83" t="s">
        <v>657</v>
      </c>
      <c r="W174" s="81">
        <v>43484.74115740741</v>
      </c>
      <c r="X174" s="83" t="s">
        <v>1075</v>
      </c>
      <c r="Y174" s="79"/>
      <c r="Z174" s="79"/>
      <c r="AA174" s="85" t="s">
        <v>1451</v>
      </c>
      <c r="AB174" s="79"/>
      <c r="AC174" s="79" t="b">
        <v>0</v>
      </c>
      <c r="AD174" s="79">
        <v>0</v>
      </c>
      <c r="AE174" s="85" t="s">
        <v>1659</v>
      </c>
      <c r="AF174" s="79" t="b">
        <v>0</v>
      </c>
      <c r="AG174" s="79" t="s">
        <v>1663</v>
      </c>
      <c r="AH174" s="79"/>
      <c r="AI174" s="85" t="s">
        <v>1659</v>
      </c>
      <c r="AJ174" s="79" t="b">
        <v>0</v>
      </c>
      <c r="AK174" s="79">
        <v>17</v>
      </c>
      <c r="AL174" s="85" t="s">
        <v>1650</v>
      </c>
      <c r="AM174" s="79" t="s">
        <v>1676</v>
      </c>
      <c r="AN174" s="79" t="b">
        <v>0</v>
      </c>
      <c r="AO174" s="85" t="s">
        <v>1650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7.6923076923076925</v>
      </c>
      <c r="BF174" s="48">
        <v>0</v>
      </c>
      <c r="BG174" s="49">
        <v>0</v>
      </c>
      <c r="BH174" s="48">
        <v>0</v>
      </c>
      <c r="BI174" s="49">
        <v>0</v>
      </c>
      <c r="BJ174" s="48">
        <v>12</v>
      </c>
      <c r="BK174" s="49">
        <v>92.3076923076923</v>
      </c>
      <c r="BL174" s="48">
        <v>13</v>
      </c>
    </row>
    <row r="175" spans="1:64" ht="15">
      <c r="A175" s="64" t="s">
        <v>371</v>
      </c>
      <c r="B175" s="64" t="s">
        <v>364</v>
      </c>
      <c r="C175" s="65" t="s">
        <v>4124</v>
      </c>
      <c r="D175" s="66">
        <v>3</v>
      </c>
      <c r="E175" s="67" t="s">
        <v>132</v>
      </c>
      <c r="F175" s="68">
        <v>32</v>
      </c>
      <c r="G175" s="65"/>
      <c r="H175" s="69"/>
      <c r="I175" s="70"/>
      <c r="J175" s="70"/>
      <c r="K175" s="34" t="s">
        <v>65</v>
      </c>
      <c r="L175" s="77">
        <v>175</v>
      </c>
      <c r="M175" s="77"/>
      <c r="N175" s="72"/>
      <c r="O175" s="79" t="s">
        <v>498</v>
      </c>
      <c r="P175" s="81">
        <v>43484.74144675926</v>
      </c>
      <c r="Q175" s="79" t="s">
        <v>516</v>
      </c>
      <c r="R175" s="79"/>
      <c r="S175" s="79"/>
      <c r="T175" s="79" t="s">
        <v>622</v>
      </c>
      <c r="U175" s="83" t="s">
        <v>662</v>
      </c>
      <c r="V175" s="83" t="s">
        <v>662</v>
      </c>
      <c r="W175" s="81">
        <v>43484.74144675926</v>
      </c>
      <c r="X175" s="83" t="s">
        <v>1076</v>
      </c>
      <c r="Y175" s="79"/>
      <c r="Z175" s="79"/>
      <c r="AA175" s="85" t="s">
        <v>1452</v>
      </c>
      <c r="AB175" s="79"/>
      <c r="AC175" s="79" t="b">
        <v>0</v>
      </c>
      <c r="AD175" s="79">
        <v>0</v>
      </c>
      <c r="AE175" s="85" t="s">
        <v>1659</v>
      </c>
      <c r="AF175" s="79" t="b">
        <v>0</v>
      </c>
      <c r="AG175" s="79" t="s">
        <v>1663</v>
      </c>
      <c r="AH175" s="79"/>
      <c r="AI175" s="85" t="s">
        <v>1659</v>
      </c>
      <c r="AJ175" s="79" t="b">
        <v>0</v>
      </c>
      <c r="AK175" s="79">
        <v>1</v>
      </c>
      <c r="AL175" s="85" t="s">
        <v>1569</v>
      </c>
      <c r="AM175" s="79" t="s">
        <v>1678</v>
      </c>
      <c r="AN175" s="79" t="b">
        <v>0</v>
      </c>
      <c r="AO175" s="85" t="s">
        <v>1569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0</v>
      </c>
      <c r="BE175" s="49">
        <v>0</v>
      </c>
      <c r="BF175" s="48">
        <v>0</v>
      </c>
      <c r="BG175" s="49">
        <v>0</v>
      </c>
      <c r="BH175" s="48">
        <v>0</v>
      </c>
      <c r="BI175" s="49">
        <v>0</v>
      </c>
      <c r="BJ175" s="48">
        <v>6</v>
      </c>
      <c r="BK175" s="49">
        <v>100</v>
      </c>
      <c r="BL175" s="48">
        <v>6</v>
      </c>
    </row>
    <row r="176" spans="1:64" ht="15">
      <c r="A176" s="64" t="s">
        <v>372</v>
      </c>
      <c r="B176" s="64" t="s">
        <v>425</v>
      </c>
      <c r="C176" s="65" t="s">
        <v>4124</v>
      </c>
      <c r="D176" s="66">
        <v>3</v>
      </c>
      <c r="E176" s="67" t="s">
        <v>132</v>
      </c>
      <c r="F176" s="68">
        <v>32</v>
      </c>
      <c r="G176" s="65"/>
      <c r="H176" s="69"/>
      <c r="I176" s="70"/>
      <c r="J176" s="70"/>
      <c r="K176" s="34" t="s">
        <v>65</v>
      </c>
      <c r="L176" s="77">
        <v>176</v>
      </c>
      <c r="M176" s="77"/>
      <c r="N176" s="72"/>
      <c r="O176" s="79" t="s">
        <v>498</v>
      </c>
      <c r="P176" s="81">
        <v>43484.741898148146</v>
      </c>
      <c r="Q176" s="79" t="s">
        <v>510</v>
      </c>
      <c r="R176" s="79"/>
      <c r="S176" s="79"/>
      <c r="T176" s="79"/>
      <c r="U176" s="79"/>
      <c r="V176" s="83" t="s">
        <v>852</v>
      </c>
      <c r="W176" s="81">
        <v>43484.741898148146</v>
      </c>
      <c r="X176" s="83" t="s">
        <v>1077</v>
      </c>
      <c r="Y176" s="79"/>
      <c r="Z176" s="79"/>
      <c r="AA176" s="85" t="s">
        <v>1453</v>
      </c>
      <c r="AB176" s="79"/>
      <c r="AC176" s="79" t="b">
        <v>0</v>
      </c>
      <c r="AD176" s="79">
        <v>0</v>
      </c>
      <c r="AE176" s="85" t="s">
        <v>1659</v>
      </c>
      <c r="AF176" s="79" t="b">
        <v>0</v>
      </c>
      <c r="AG176" s="79" t="s">
        <v>1663</v>
      </c>
      <c r="AH176" s="79"/>
      <c r="AI176" s="85" t="s">
        <v>1659</v>
      </c>
      <c r="AJ176" s="79" t="b">
        <v>0</v>
      </c>
      <c r="AK176" s="79">
        <v>22</v>
      </c>
      <c r="AL176" s="85" t="s">
        <v>1651</v>
      </c>
      <c r="AM176" s="79" t="s">
        <v>1676</v>
      </c>
      <c r="AN176" s="79" t="b">
        <v>0</v>
      </c>
      <c r="AO176" s="85" t="s">
        <v>1651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1</v>
      </c>
      <c r="BG176" s="49">
        <v>4.761904761904762</v>
      </c>
      <c r="BH176" s="48">
        <v>0</v>
      </c>
      <c r="BI176" s="49">
        <v>0</v>
      </c>
      <c r="BJ176" s="48">
        <v>20</v>
      </c>
      <c r="BK176" s="49">
        <v>95.23809523809524</v>
      </c>
      <c r="BL176" s="48">
        <v>21</v>
      </c>
    </row>
    <row r="177" spans="1:64" ht="15">
      <c r="A177" s="64" t="s">
        <v>373</v>
      </c>
      <c r="B177" s="64" t="s">
        <v>425</v>
      </c>
      <c r="C177" s="65" t="s">
        <v>4124</v>
      </c>
      <c r="D177" s="66">
        <v>3</v>
      </c>
      <c r="E177" s="67" t="s">
        <v>132</v>
      </c>
      <c r="F177" s="68">
        <v>32</v>
      </c>
      <c r="G177" s="65"/>
      <c r="H177" s="69"/>
      <c r="I177" s="70"/>
      <c r="J177" s="70"/>
      <c r="K177" s="34" t="s">
        <v>65</v>
      </c>
      <c r="L177" s="77">
        <v>177</v>
      </c>
      <c r="M177" s="77"/>
      <c r="N177" s="72"/>
      <c r="O177" s="79" t="s">
        <v>498</v>
      </c>
      <c r="P177" s="81">
        <v>43484.74306712963</v>
      </c>
      <c r="Q177" s="79" t="s">
        <v>517</v>
      </c>
      <c r="R177" s="79"/>
      <c r="S177" s="79"/>
      <c r="T177" s="79" t="s">
        <v>625</v>
      </c>
      <c r="U177" s="83" t="s">
        <v>663</v>
      </c>
      <c r="V177" s="83" t="s">
        <v>663</v>
      </c>
      <c r="W177" s="81">
        <v>43484.74306712963</v>
      </c>
      <c r="X177" s="83" t="s">
        <v>1078</v>
      </c>
      <c r="Y177" s="79"/>
      <c r="Z177" s="79"/>
      <c r="AA177" s="85" t="s">
        <v>1454</v>
      </c>
      <c r="AB177" s="79"/>
      <c r="AC177" s="79" t="b">
        <v>0</v>
      </c>
      <c r="AD177" s="79">
        <v>0</v>
      </c>
      <c r="AE177" s="85" t="s">
        <v>1659</v>
      </c>
      <c r="AF177" s="79" t="b">
        <v>0</v>
      </c>
      <c r="AG177" s="79" t="s">
        <v>1663</v>
      </c>
      <c r="AH177" s="79"/>
      <c r="AI177" s="85" t="s">
        <v>1659</v>
      </c>
      <c r="AJ177" s="79" t="b">
        <v>0</v>
      </c>
      <c r="AK177" s="79">
        <v>27</v>
      </c>
      <c r="AL177" s="85" t="s">
        <v>1653</v>
      </c>
      <c r="AM177" s="79" t="s">
        <v>1674</v>
      </c>
      <c r="AN177" s="79" t="b">
        <v>0</v>
      </c>
      <c r="AO177" s="85" t="s">
        <v>1653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7</v>
      </c>
      <c r="BK177" s="49">
        <v>100</v>
      </c>
      <c r="BL177" s="48">
        <v>7</v>
      </c>
    </row>
    <row r="178" spans="1:64" ht="15">
      <c r="A178" s="64" t="s">
        <v>374</v>
      </c>
      <c r="B178" s="64" t="s">
        <v>425</v>
      </c>
      <c r="C178" s="65" t="s">
        <v>4124</v>
      </c>
      <c r="D178" s="66">
        <v>3</v>
      </c>
      <c r="E178" s="67" t="s">
        <v>132</v>
      </c>
      <c r="F178" s="68">
        <v>32</v>
      </c>
      <c r="G178" s="65"/>
      <c r="H178" s="69"/>
      <c r="I178" s="70"/>
      <c r="J178" s="70"/>
      <c r="K178" s="34" t="s">
        <v>65</v>
      </c>
      <c r="L178" s="77">
        <v>178</v>
      </c>
      <c r="M178" s="77"/>
      <c r="N178" s="72"/>
      <c r="O178" s="79" t="s">
        <v>498</v>
      </c>
      <c r="P178" s="81">
        <v>43484.74333333333</v>
      </c>
      <c r="Q178" s="79" t="s">
        <v>517</v>
      </c>
      <c r="R178" s="79"/>
      <c r="S178" s="79"/>
      <c r="T178" s="79" t="s">
        <v>625</v>
      </c>
      <c r="U178" s="83" t="s">
        <v>663</v>
      </c>
      <c r="V178" s="83" t="s">
        <v>663</v>
      </c>
      <c r="W178" s="81">
        <v>43484.74333333333</v>
      </c>
      <c r="X178" s="83" t="s">
        <v>1079</v>
      </c>
      <c r="Y178" s="79"/>
      <c r="Z178" s="79"/>
      <c r="AA178" s="85" t="s">
        <v>1455</v>
      </c>
      <c r="AB178" s="79"/>
      <c r="AC178" s="79" t="b">
        <v>0</v>
      </c>
      <c r="AD178" s="79">
        <v>0</v>
      </c>
      <c r="AE178" s="85" t="s">
        <v>1659</v>
      </c>
      <c r="AF178" s="79" t="b">
        <v>0</v>
      </c>
      <c r="AG178" s="79" t="s">
        <v>1663</v>
      </c>
      <c r="AH178" s="79"/>
      <c r="AI178" s="85" t="s">
        <v>1659</v>
      </c>
      <c r="AJ178" s="79" t="b">
        <v>0</v>
      </c>
      <c r="AK178" s="79">
        <v>27</v>
      </c>
      <c r="AL178" s="85" t="s">
        <v>1653</v>
      </c>
      <c r="AM178" s="79" t="s">
        <v>1673</v>
      </c>
      <c r="AN178" s="79" t="b">
        <v>0</v>
      </c>
      <c r="AO178" s="85" t="s">
        <v>1653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7</v>
      </c>
      <c r="BK178" s="49">
        <v>100</v>
      </c>
      <c r="BL178" s="48">
        <v>7</v>
      </c>
    </row>
    <row r="179" spans="1:64" ht="15">
      <c r="A179" s="64" t="s">
        <v>375</v>
      </c>
      <c r="B179" s="64" t="s">
        <v>425</v>
      </c>
      <c r="C179" s="65" t="s">
        <v>4124</v>
      </c>
      <c r="D179" s="66">
        <v>3</v>
      </c>
      <c r="E179" s="67" t="s">
        <v>132</v>
      </c>
      <c r="F179" s="68">
        <v>32</v>
      </c>
      <c r="G179" s="65"/>
      <c r="H179" s="69"/>
      <c r="I179" s="70"/>
      <c r="J179" s="70"/>
      <c r="K179" s="34" t="s">
        <v>65</v>
      </c>
      <c r="L179" s="77">
        <v>179</v>
      </c>
      <c r="M179" s="77"/>
      <c r="N179" s="72"/>
      <c r="O179" s="79" t="s">
        <v>498</v>
      </c>
      <c r="P179" s="81">
        <v>43484.73539351852</v>
      </c>
      <c r="Q179" s="79" t="s">
        <v>506</v>
      </c>
      <c r="R179" s="79"/>
      <c r="S179" s="79"/>
      <c r="T179" s="79" t="s">
        <v>625</v>
      </c>
      <c r="U179" s="83" t="s">
        <v>657</v>
      </c>
      <c r="V179" s="83" t="s">
        <v>657</v>
      </c>
      <c r="W179" s="81">
        <v>43484.73539351852</v>
      </c>
      <c r="X179" s="83" t="s">
        <v>1080</v>
      </c>
      <c r="Y179" s="79"/>
      <c r="Z179" s="79"/>
      <c r="AA179" s="85" t="s">
        <v>1456</v>
      </c>
      <c r="AB179" s="79"/>
      <c r="AC179" s="79" t="b">
        <v>0</v>
      </c>
      <c r="AD179" s="79">
        <v>0</v>
      </c>
      <c r="AE179" s="85" t="s">
        <v>1659</v>
      </c>
      <c r="AF179" s="79" t="b">
        <v>0</v>
      </c>
      <c r="AG179" s="79" t="s">
        <v>1663</v>
      </c>
      <c r="AH179" s="79"/>
      <c r="AI179" s="85" t="s">
        <v>1659</v>
      </c>
      <c r="AJ179" s="79" t="b">
        <v>0</v>
      </c>
      <c r="AK179" s="79">
        <v>17</v>
      </c>
      <c r="AL179" s="85" t="s">
        <v>1650</v>
      </c>
      <c r="AM179" s="79" t="s">
        <v>1677</v>
      </c>
      <c r="AN179" s="79" t="b">
        <v>0</v>
      </c>
      <c r="AO179" s="85" t="s">
        <v>1650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1</v>
      </c>
      <c r="BD179" s="48">
        <v>1</v>
      </c>
      <c r="BE179" s="49">
        <v>7.6923076923076925</v>
      </c>
      <c r="BF179" s="48">
        <v>0</v>
      </c>
      <c r="BG179" s="49">
        <v>0</v>
      </c>
      <c r="BH179" s="48">
        <v>0</v>
      </c>
      <c r="BI179" s="49">
        <v>0</v>
      </c>
      <c r="BJ179" s="48">
        <v>12</v>
      </c>
      <c r="BK179" s="49">
        <v>92.3076923076923</v>
      </c>
      <c r="BL179" s="48">
        <v>13</v>
      </c>
    </row>
    <row r="180" spans="1:64" ht="15">
      <c r="A180" s="64" t="s">
        <v>375</v>
      </c>
      <c r="B180" s="64" t="s">
        <v>438</v>
      </c>
      <c r="C180" s="65" t="s">
        <v>4124</v>
      </c>
      <c r="D180" s="66">
        <v>3</v>
      </c>
      <c r="E180" s="67" t="s">
        <v>132</v>
      </c>
      <c r="F180" s="68">
        <v>32</v>
      </c>
      <c r="G180" s="65"/>
      <c r="H180" s="69"/>
      <c r="I180" s="70"/>
      <c r="J180" s="70"/>
      <c r="K180" s="34" t="s">
        <v>65</v>
      </c>
      <c r="L180" s="77">
        <v>180</v>
      </c>
      <c r="M180" s="77"/>
      <c r="N180" s="72"/>
      <c r="O180" s="79" t="s">
        <v>498</v>
      </c>
      <c r="P180" s="81">
        <v>43484.74361111111</v>
      </c>
      <c r="Q180" s="79" t="s">
        <v>518</v>
      </c>
      <c r="R180" s="79"/>
      <c r="S180" s="79"/>
      <c r="T180" s="79" t="s">
        <v>622</v>
      </c>
      <c r="U180" s="79"/>
      <c r="V180" s="83" t="s">
        <v>853</v>
      </c>
      <c r="W180" s="81">
        <v>43484.74361111111</v>
      </c>
      <c r="X180" s="83" t="s">
        <v>1081</v>
      </c>
      <c r="Y180" s="79"/>
      <c r="Z180" s="79"/>
      <c r="AA180" s="85" t="s">
        <v>1457</v>
      </c>
      <c r="AB180" s="79"/>
      <c r="AC180" s="79" t="b">
        <v>0</v>
      </c>
      <c r="AD180" s="79">
        <v>0</v>
      </c>
      <c r="AE180" s="85" t="s">
        <v>1659</v>
      </c>
      <c r="AF180" s="79" t="b">
        <v>0</v>
      </c>
      <c r="AG180" s="79" t="s">
        <v>1663</v>
      </c>
      <c r="AH180" s="79"/>
      <c r="AI180" s="85" t="s">
        <v>1659</v>
      </c>
      <c r="AJ180" s="79" t="b">
        <v>0</v>
      </c>
      <c r="AK180" s="79">
        <v>1</v>
      </c>
      <c r="AL180" s="85" t="s">
        <v>1546</v>
      </c>
      <c r="AM180" s="79" t="s">
        <v>1677</v>
      </c>
      <c r="AN180" s="79" t="b">
        <v>0</v>
      </c>
      <c r="AO180" s="85" t="s">
        <v>1546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2</v>
      </c>
      <c r="BE180" s="49">
        <v>11.11111111111111</v>
      </c>
      <c r="BF180" s="48">
        <v>0</v>
      </c>
      <c r="BG180" s="49">
        <v>0</v>
      </c>
      <c r="BH180" s="48">
        <v>0</v>
      </c>
      <c r="BI180" s="49">
        <v>0</v>
      </c>
      <c r="BJ180" s="48">
        <v>16</v>
      </c>
      <c r="BK180" s="49">
        <v>88.88888888888889</v>
      </c>
      <c r="BL180" s="48">
        <v>18</v>
      </c>
    </row>
    <row r="181" spans="1:64" ht="15">
      <c r="A181" s="64" t="s">
        <v>376</v>
      </c>
      <c r="B181" s="64" t="s">
        <v>425</v>
      </c>
      <c r="C181" s="65" t="s">
        <v>4124</v>
      </c>
      <c r="D181" s="66">
        <v>3</v>
      </c>
      <c r="E181" s="67" t="s">
        <v>132</v>
      </c>
      <c r="F181" s="68">
        <v>32</v>
      </c>
      <c r="G181" s="65"/>
      <c r="H181" s="69"/>
      <c r="I181" s="70"/>
      <c r="J181" s="70"/>
      <c r="K181" s="34" t="s">
        <v>65</v>
      </c>
      <c r="L181" s="77">
        <v>181</v>
      </c>
      <c r="M181" s="77"/>
      <c r="N181" s="72"/>
      <c r="O181" s="79" t="s">
        <v>498</v>
      </c>
      <c r="P181" s="81">
        <v>43484.743842592594</v>
      </c>
      <c r="Q181" s="79" t="s">
        <v>510</v>
      </c>
      <c r="R181" s="79"/>
      <c r="S181" s="79"/>
      <c r="T181" s="79"/>
      <c r="U181" s="79"/>
      <c r="V181" s="83" t="s">
        <v>854</v>
      </c>
      <c r="W181" s="81">
        <v>43484.743842592594</v>
      </c>
      <c r="X181" s="83" t="s">
        <v>1082</v>
      </c>
      <c r="Y181" s="79"/>
      <c r="Z181" s="79"/>
      <c r="AA181" s="85" t="s">
        <v>1458</v>
      </c>
      <c r="AB181" s="79"/>
      <c r="AC181" s="79" t="b">
        <v>0</v>
      </c>
      <c r="AD181" s="79">
        <v>0</v>
      </c>
      <c r="AE181" s="85" t="s">
        <v>1659</v>
      </c>
      <c r="AF181" s="79" t="b">
        <v>0</v>
      </c>
      <c r="AG181" s="79" t="s">
        <v>1663</v>
      </c>
      <c r="AH181" s="79"/>
      <c r="AI181" s="85" t="s">
        <v>1659</v>
      </c>
      <c r="AJ181" s="79" t="b">
        <v>0</v>
      </c>
      <c r="AK181" s="79">
        <v>22</v>
      </c>
      <c r="AL181" s="85" t="s">
        <v>1651</v>
      </c>
      <c r="AM181" s="79" t="s">
        <v>1677</v>
      </c>
      <c r="AN181" s="79" t="b">
        <v>0</v>
      </c>
      <c r="AO181" s="85" t="s">
        <v>1651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1</v>
      </c>
      <c r="BG181" s="49">
        <v>4.761904761904762</v>
      </c>
      <c r="BH181" s="48">
        <v>0</v>
      </c>
      <c r="BI181" s="49">
        <v>0</v>
      </c>
      <c r="BJ181" s="48">
        <v>20</v>
      </c>
      <c r="BK181" s="49">
        <v>95.23809523809524</v>
      </c>
      <c r="BL181" s="48">
        <v>21</v>
      </c>
    </row>
    <row r="182" spans="1:64" ht="15">
      <c r="A182" s="64" t="s">
        <v>377</v>
      </c>
      <c r="B182" s="64" t="s">
        <v>425</v>
      </c>
      <c r="C182" s="65" t="s">
        <v>4126</v>
      </c>
      <c r="D182" s="66">
        <v>10</v>
      </c>
      <c r="E182" s="67" t="s">
        <v>136</v>
      </c>
      <c r="F182" s="68">
        <v>25.5</v>
      </c>
      <c r="G182" s="65"/>
      <c r="H182" s="69"/>
      <c r="I182" s="70"/>
      <c r="J182" s="70"/>
      <c r="K182" s="34" t="s">
        <v>65</v>
      </c>
      <c r="L182" s="77">
        <v>182</v>
      </c>
      <c r="M182" s="77"/>
      <c r="N182" s="72"/>
      <c r="O182" s="79" t="s">
        <v>498</v>
      </c>
      <c r="P182" s="81">
        <v>43484.177256944444</v>
      </c>
      <c r="Q182" s="79" t="s">
        <v>502</v>
      </c>
      <c r="R182" s="79"/>
      <c r="S182" s="79"/>
      <c r="T182" s="79" t="s">
        <v>488</v>
      </c>
      <c r="U182" s="79"/>
      <c r="V182" s="83" t="s">
        <v>855</v>
      </c>
      <c r="W182" s="81">
        <v>43484.177256944444</v>
      </c>
      <c r="X182" s="83" t="s">
        <v>1083</v>
      </c>
      <c r="Y182" s="79"/>
      <c r="Z182" s="79"/>
      <c r="AA182" s="85" t="s">
        <v>1459</v>
      </c>
      <c r="AB182" s="79"/>
      <c r="AC182" s="79" t="b">
        <v>0</v>
      </c>
      <c r="AD182" s="79">
        <v>0</v>
      </c>
      <c r="AE182" s="85" t="s">
        <v>1659</v>
      </c>
      <c r="AF182" s="79" t="b">
        <v>0</v>
      </c>
      <c r="AG182" s="79" t="s">
        <v>1663</v>
      </c>
      <c r="AH182" s="79"/>
      <c r="AI182" s="85" t="s">
        <v>1659</v>
      </c>
      <c r="AJ182" s="79" t="b">
        <v>0</v>
      </c>
      <c r="AK182" s="79">
        <v>149</v>
      </c>
      <c r="AL182" s="85" t="s">
        <v>1647</v>
      </c>
      <c r="AM182" s="79" t="s">
        <v>1674</v>
      </c>
      <c r="AN182" s="79" t="b">
        <v>0</v>
      </c>
      <c r="AO182" s="85" t="s">
        <v>1647</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24</v>
      </c>
      <c r="BK182" s="49">
        <v>100</v>
      </c>
      <c r="BL182" s="48">
        <v>24</v>
      </c>
    </row>
    <row r="183" spans="1:64" ht="15">
      <c r="A183" s="64" t="s">
        <v>377</v>
      </c>
      <c r="B183" s="64" t="s">
        <v>425</v>
      </c>
      <c r="C183" s="65" t="s">
        <v>4126</v>
      </c>
      <c r="D183" s="66">
        <v>10</v>
      </c>
      <c r="E183" s="67" t="s">
        <v>136</v>
      </c>
      <c r="F183" s="68">
        <v>25.5</v>
      </c>
      <c r="G183" s="65"/>
      <c r="H183" s="69"/>
      <c r="I183" s="70"/>
      <c r="J183" s="70"/>
      <c r="K183" s="34" t="s">
        <v>65</v>
      </c>
      <c r="L183" s="77">
        <v>183</v>
      </c>
      <c r="M183" s="77"/>
      <c r="N183" s="72"/>
      <c r="O183" s="79" t="s">
        <v>498</v>
      </c>
      <c r="P183" s="81">
        <v>43484.177824074075</v>
      </c>
      <c r="Q183" s="79" t="s">
        <v>503</v>
      </c>
      <c r="R183" s="83" t="s">
        <v>607</v>
      </c>
      <c r="S183" s="79" t="s">
        <v>619</v>
      </c>
      <c r="T183" s="79" t="s">
        <v>622</v>
      </c>
      <c r="U183" s="79"/>
      <c r="V183" s="83" t="s">
        <v>855</v>
      </c>
      <c r="W183" s="81">
        <v>43484.177824074075</v>
      </c>
      <c r="X183" s="83" t="s">
        <v>1084</v>
      </c>
      <c r="Y183" s="79"/>
      <c r="Z183" s="79"/>
      <c r="AA183" s="85" t="s">
        <v>1460</v>
      </c>
      <c r="AB183" s="79"/>
      <c r="AC183" s="79" t="b">
        <v>0</v>
      </c>
      <c r="AD183" s="79">
        <v>0</v>
      </c>
      <c r="AE183" s="85" t="s">
        <v>1659</v>
      </c>
      <c r="AF183" s="79" t="b">
        <v>1</v>
      </c>
      <c r="AG183" s="79" t="s">
        <v>1663</v>
      </c>
      <c r="AH183" s="79"/>
      <c r="AI183" s="85" t="s">
        <v>1666</v>
      </c>
      <c r="AJ183" s="79" t="b">
        <v>0</v>
      </c>
      <c r="AK183" s="79">
        <v>14</v>
      </c>
      <c r="AL183" s="85" t="s">
        <v>1648</v>
      </c>
      <c r="AM183" s="79" t="s">
        <v>1674</v>
      </c>
      <c r="AN183" s="79" t="b">
        <v>0</v>
      </c>
      <c r="AO183" s="85" t="s">
        <v>1648</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6</v>
      </c>
      <c r="BK183" s="49">
        <v>100</v>
      </c>
      <c r="BL183" s="48">
        <v>6</v>
      </c>
    </row>
    <row r="184" spans="1:64" ht="15">
      <c r="A184" s="64" t="s">
        <v>377</v>
      </c>
      <c r="B184" s="64" t="s">
        <v>425</v>
      </c>
      <c r="C184" s="65" t="s">
        <v>4126</v>
      </c>
      <c r="D184" s="66">
        <v>10</v>
      </c>
      <c r="E184" s="67" t="s">
        <v>136</v>
      </c>
      <c r="F184" s="68">
        <v>25.5</v>
      </c>
      <c r="G184" s="65"/>
      <c r="H184" s="69"/>
      <c r="I184" s="70"/>
      <c r="J184" s="70"/>
      <c r="K184" s="34" t="s">
        <v>65</v>
      </c>
      <c r="L184" s="77">
        <v>184</v>
      </c>
      <c r="M184" s="77"/>
      <c r="N184" s="72"/>
      <c r="O184" s="79" t="s">
        <v>498</v>
      </c>
      <c r="P184" s="81">
        <v>43484.74407407407</v>
      </c>
      <c r="Q184" s="79" t="s">
        <v>510</v>
      </c>
      <c r="R184" s="79"/>
      <c r="S184" s="79"/>
      <c r="T184" s="79"/>
      <c r="U184" s="79"/>
      <c r="V184" s="83" t="s">
        <v>855</v>
      </c>
      <c r="W184" s="81">
        <v>43484.74407407407</v>
      </c>
      <c r="X184" s="83" t="s">
        <v>1085</v>
      </c>
      <c r="Y184" s="79"/>
      <c r="Z184" s="79"/>
      <c r="AA184" s="85" t="s">
        <v>1461</v>
      </c>
      <c r="AB184" s="79"/>
      <c r="AC184" s="79" t="b">
        <v>0</v>
      </c>
      <c r="AD184" s="79">
        <v>0</v>
      </c>
      <c r="AE184" s="85" t="s">
        <v>1659</v>
      </c>
      <c r="AF184" s="79" t="b">
        <v>0</v>
      </c>
      <c r="AG184" s="79" t="s">
        <v>1663</v>
      </c>
      <c r="AH184" s="79"/>
      <c r="AI184" s="85" t="s">
        <v>1659</v>
      </c>
      <c r="AJ184" s="79" t="b">
        <v>0</v>
      </c>
      <c r="AK184" s="79">
        <v>22</v>
      </c>
      <c r="AL184" s="85" t="s">
        <v>1651</v>
      </c>
      <c r="AM184" s="79" t="s">
        <v>1674</v>
      </c>
      <c r="AN184" s="79" t="b">
        <v>0</v>
      </c>
      <c r="AO184" s="85" t="s">
        <v>1651</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v>0</v>
      </c>
      <c r="BE184" s="49">
        <v>0</v>
      </c>
      <c r="BF184" s="48">
        <v>1</v>
      </c>
      <c r="BG184" s="49">
        <v>4.761904761904762</v>
      </c>
      <c r="BH184" s="48">
        <v>0</v>
      </c>
      <c r="BI184" s="49">
        <v>0</v>
      </c>
      <c r="BJ184" s="48">
        <v>20</v>
      </c>
      <c r="BK184" s="49">
        <v>95.23809523809524</v>
      </c>
      <c r="BL184" s="48">
        <v>21</v>
      </c>
    </row>
    <row r="185" spans="1:64" ht="15">
      <c r="A185" s="64" t="s">
        <v>378</v>
      </c>
      <c r="B185" s="64" t="s">
        <v>425</v>
      </c>
      <c r="C185" s="65" t="s">
        <v>4124</v>
      </c>
      <c r="D185" s="66">
        <v>3</v>
      </c>
      <c r="E185" s="67" t="s">
        <v>132</v>
      </c>
      <c r="F185" s="68">
        <v>32</v>
      </c>
      <c r="G185" s="65"/>
      <c r="H185" s="69"/>
      <c r="I185" s="70"/>
      <c r="J185" s="70"/>
      <c r="K185" s="34" t="s">
        <v>65</v>
      </c>
      <c r="L185" s="77">
        <v>185</v>
      </c>
      <c r="M185" s="77"/>
      <c r="N185" s="72"/>
      <c r="O185" s="79" t="s">
        <v>498</v>
      </c>
      <c r="P185" s="81">
        <v>43484.744305555556</v>
      </c>
      <c r="Q185" s="79" t="s">
        <v>506</v>
      </c>
      <c r="R185" s="79"/>
      <c r="S185" s="79"/>
      <c r="T185" s="79" t="s">
        <v>625</v>
      </c>
      <c r="U185" s="83" t="s">
        <v>657</v>
      </c>
      <c r="V185" s="83" t="s">
        <v>657</v>
      </c>
      <c r="W185" s="81">
        <v>43484.744305555556</v>
      </c>
      <c r="X185" s="83" t="s">
        <v>1086</v>
      </c>
      <c r="Y185" s="79"/>
      <c r="Z185" s="79"/>
      <c r="AA185" s="85" t="s">
        <v>1462</v>
      </c>
      <c r="AB185" s="79"/>
      <c r="AC185" s="79" t="b">
        <v>0</v>
      </c>
      <c r="AD185" s="79">
        <v>0</v>
      </c>
      <c r="AE185" s="85" t="s">
        <v>1659</v>
      </c>
      <c r="AF185" s="79" t="b">
        <v>0</v>
      </c>
      <c r="AG185" s="79" t="s">
        <v>1663</v>
      </c>
      <c r="AH185" s="79"/>
      <c r="AI185" s="85" t="s">
        <v>1659</v>
      </c>
      <c r="AJ185" s="79" t="b">
        <v>0</v>
      </c>
      <c r="AK185" s="79">
        <v>17</v>
      </c>
      <c r="AL185" s="85" t="s">
        <v>1650</v>
      </c>
      <c r="AM185" s="79" t="s">
        <v>1678</v>
      </c>
      <c r="AN185" s="79" t="b">
        <v>0</v>
      </c>
      <c r="AO185" s="85" t="s">
        <v>1650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1</v>
      </c>
      <c r="BE185" s="49">
        <v>7.6923076923076925</v>
      </c>
      <c r="BF185" s="48">
        <v>0</v>
      </c>
      <c r="BG185" s="49">
        <v>0</v>
      </c>
      <c r="BH185" s="48">
        <v>0</v>
      </c>
      <c r="BI185" s="49">
        <v>0</v>
      </c>
      <c r="BJ185" s="48">
        <v>12</v>
      </c>
      <c r="BK185" s="49">
        <v>92.3076923076923</v>
      </c>
      <c r="BL185" s="48">
        <v>13</v>
      </c>
    </row>
    <row r="186" spans="1:64" ht="15">
      <c r="A186" s="64" t="s">
        <v>379</v>
      </c>
      <c r="B186" s="64" t="s">
        <v>425</v>
      </c>
      <c r="C186" s="65" t="s">
        <v>4124</v>
      </c>
      <c r="D186" s="66">
        <v>3</v>
      </c>
      <c r="E186" s="67" t="s">
        <v>132</v>
      </c>
      <c r="F186" s="68">
        <v>32</v>
      </c>
      <c r="G186" s="65"/>
      <c r="H186" s="69"/>
      <c r="I186" s="70"/>
      <c r="J186" s="70"/>
      <c r="K186" s="34" t="s">
        <v>65</v>
      </c>
      <c r="L186" s="77">
        <v>186</v>
      </c>
      <c r="M186" s="77"/>
      <c r="N186" s="72"/>
      <c r="O186" s="79" t="s">
        <v>498</v>
      </c>
      <c r="P186" s="81">
        <v>43484.744375</v>
      </c>
      <c r="Q186" s="79" t="s">
        <v>517</v>
      </c>
      <c r="R186" s="79"/>
      <c r="S186" s="79"/>
      <c r="T186" s="79" t="s">
        <v>625</v>
      </c>
      <c r="U186" s="83" t="s">
        <v>663</v>
      </c>
      <c r="V186" s="83" t="s">
        <v>663</v>
      </c>
      <c r="W186" s="81">
        <v>43484.744375</v>
      </c>
      <c r="X186" s="83" t="s">
        <v>1087</v>
      </c>
      <c r="Y186" s="79"/>
      <c r="Z186" s="79"/>
      <c r="AA186" s="85" t="s">
        <v>1463</v>
      </c>
      <c r="AB186" s="79"/>
      <c r="AC186" s="79" t="b">
        <v>0</v>
      </c>
      <c r="AD186" s="79">
        <v>0</v>
      </c>
      <c r="AE186" s="85" t="s">
        <v>1659</v>
      </c>
      <c r="AF186" s="79" t="b">
        <v>0</v>
      </c>
      <c r="AG186" s="79" t="s">
        <v>1663</v>
      </c>
      <c r="AH186" s="79"/>
      <c r="AI186" s="85" t="s">
        <v>1659</v>
      </c>
      <c r="AJ186" s="79" t="b">
        <v>0</v>
      </c>
      <c r="AK186" s="79">
        <v>27</v>
      </c>
      <c r="AL186" s="85" t="s">
        <v>1653</v>
      </c>
      <c r="AM186" s="79" t="s">
        <v>1674</v>
      </c>
      <c r="AN186" s="79" t="b">
        <v>0</v>
      </c>
      <c r="AO186" s="85" t="s">
        <v>1653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7</v>
      </c>
      <c r="BK186" s="49">
        <v>100</v>
      </c>
      <c r="BL186" s="48">
        <v>7</v>
      </c>
    </row>
    <row r="187" spans="1:64" ht="15">
      <c r="A187" s="64" t="s">
        <v>380</v>
      </c>
      <c r="B187" s="64" t="s">
        <v>364</v>
      </c>
      <c r="C187" s="65" t="s">
        <v>4124</v>
      </c>
      <c r="D187" s="66">
        <v>3</v>
      </c>
      <c r="E187" s="67" t="s">
        <v>132</v>
      </c>
      <c r="F187" s="68">
        <v>32</v>
      </c>
      <c r="G187" s="65"/>
      <c r="H187" s="69"/>
      <c r="I187" s="70"/>
      <c r="J187" s="70"/>
      <c r="K187" s="34" t="s">
        <v>65</v>
      </c>
      <c r="L187" s="77">
        <v>187</v>
      </c>
      <c r="M187" s="77"/>
      <c r="N187" s="72"/>
      <c r="O187" s="79" t="s">
        <v>498</v>
      </c>
      <c r="P187" s="81">
        <v>43484.74439814815</v>
      </c>
      <c r="Q187" s="79" t="s">
        <v>509</v>
      </c>
      <c r="R187" s="79"/>
      <c r="S187" s="79"/>
      <c r="T187" s="79" t="s">
        <v>622</v>
      </c>
      <c r="U187" s="83" t="s">
        <v>660</v>
      </c>
      <c r="V187" s="83" t="s">
        <v>660</v>
      </c>
      <c r="W187" s="81">
        <v>43484.74439814815</v>
      </c>
      <c r="X187" s="83" t="s">
        <v>1088</v>
      </c>
      <c r="Y187" s="79"/>
      <c r="Z187" s="79"/>
      <c r="AA187" s="85" t="s">
        <v>1464</v>
      </c>
      <c r="AB187" s="79"/>
      <c r="AC187" s="79" t="b">
        <v>0</v>
      </c>
      <c r="AD187" s="79">
        <v>0</v>
      </c>
      <c r="AE187" s="85" t="s">
        <v>1659</v>
      </c>
      <c r="AF187" s="79" t="b">
        <v>0</v>
      </c>
      <c r="AG187" s="79" t="s">
        <v>1663</v>
      </c>
      <c r="AH187" s="79"/>
      <c r="AI187" s="85" t="s">
        <v>1659</v>
      </c>
      <c r="AJ187" s="79" t="b">
        <v>0</v>
      </c>
      <c r="AK187" s="79">
        <v>4</v>
      </c>
      <c r="AL187" s="85" t="s">
        <v>1568</v>
      </c>
      <c r="AM187" s="79" t="s">
        <v>1676</v>
      </c>
      <c r="AN187" s="79" t="b">
        <v>0</v>
      </c>
      <c r="AO187" s="85" t="s">
        <v>1568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9</v>
      </c>
      <c r="BK187" s="49">
        <v>100</v>
      </c>
      <c r="BL187" s="48">
        <v>9</v>
      </c>
    </row>
    <row r="188" spans="1:64" ht="15">
      <c r="A188" s="64" t="s">
        <v>381</v>
      </c>
      <c r="B188" s="64" t="s">
        <v>425</v>
      </c>
      <c r="C188" s="65" t="s">
        <v>4125</v>
      </c>
      <c r="D188" s="66">
        <v>6.5</v>
      </c>
      <c r="E188" s="67" t="s">
        <v>136</v>
      </c>
      <c r="F188" s="68">
        <v>28.75</v>
      </c>
      <c r="G188" s="65"/>
      <c r="H188" s="69"/>
      <c r="I188" s="70"/>
      <c r="J188" s="70"/>
      <c r="K188" s="34" t="s">
        <v>65</v>
      </c>
      <c r="L188" s="77">
        <v>188</v>
      </c>
      <c r="M188" s="77"/>
      <c r="N188" s="72"/>
      <c r="O188" s="79" t="s">
        <v>498</v>
      </c>
      <c r="P188" s="81">
        <v>43484.73608796296</v>
      </c>
      <c r="Q188" s="79" t="s">
        <v>510</v>
      </c>
      <c r="R188" s="79"/>
      <c r="S188" s="79"/>
      <c r="T188" s="79"/>
      <c r="U188" s="79"/>
      <c r="V188" s="83" t="s">
        <v>856</v>
      </c>
      <c r="W188" s="81">
        <v>43484.73608796296</v>
      </c>
      <c r="X188" s="83" t="s">
        <v>1089</v>
      </c>
      <c r="Y188" s="79"/>
      <c r="Z188" s="79"/>
      <c r="AA188" s="85" t="s">
        <v>1465</v>
      </c>
      <c r="AB188" s="79"/>
      <c r="AC188" s="79" t="b">
        <v>0</v>
      </c>
      <c r="AD188" s="79">
        <v>0</v>
      </c>
      <c r="AE188" s="85" t="s">
        <v>1659</v>
      </c>
      <c r="AF188" s="79" t="b">
        <v>0</v>
      </c>
      <c r="AG188" s="79" t="s">
        <v>1663</v>
      </c>
      <c r="AH188" s="79"/>
      <c r="AI188" s="85" t="s">
        <v>1659</v>
      </c>
      <c r="AJ188" s="79" t="b">
        <v>0</v>
      </c>
      <c r="AK188" s="79">
        <v>22</v>
      </c>
      <c r="AL188" s="85" t="s">
        <v>1651</v>
      </c>
      <c r="AM188" s="79" t="s">
        <v>1674</v>
      </c>
      <c r="AN188" s="79" t="b">
        <v>0</v>
      </c>
      <c r="AO188" s="85" t="s">
        <v>1651</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1</v>
      </c>
      <c r="BG188" s="49">
        <v>4.761904761904762</v>
      </c>
      <c r="BH188" s="48">
        <v>0</v>
      </c>
      <c r="BI188" s="49">
        <v>0</v>
      </c>
      <c r="BJ188" s="48">
        <v>20</v>
      </c>
      <c r="BK188" s="49">
        <v>95.23809523809524</v>
      </c>
      <c r="BL188" s="48">
        <v>21</v>
      </c>
    </row>
    <row r="189" spans="1:64" ht="15">
      <c r="A189" s="64" t="s">
        <v>381</v>
      </c>
      <c r="B189" s="64" t="s">
        <v>425</v>
      </c>
      <c r="C189" s="65" t="s">
        <v>4125</v>
      </c>
      <c r="D189" s="66">
        <v>6.5</v>
      </c>
      <c r="E189" s="67" t="s">
        <v>136</v>
      </c>
      <c r="F189" s="68">
        <v>28.75</v>
      </c>
      <c r="G189" s="65"/>
      <c r="H189" s="69"/>
      <c r="I189" s="70"/>
      <c r="J189" s="70"/>
      <c r="K189" s="34" t="s">
        <v>65</v>
      </c>
      <c r="L189" s="77">
        <v>189</v>
      </c>
      <c r="M189" s="77"/>
      <c r="N189" s="72"/>
      <c r="O189" s="79" t="s">
        <v>498</v>
      </c>
      <c r="P189" s="81">
        <v>43484.74582175926</v>
      </c>
      <c r="Q189" s="79" t="s">
        <v>517</v>
      </c>
      <c r="R189" s="79"/>
      <c r="S189" s="79"/>
      <c r="T189" s="79" t="s">
        <v>625</v>
      </c>
      <c r="U189" s="83" t="s">
        <v>663</v>
      </c>
      <c r="V189" s="83" t="s">
        <v>663</v>
      </c>
      <c r="W189" s="81">
        <v>43484.74582175926</v>
      </c>
      <c r="X189" s="83" t="s">
        <v>1090</v>
      </c>
      <c r="Y189" s="79"/>
      <c r="Z189" s="79"/>
      <c r="AA189" s="85" t="s">
        <v>1466</v>
      </c>
      <c r="AB189" s="79"/>
      <c r="AC189" s="79" t="b">
        <v>0</v>
      </c>
      <c r="AD189" s="79">
        <v>0</v>
      </c>
      <c r="AE189" s="85" t="s">
        <v>1659</v>
      </c>
      <c r="AF189" s="79" t="b">
        <v>0</v>
      </c>
      <c r="AG189" s="79" t="s">
        <v>1663</v>
      </c>
      <c r="AH189" s="79"/>
      <c r="AI189" s="85" t="s">
        <v>1659</v>
      </c>
      <c r="AJ189" s="79" t="b">
        <v>0</v>
      </c>
      <c r="AK189" s="79">
        <v>27</v>
      </c>
      <c r="AL189" s="85" t="s">
        <v>1653</v>
      </c>
      <c r="AM189" s="79" t="s">
        <v>1674</v>
      </c>
      <c r="AN189" s="79" t="b">
        <v>0</v>
      </c>
      <c r="AO189" s="85" t="s">
        <v>1653</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7</v>
      </c>
      <c r="BK189" s="49">
        <v>100</v>
      </c>
      <c r="BL189" s="48">
        <v>7</v>
      </c>
    </row>
    <row r="190" spans="1:64" ht="15">
      <c r="A190" s="64" t="s">
        <v>382</v>
      </c>
      <c r="B190" s="64" t="s">
        <v>425</v>
      </c>
      <c r="C190" s="65" t="s">
        <v>4124</v>
      </c>
      <c r="D190" s="66">
        <v>3</v>
      </c>
      <c r="E190" s="67" t="s">
        <v>132</v>
      </c>
      <c r="F190" s="68">
        <v>32</v>
      </c>
      <c r="G190" s="65"/>
      <c r="H190" s="69"/>
      <c r="I190" s="70"/>
      <c r="J190" s="70"/>
      <c r="K190" s="34" t="s">
        <v>65</v>
      </c>
      <c r="L190" s="77">
        <v>190</v>
      </c>
      <c r="M190" s="77"/>
      <c r="N190" s="72"/>
      <c r="O190" s="79" t="s">
        <v>498</v>
      </c>
      <c r="P190" s="81">
        <v>43484.74600694444</v>
      </c>
      <c r="Q190" s="79" t="s">
        <v>517</v>
      </c>
      <c r="R190" s="79"/>
      <c r="S190" s="79"/>
      <c r="T190" s="79" t="s">
        <v>625</v>
      </c>
      <c r="U190" s="83" t="s">
        <v>663</v>
      </c>
      <c r="V190" s="83" t="s">
        <v>663</v>
      </c>
      <c r="W190" s="81">
        <v>43484.74600694444</v>
      </c>
      <c r="X190" s="83" t="s">
        <v>1091</v>
      </c>
      <c r="Y190" s="79"/>
      <c r="Z190" s="79"/>
      <c r="AA190" s="85" t="s">
        <v>1467</v>
      </c>
      <c r="AB190" s="79"/>
      <c r="AC190" s="79" t="b">
        <v>0</v>
      </c>
      <c r="AD190" s="79">
        <v>0</v>
      </c>
      <c r="AE190" s="85" t="s">
        <v>1659</v>
      </c>
      <c r="AF190" s="79" t="b">
        <v>0</v>
      </c>
      <c r="AG190" s="79" t="s">
        <v>1663</v>
      </c>
      <c r="AH190" s="79"/>
      <c r="AI190" s="85" t="s">
        <v>1659</v>
      </c>
      <c r="AJ190" s="79" t="b">
        <v>0</v>
      </c>
      <c r="AK190" s="79">
        <v>27</v>
      </c>
      <c r="AL190" s="85" t="s">
        <v>1653</v>
      </c>
      <c r="AM190" s="79" t="s">
        <v>1676</v>
      </c>
      <c r="AN190" s="79" t="b">
        <v>0</v>
      </c>
      <c r="AO190" s="85" t="s">
        <v>1653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7</v>
      </c>
      <c r="BK190" s="49">
        <v>100</v>
      </c>
      <c r="BL190" s="48">
        <v>7</v>
      </c>
    </row>
    <row r="191" spans="1:64" ht="15">
      <c r="A191" s="64" t="s">
        <v>383</v>
      </c>
      <c r="B191" s="64" t="s">
        <v>425</v>
      </c>
      <c r="C191" s="65" t="s">
        <v>4124</v>
      </c>
      <c r="D191" s="66">
        <v>3</v>
      </c>
      <c r="E191" s="67" t="s">
        <v>132</v>
      </c>
      <c r="F191" s="68">
        <v>32</v>
      </c>
      <c r="G191" s="65"/>
      <c r="H191" s="69"/>
      <c r="I191" s="70"/>
      <c r="J191" s="70"/>
      <c r="K191" s="34" t="s">
        <v>65</v>
      </c>
      <c r="L191" s="77">
        <v>191</v>
      </c>
      <c r="M191" s="77"/>
      <c r="N191" s="72"/>
      <c r="O191" s="79" t="s">
        <v>498</v>
      </c>
      <c r="P191" s="81">
        <v>43484.746400462966</v>
      </c>
      <c r="Q191" s="79" t="s">
        <v>510</v>
      </c>
      <c r="R191" s="79"/>
      <c r="S191" s="79"/>
      <c r="T191" s="79"/>
      <c r="U191" s="79"/>
      <c r="V191" s="83" t="s">
        <v>857</v>
      </c>
      <c r="W191" s="81">
        <v>43484.746400462966</v>
      </c>
      <c r="X191" s="83" t="s">
        <v>1092</v>
      </c>
      <c r="Y191" s="79"/>
      <c r="Z191" s="79"/>
      <c r="AA191" s="85" t="s">
        <v>1468</v>
      </c>
      <c r="AB191" s="79"/>
      <c r="AC191" s="79" t="b">
        <v>0</v>
      </c>
      <c r="AD191" s="79">
        <v>0</v>
      </c>
      <c r="AE191" s="85" t="s">
        <v>1659</v>
      </c>
      <c r="AF191" s="79" t="b">
        <v>0</v>
      </c>
      <c r="AG191" s="79" t="s">
        <v>1663</v>
      </c>
      <c r="AH191" s="79"/>
      <c r="AI191" s="85" t="s">
        <v>1659</v>
      </c>
      <c r="AJ191" s="79" t="b">
        <v>0</v>
      </c>
      <c r="AK191" s="79">
        <v>22</v>
      </c>
      <c r="AL191" s="85" t="s">
        <v>1651</v>
      </c>
      <c r="AM191" s="79" t="s">
        <v>1674</v>
      </c>
      <c r="AN191" s="79" t="b">
        <v>0</v>
      </c>
      <c r="AO191" s="85" t="s">
        <v>1651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1</v>
      </c>
      <c r="BG191" s="49">
        <v>4.761904761904762</v>
      </c>
      <c r="BH191" s="48">
        <v>0</v>
      </c>
      <c r="BI191" s="49">
        <v>0</v>
      </c>
      <c r="BJ191" s="48">
        <v>20</v>
      </c>
      <c r="BK191" s="49">
        <v>95.23809523809524</v>
      </c>
      <c r="BL191" s="48">
        <v>21</v>
      </c>
    </row>
    <row r="192" spans="1:64" ht="15">
      <c r="A192" s="64" t="s">
        <v>384</v>
      </c>
      <c r="B192" s="64" t="s">
        <v>425</v>
      </c>
      <c r="C192" s="65" t="s">
        <v>4124</v>
      </c>
      <c r="D192" s="66">
        <v>3</v>
      </c>
      <c r="E192" s="67" t="s">
        <v>132</v>
      </c>
      <c r="F192" s="68">
        <v>32</v>
      </c>
      <c r="G192" s="65"/>
      <c r="H192" s="69"/>
      <c r="I192" s="70"/>
      <c r="J192" s="70"/>
      <c r="K192" s="34" t="s">
        <v>65</v>
      </c>
      <c r="L192" s="77">
        <v>192</v>
      </c>
      <c r="M192" s="77"/>
      <c r="N192" s="72"/>
      <c r="O192" s="79" t="s">
        <v>498</v>
      </c>
      <c r="P192" s="81">
        <v>43484.74644675926</v>
      </c>
      <c r="Q192" s="79" t="s">
        <v>517</v>
      </c>
      <c r="R192" s="79"/>
      <c r="S192" s="79"/>
      <c r="T192" s="79" t="s">
        <v>625</v>
      </c>
      <c r="U192" s="83" t="s">
        <v>663</v>
      </c>
      <c r="V192" s="83" t="s">
        <v>663</v>
      </c>
      <c r="W192" s="81">
        <v>43484.74644675926</v>
      </c>
      <c r="X192" s="83" t="s">
        <v>1093</v>
      </c>
      <c r="Y192" s="79"/>
      <c r="Z192" s="79"/>
      <c r="AA192" s="85" t="s">
        <v>1469</v>
      </c>
      <c r="AB192" s="79"/>
      <c r="AC192" s="79" t="b">
        <v>0</v>
      </c>
      <c r="AD192" s="79">
        <v>0</v>
      </c>
      <c r="AE192" s="85" t="s">
        <v>1659</v>
      </c>
      <c r="AF192" s="79" t="b">
        <v>0</v>
      </c>
      <c r="AG192" s="79" t="s">
        <v>1663</v>
      </c>
      <c r="AH192" s="79"/>
      <c r="AI192" s="85" t="s">
        <v>1659</v>
      </c>
      <c r="AJ192" s="79" t="b">
        <v>0</v>
      </c>
      <c r="AK192" s="79">
        <v>27</v>
      </c>
      <c r="AL192" s="85" t="s">
        <v>1653</v>
      </c>
      <c r="AM192" s="79" t="s">
        <v>1674</v>
      </c>
      <c r="AN192" s="79" t="b">
        <v>0</v>
      </c>
      <c r="AO192" s="85" t="s">
        <v>1653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7</v>
      </c>
      <c r="BK192" s="49">
        <v>100</v>
      </c>
      <c r="BL192" s="48">
        <v>7</v>
      </c>
    </row>
    <row r="193" spans="1:64" ht="15">
      <c r="A193" s="64" t="s">
        <v>385</v>
      </c>
      <c r="B193" s="64" t="s">
        <v>425</v>
      </c>
      <c r="C193" s="65" t="s">
        <v>4124</v>
      </c>
      <c r="D193" s="66">
        <v>3</v>
      </c>
      <c r="E193" s="67" t="s">
        <v>132</v>
      </c>
      <c r="F193" s="68">
        <v>32</v>
      </c>
      <c r="G193" s="65"/>
      <c r="H193" s="69"/>
      <c r="I193" s="70"/>
      <c r="J193" s="70"/>
      <c r="K193" s="34" t="s">
        <v>65</v>
      </c>
      <c r="L193" s="77">
        <v>193</v>
      </c>
      <c r="M193" s="77"/>
      <c r="N193" s="72"/>
      <c r="O193" s="79" t="s">
        <v>498</v>
      </c>
      <c r="P193" s="81">
        <v>43484.74653935185</v>
      </c>
      <c r="Q193" s="79" t="s">
        <v>517</v>
      </c>
      <c r="R193" s="79"/>
      <c r="S193" s="79"/>
      <c r="T193" s="79" t="s">
        <v>625</v>
      </c>
      <c r="U193" s="83" t="s">
        <v>663</v>
      </c>
      <c r="V193" s="83" t="s">
        <v>663</v>
      </c>
      <c r="W193" s="81">
        <v>43484.74653935185</v>
      </c>
      <c r="X193" s="83" t="s">
        <v>1094</v>
      </c>
      <c r="Y193" s="79"/>
      <c r="Z193" s="79"/>
      <c r="AA193" s="85" t="s">
        <v>1470</v>
      </c>
      <c r="AB193" s="79"/>
      <c r="AC193" s="79" t="b">
        <v>0</v>
      </c>
      <c r="AD193" s="79">
        <v>0</v>
      </c>
      <c r="AE193" s="85" t="s">
        <v>1659</v>
      </c>
      <c r="AF193" s="79" t="b">
        <v>0</v>
      </c>
      <c r="AG193" s="79" t="s">
        <v>1663</v>
      </c>
      <c r="AH193" s="79"/>
      <c r="AI193" s="85" t="s">
        <v>1659</v>
      </c>
      <c r="AJ193" s="79" t="b">
        <v>0</v>
      </c>
      <c r="AK193" s="79">
        <v>27</v>
      </c>
      <c r="AL193" s="85" t="s">
        <v>1653</v>
      </c>
      <c r="AM193" s="79" t="s">
        <v>1676</v>
      </c>
      <c r="AN193" s="79" t="b">
        <v>0</v>
      </c>
      <c r="AO193" s="85" t="s">
        <v>1653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7</v>
      </c>
      <c r="BK193" s="49">
        <v>100</v>
      </c>
      <c r="BL193" s="48">
        <v>7</v>
      </c>
    </row>
    <row r="194" spans="1:64" ht="15">
      <c r="A194" s="64" t="s">
        <v>386</v>
      </c>
      <c r="B194" s="64" t="s">
        <v>425</v>
      </c>
      <c r="C194" s="65" t="s">
        <v>4124</v>
      </c>
      <c r="D194" s="66">
        <v>3</v>
      </c>
      <c r="E194" s="67" t="s">
        <v>132</v>
      </c>
      <c r="F194" s="68">
        <v>32</v>
      </c>
      <c r="G194" s="65"/>
      <c r="H194" s="69"/>
      <c r="I194" s="70"/>
      <c r="J194" s="70"/>
      <c r="K194" s="34" t="s">
        <v>65</v>
      </c>
      <c r="L194" s="77">
        <v>194</v>
      </c>
      <c r="M194" s="77"/>
      <c r="N194" s="72"/>
      <c r="O194" s="79" t="s">
        <v>498</v>
      </c>
      <c r="P194" s="81">
        <v>43484.74655092593</v>
      </c>
      <c r="Q194" s="79" t="s">
        <v>517</v>
      </c>
      <c r="R194" s="79"/>
      <c r="S194" s="79"/>
      <c r="T194" s="79" t="s">
        <v>625</v>
      </c>
      <c r="U194" s="83" t="s">
        <v>663</v>
      </c>
      <c r="V194" s="83" t="s">
        <v>663</v>
      </c>
      <c r="W194" s="81">
        <v>43484.74655092593</v>
      </c>
      <c r="X194" s="83" t="s">
        <v>1095</v>
      </c>
      <c r="Y194" s="79"/>
      <c r="Z194" s="79"/>
      <c r="AA194" s="85" t="s">
        <v>1471</v>
      </c>
      <c r="AB194" s="79"/>
      <c r="AC194" s="79" t="b">
        <v>0</v>
      </c>
      <c r="AD194" s="79">
        <v>0</v>
      </c>
      <c r="AE194" s="85" t="s">
        <v>1659</v>
      </c>
      <c r="AF194" s="79" t="b">
        <v>0</v>
      </c>
      <c r="AG194" s="79" t="s">
        <v>1663</v>
      </c>
      <c r="AH194" s="79"/>
      <c r="AI194" s="85" t="s">
        <v>1659</v>
      </c>
      <c r="AJ194" s="79" t="b">
        <v>0</v>
      </c>
      <c r="AK194" s="79">
        <v>27</v>
      </c>
      <c r="AL194" s="85" t="s">
        <v>1653</v>
      </c>
      <c r="AM194" s="79" t="s">
        <v>1676</v>
      </c>
      <c r="AN194" s="79" t="b">
        <v>0</v>
      </c>
      <c r="AO194" s="85" t="s">
        <v>1653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7</v>
      </c>
      <c r="BK194" s="49">
        <v>100</v>
      </c>
      <c r="BL194" s="48">
        <v>7</v>
      </c>
    </row>
    <row r="195" spans="1:64" ht="15">
      <c r="A195" s="64" t="s">
        <v>387</v>
      </c>
      <c r="B195" s="64" t="s">
        <v>486</v>
      </c>
      <c r="C195" s="65" t="s">
        <v>4124</v>
      </c>
      <c r="D195" s="66">
        <v>3</v>
      </c>
      <c r="E195" s="67" t="s">
        <v>132</v>
      </c>
      <c r="F195" s="68">
        <v>32</v>
      </c>
      <c r="G195" s="65"/>
      <c r="H195" s="69"/>
      <c r="I195" s="70"/>
      <c r="J195" s="70"/>
      <c r="K195" s="34" t="s">
        <v>65</v>
      </c>
      <c r="L195" s="77">
        <v>195</v>
      </c>
      <c r="M195" s="77"/>
      <c r="N195" s="72"/>
      <c r="O195" s="79" t="s">
        <v>498</v>
      </c>
      <c r="P195" s="81">
        <v>43484.74622685185</v>
      </c>
      <c r="Q195" s="79" t="s">
        <v>519</v>
      </c>
      <c r="R195" s="79"/>
      <c r="S195" s="79"/>
      <c r="T195" s="79" t="s">
        <v>629</v>
      </c>
      <c r="U195" s="83" t="s">
        <v>664</v>
      </c>
      <c r="V195" s="83" t="s">
        <v>664</v>
      </c>
      <c r="W195" s="81">
        <v>43484.74622685185</v>
      </c>
      <c r="X195" s="83" t="s">
        <v>1096</v>
      </c>
      <c r="Y195" s="79"/>
      <c r="Z195" s="79"/>
      <c r="AA195" s="85" t="s">
        <v>1472</v>
      </c>
      <c r="AB195" s="79"/>
      <c r="AC195" s="79" t="b">
        <v>0</v>
      </c>
      <c r="AD195" s="79">
        <v>0</v>
      </c>
      <c r="AE195" s="85" t="s">
        <v>1659</v>
      </c>
      <c r="AF195" s="79" t="b">
        <v>0</v>
      </c>
      <c r="AG195" s="79" t="s">
        <v>1664</v>
      </c>
      <c r="AH195" s="79"/>
      <c r="AI195" s="85" t="s">
        <v>1659</v>
      </c>
      <c r="AJ195" s="79" t="b">
        <v>0</v>
      </c>
      <c r="AK195" s="79">
        <v>8</v>
      </c>
      <c r="AL195" s="85" t="s">
        <v>1618</v>
      </c>
      <c r="AM195" s="79" t="s">
        <v>1676</v>
      </c>
      <c r="AN195" s="79" t="b">
        <v>0</v>
      </c>
      <c r="AO195" s="85" t="s">
        <v>1618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387</v>
      </c>
      <c r="B196" s="64" t="s">
        <v>487</v>
      </c>
      <c r="C196" s="65" t="s">
        <v>4124</v>
      </c>
      <c r="D196" s="66">
        <v>3</v>
      </c>
      <c r="E196" s="67" t="s">
        <v>132</v>
      </c>
      <c r="F196" s="68">
        <v>32</v>
      </c>
      <c r="G196" s="65"/>
      <c r="H196" s="69"/>
      <c r="I196" s="70"/>
      <c r="J196" s="70"/>
      <c r="K196" s="34" t="s">
        <v>65</v>
      </c>
      <c r="L196" s="77">
        <v>196</v>
      </c>
      <c r="M196" s="77"/>
      <c r="N196" s="72"/>
      <c r="O196" s="79" t="s">
        <v>498</v>
      </c>
      <c r="P196" s="81">
        <v>43484.74622685185</v>
      </c>
      <c r="Q196" s="79" t="s">
        <v>519</v>
      </c>
      <c r="R196" s="79"/>
      <c r="S196" s="79"/>
      <c r="T196" s="79" t="s">
        <v>629</v>
      </c>
      <c r="U196" s="83" t="s">
        <v>664</v>
      </c>
      <c r="V196" s="83" t="s">
        <v>664</v>
      </c>
      <c r="W196" s="81">
        <v>43484.74622685185</v>
      </c>
      <c r="X196" s="83" t="s">
        <v>1096</v>
      </c>
      <c r="Y196" s="79"/>
      <c r="Z196" s="79"/>
      <c r="AA196" s="85" t="s">
        <v>1472</v>
      </c>
      <c r="AB196" s="79"/>
      <c r="AC196" s="79" t="b">
        <v>0</v>
      </c>
      <c r="AD196" s="79">
        <v>0</v>
      </c>
      <c r="AE196" s="85" t="s">
        <v>1659</v>
      </c>
      <c r="AF196" s="79" t="b">
        <v>0</v>
      </c>
      <c r="AG196" s="79" t="s">
        <v>1664</v>
      </c>
      <c r="AH196" s="79"/>
      <c r="AI196" s="85" t="s">
        <v>1659</v>
      </c>
      <c r="AJ196" s="79" t="b">
        <v>0</v>
      </c>
      <c r="AK196" s="79">
        <v>8</v>
      </c>
      <c r="AL196" s="85" t="s">
        <v>1618</v>
      </c>
      <c r="AM196" s="79" t="s">
        <v>1676</v>
      </c>
      <c r="AN196" s="79" t="b">
        <v>0</v>
      </c>
      <c r="AO196" s="85" t="s">
        <v>1618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0</v>
      </c>
      <c r="BE196" s="49">
        <v>0</v>
      </c>
      <c r="BF196" s="48">
        <v>0</v>
      </c>
      <c r="BG196" s="49">
        <v>0</v>
      </c>
      <c r="BH196" s="48">
        <v>0</v>
      </c>
      <c r="BI196" s="49">
        <v>0</v>
      </c>
      <c r="BJ196" s="48">
        <v>7</v>
      </c>
      <c r="BK196" s="49">
        <v>100</v>
      </c>
      <c r="BL196" s="48">
        <v>7</v>
      </c>
    </row>
    <row r="197" spans="1:64" ht="15">
      <c r="A197" s="64" t="s">
        <v>387</v>
      </c>
      <c r="B197" s="64" t="s">
        <v>425</v>
      </c>
      <c r="C197" s="65" t="s">
        <v>4126</v>
      </c>
      <c r="D197" s="66">
        <v>10</v>
      </c>
      <c r="E197" s="67" t="s">
        <v>136</v>
      </c>
      <c r="F197" s="68">
        <v>25.5</v>
      </c>
      <c r="G197" s="65"/>
      <c r="H197" s="69"/>
      <c r="I197" s="70"/>
      <c r="J197" s="70"/>
      <c r="K197" s="34" t="s">
        <v>65</v>
      </c>
      <c r="L197" s="77">
        <v>197</v>
      </c>
      <c r="M197" s="77"/>
      <c r="N197" s="72"/>
      <c r="O197" s="79" t="s">
        <v>498</v>
      </c>
      <c r="P197" s="81">
        <v>43484.74622685185</v>
      </c>
      <c r="Q197" s="79" t="s">
        <v>519</v>
      </c>
      <c r="R197" s="79"/>
      <c r="S197" s="79"/>
      <c r="T197" s="79" t="s">
        <v>629</v>
      </c>
      <c r="U197" s="83" t="s">
        <v>664</v>
      </c>
      <c r="V197" s="83" t="s">
        <v>664</v>
      </c>
      <c r="W197" s="81">
        <v>43484.74622685185</v>
      </c>
      <c r="X197" s="83" t="s">
        <v>1096</v>
      </c>
      <c r="Y197" s="79"/>
      <c r="Z197" s="79"/>
      <c r="AA197" s="85" t="s">
        <v>1472</v>
      </c>
      <c r="AB197" s="79"/>
      <c r="AC197" s="79" t="b">
        <v>0</v>
      </c>
      <c r="AD197" s="79">
        <v>0</v>
      </c>
      <c r="AE197" s="85" t="s">
        <v>1659</v>
      </c>
      <c r="AF197" s="79" t="b">
        <v>0</v>
      </c>
      <c r="AG197" s="79" t="s">
        <v>1664</v>
      </c>
      <c r="AH197" s="79"/>
      <c r="AI197" s="85" t="s">
        <v>1659</v>
      </c>
      <c r="AJ197" s="79" t="b">
        <v>0</v>
      </c>
      <c r="AK197" s="79">
        <v>8</v>
      </c>
      <c r="AL197" s="85" t="s">
        <v>1618</v>
      </c>
      <c r="AM197" s="79" t="s">
        <v>1676</v>
      </c>
      <c r="AN197" s="79" t="b">
        <v>0</v>
      </c>
      <c r="AO197" s="85" t="s">
        <v>1618</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4</v>
      </c>
      <c r="BC197" s="78" t="str">
        <f>REPLACE(INDEX(GroupVertices[Group],MATCH(Edges[[#This Row],[Vertex 2]],GroupVertices[Vertex],0)),1,1,"")</f>
        <v>1</v>
      </c>
      <c r="BD197" s="48"/>
      <c r="BE197" s="49"/>
      <c r="BF197" s="48"/>
      <c r="BG197" s="49"/>
      <c r="BH197" s="48"/>
      <c r="BI197" s="49"/>
      <c r="BJ197" s="48"/>
      <c r="BK197" s="49"/>
      <c r="BL197" s="48"/>
    </row>
    <row r="198" spans="1:64" ht="15">
      <c r="A198" s="64" t="s">
        <v>387</v>
      </c>
      <c r="B198" s="64" t="s">
        <v>425</v>
      </c>
      <c r="C198" s="65" t="s">
        <v>4126</v>
      </c>
      <c r="D198" s="66">
        <v>10</v>
      </c>
      <c r="E198" s="67" t="s">
        <v>136</v>
      </c>
      <c r="F198" s="68">
        <v>25.5</v>
      </c>
      <c r="G198" s="65"/>
      <c r="H198" s="69"/>
      <c r="I198" s="70"/>
      <c r="J198" s="70"/>
      <c r="K198" s="34" t="s">
        <v>65</v>
      </c>
      <c r="L198" s="77">
        <v>198</v>
      </c>
      <c r="M198" s="77"/>
      <c r="N198" s="72"/>
      <c r="O198" s="79" t="s">
        <v>498</v>
      </c>
      <c r="P198" s="81">
        <v>43484.74637731481</v>
      </c>
      <c r="Q198" s="79" t="s">
        <v>517</v>
      </c>
      <c r="R198" s="79"/>
      <c r="S198" s="79"/>
      <c r="T198" s="79" t="s">
        <v>625</v>
      </c>
      <c r="U198" s="83" t="s">
        <v>663</v>
      </c>
      <c r="V198" s="83" t="s">
        <v>663</v>
      </c>
      <c r="W198" s="81">
        <v>43484.74637731481</v>
      </c>
      <c r="X198" s="83" t="s">
        <v>1097</v>
      </c>
      <c r="Y198" s="79"/>
      <c r="Z198" s="79"/>
      <c r="AA198" s="85" t="s">
        <v>1473</v>
      </c>
      <c r="AB198" s="79"/>
      <c r="AC198" s="79" t="b">
        <v>0</v>
      </c>
      <c r="AD198" s="79">
        <v>0</v>
      </c>
      <c r="AE198" s="85" t="s">
        <v>1659</v>
      </c>
      <c r="AF198" s="79" t="b">
        <v>0</v>
      </c>
      <c r="AG198" s="79" t="s">
        <v>1663</v>
      </c>
      <c r="AH198" s="79"/>
      <c r="AI198" s="85" t="s">
        <v>1659</v>
      </c>
      <c r="AJ198" s="79" t="b">
        <v>0</v>
      </c>
      <c r="AK198" s="79">
        <v>27</v>
      </c>
      <c r="AL198" s="85" t="s">
        <v>1653</v>
      </c>
      <c r="AM198" s="79" t="s">
        <v>1676</v>
      </c>
      <c r="AN198" s="79" t="b">
        <v>0</v>
      </c>
      <c r="AO198" s="85" t="s">
        <v>1653</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4</v>
      </c>
      <c r="BC198" s="78" t="str">
        <f>REPLACE(INDEX(GroupVertices[Group],MATCH(Edges[[#This Row],[Vertex 2]],GroupVertices[Vertex],0)),1,1,"")</f>
        <v>1</v>
      </c>
      <c r="BD198" s="48">
        <v>0</v>
      </c>
      <c r="BE198" s="49">
        <v>0</v>
      </c>
      <c r="BF198" s="48">
        <v>0</v>
      </c>
      <c r="BG198" s="49">
        <v>0</v>
      </c>
      <c r="BH198" s="48">
        <v>0</v>
      </c>
      <c r="BI198" s="49">
        <v>0</v>
      </c>
      <c r="BJ198" s="48">
        <v>7</v>
      </c>
      <c r="BK198" s="49">
        <v>100</v>
      </c>
      <c r="BL198" s="48">
        <v>7</v>
      </c>
    </row>
    <row r="199" spans="1:64" ht="15">
      <c r="A199" s="64" t="s">
        <v>387</v>
      </c>
      <c r="B199" s="64" t="s">
        <v>425</v>
      </c>
      <c r="C199" s="65" t="s">
        <v>4126</v>
      </c>
      <c r="D199" s="66">
        <v>10</v>
      </c>
      <c r="E199" s="67" t="s">
        <v>136</v>
      </c>
      <c r="F199" s="68">
        <v>25.5</v>
      </c>
      <c r="G199" s="65"/>
      <c r="H199" s="69"/>
      <c r="I199" s="70"/>
      <c r="J199" s="70"/>
      <c r="K199" s="34" t="s">
        <v>65</v>
      </c>
      <c r="L199" s="77">
        <v>199</v>
      </c>
      <c r="M199" s="77"/>
      <c r="N199" s="72"/>
      <c r="O199" s="79" t="s">
        <v>498</v>
      </c>
      <c r="P199" s="81">
        <v>43484.746886574074</v>
      </c>
      <c r="Q199" s="79" t="s">
        <v>510</v>
      </c>
      <c r="R199" s="79"/>
      <c r="S199" s="79"/>
      <c r="T199" s="79"/>
      <c r="U199" s="79"/>
      <c r="V199" s="83" t="s">
        <v>858</v>
      </c>
      <c r="W199" s="81">
        <v>43484.746886574074</v>
      </c>
      <c r="X199" s="83" t="s">
        <v>1098</v>
      </c>
      <c r="Y199" s="79"/>
      <c r="Z199" s="79"/>
      <c r="AA199" s="85" t="s">
        <v>1474</v>
      </c>
      <c r="AB199" s="79"/>
      <c r="AC199" s="79" t="b">
        <v>0</v>
      </c>
      <c r="AD199" s="79">
        <v>0</v>
      </c>
      <c r="AE199" s="85" t="s">
        <v>1659</v>
      </c>
      <c r="AF199" s="79" t="b">
        <v>0</v>
      </c>
      <c r="AG199" s="79" t="s">
        <v>1663</v>
      </c>
      <c r="AH199" s="79"/>
      <c r="AI199" s="85" t="s">
        <v>1659</v>
      </c>
      <c r="AJ199" s="79" t="b">
        <v>0</v>
      </c>
      <c r="AK199" s="79">
        <v>22</v>
      </c>
      <c r="AL199" s="85" t="s">
        <v>1651</v>
      </c>
      <c r="AM199" s="79" t="s">
        <v>1676</v>
      </c>
      <c r="AN199" s="79" t="b">
        <v>0</v>
      </c>
      <c r="AO199" s="85" t="s">
        <v>1651</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4</v>
      </c>
      <c r="BC199" s="78" t="str">
        <f>REPLACE(INDEX(GroupVertices[Group],MATCH(Edges[[#This Row],[Vertex 2]],GroupVertices[Vertex],0)),1,1,"")</f>
        <v>1</v>
      </c>
      <c r="BD199" s="48">
        <v>0</v>
      </c>
      <c r="BE199" s="49">
        <v>0</v>
      </c>
      <c r="BF199" s="48">
        <v>1</v>
      </c>
      <c r="BG199" s="49">
        <v>4.761904761904762</v>
      </c>
      <c r="BH199" s="48">
        <v>0</v>
      </c>
      <c r="BI199" s="49">
        <v>0</v>
      </c>
      <c r="BJ199" s="48">
        <v>20</v>
      </c>
      <c r="BK199" s="49">
        <v>95.23809523809524</v>
      </c>
      <c r="BL199" s="48">
        <v>21</v>
      </c>
    </row>
    <row r="200" spans="1:64" ht="15">
      <c r="A200" s="64" t="s">
        <v>388</v>
      </c>
      <c r="B200" s="64" t="s">
        <v>425</v>
      </c>
      <c r="C200" s="65" t="s">
        <v>4124</v>
      </c>
      <c r="D200" s="66">
        <v>3</v>
      </c>
      <c r="E200" s="67" t="s">
        <v>132</v>
      </c>
      <c r="F200" s="68">
        <v>32</v>
      </c>
      <c r="G200" s="65"/>
      <c r="H200" s="69"/>
      <c r="I200" s="70"/>
      <c r="J200" s="70"/>
      <c r="K200" s="34" t="s">
        <v>65</v>
      </c>
      <c r="L200" s="77">
        <v>200</v>
      </c>
      <c r="M200" s="77"/>
      <c r="N200" s="72"/>
      <c r="O200" s="79" t="s">
        <v>498</v>
      </c>
      <c r="P200" s="81">
        <v>43484.74721064815</v>
      </c>
      <c r="Q200" s="79" t="s">
        <v>510</v>
      </c>
      <c r="R200" s="79"/>
      <c r="S200" s="79"/>
      <c r="T200" s="79"/>
      <c r="U200" s="79"/>
      <c r="V200" s="83" t="s">
        <v>859</v>
      </c>
      <c r="W200" s="81">
        <v>43484.74721064815</v>
      </c>
      <c r="X200" s="83" t="s">
        <v>1099</v>
      </c>
      <c r="Y200" s="79"/>
      <c r="Z200" s="79"/>
      <c r="AA200" s="85" t="s">
        <v>1475</v>
      </c>
      <c r="AB200" s="79"/>
      <c r="AC200" s="79" t="b">
        <v>0</v>
      </c>
      <c r="AD200" s="79">
        <v>0</v>
      </c>
      <c r="AE200" s="85" t="s">
        <v>1659</v>
      </c>
      <c r="AF200" s="79" t="b">
        <v>0</v>
      </c>
      <c r="AG200" s="79" t="s">
        <v>1663</v>
      </c>
      <c r="AH200" s="79"/>
      <c r="AI200" s="85" t="s">
        <v>1659</v>
      </c>
      <c r="AJ200" s="79" t="b">
        <v>0</v>
      </c>
      <c r="AK200" s="79">
        <v>22</v>
      </c>
      <c r="AL200" s="85" t="s">
        <v>1651</v>
      </c>
      <c r="AM200" s="79" t="s">
        <v>1677</v>
      </c>
      <c r="AN200" s="79" t="b">
        <v>0</v>
      </c>
      <c r="AO200" s="85" t="s">
        <v>1651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4.761904761904762</v>
      </c>
      <c r="BH200" s="48">
        <v>0</v>
      </c>
      <c r="BI200" s="49">
        <v>0</v>
      </c>
      <c r="BJ200" s="48">
        <v>20</v>
      </c>
      <c r="BK200" s="49">
        <v>95.23809523809524</v>
      </c>
      <c r="BL200" s="48">
        <v>21</v>
      </c>
    </row>
    <row r="201" spans="1:64" ht="15">
      <c r="A201" s="64" t="s">
        <v>389</v>
      </c>
      <c r="B201" s="64" t="s">
        <v>486</v>
      </c>
      <c r="C201" s="65" t="s">
        <v>4124</v>
      </c>
      <c r="D201" s="66">
        <v>3</v>
      </c>
      <c r="E201" s="67" t="s">
        <v>132</v>
      </c>
      <c r="F201" s="68">
        <v>32</v>
      </c>
      <c r="G201" s="65"/>
      <c r="H201" s="69"/>
      <c r="I201" s="70"/>
      <c r="J201" s="70"/>
      <c r="K201" s="34" t="s">
        <v>65</v>
      </c>
      <c r="L201" s="77">
        <v>201</v>
      </c>
      <c r="M201" s="77"/>
      <c r="N201" s="72"/>
      <c r="O201" s="79" t="s">
        <v>498</v>
      </c>
      <c r="P201" s="81">
        <v>43484.74725694444</v>
      </c>
      <c r="Q201" s="79" t="s">
        <v>519</v>
      </c>
      <c r="R201" s="79"/>
      <c r="S201" s="79"/>
      <c r="T201" s="79" t="s">
        <v>629</v>
      </c>
      <c r="U201" s="83" t="s">
        <v>664</v>
      </c>
      <c r="V201" s="83" t="s">
        <v>664</v>
      </c>
      <c r="W201" s="81">
        <v>43484.74725694444</v>
      </c>
      <c r="X201" s="83" t="s">
        <v>1100</v>
      </c>
      <c r="Y201" s="79"/>
      <c r="Z201" s="79"/>
      <c r="AA201" s="85" t="s">
        <v>1476</v>
      </c>
      <c r="AB201" s="79"/>
      <c r="AC201" s="79" t="b">
        <v>0</v>
      </c>
      <c r="AD201" s="79">
        <v>0</v>
      </c>
      <c r="AE201" s="85" t="s">
        <v>1659</v>
      </c>
      <c r="AF201" s="79" t="b">
        <v>0</v>
      </c>
      <c r="AG201" s="79" t="s">
        <v>1664</v>
      </c>
      <c r="AH201" s="79"/>
      <c r="AI201" s="85" t="s">
        <v>1659</v>
      </c>
      <c r="AJ201" s="79" t="b">
        <v>0</v>
      </c>
      <c r="AK201" s="79">
        <v>8</v>
      </c>
      <c r="AL201" s="85" t="s">
        <v>1618</v>
      </c>
      <c r="AM201" s="79" t="s">
        <v>1674</v>
      </c>
      <c r="AN201" s="79" t="b">
        <v>0</v>
      </c>
      <c r="AO201" s="85" t="s">
        <v>1618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c r="BE201" s="49"/>
      <c r="BF201" s="48"/>
      <c r="BG201" s="49"/>
      <c r="BH201" s="48"/>
      <c r="BI201" s="49"/>
      <c r="BJ201" s="48"/>
      <c r="BK201" s="49"/>
      <c r="BL201" s="48"/>
    </row>
    <row r="202" spans="1:64" ht="15">
      <c r="A202" s="64" t="s">
        <v>389</v>
      </c>
      <c r="B202" s="64" t="s">
        <v>487</v>
      </c>
      <c r="C202" s="65" t="s">
        <v>4124</v>
      </c>
      <c r="D202" s="66">
        <v>3</v>
      </c>
      <c r="E202" s="67" t="s">
        <v>132</v>
      </c>
      <c r="F202" s="68">
        <v>32</v>
      </c>
      <c r="G202" s="65"/>
      <c r="H202" s="69"/>
      <c r="I202" s="70"/>
      <c r="J202" s="70"/>
      <c r="K202" s="34" t="s">
        <v>65</v>
      </c>
      <c r="L202" s="77">
        <v>202</v>
      </c>
      <c r="M202" s="77"/>
      <c r="N202" s="72"/>
      <c r="O202" s="79" t="s">
        <v>498</v>
      </c>
      <c r="P202" s="81">
        <v>43484.74725694444</v>
      </c>
      <c r="Q202" s="79" t="s">
        <v>519</v>
      </c>
      <c r="R202" s="79"/>
      <c r="S202" s="79"/>
      <c r="T202" s="79" t="s">
        <v>629</v>
      </c>
      <c r="U202" s="83" t="s">
        <v>664</v>
      </c>
      <c r="V202" s="83" t="s">
        <v>664</v>
      </c>
      <c r="W202" s="81">
        <v>43484.74725694444</v>
      </c>
      <c r="X202" s="83" t="s">
        <v>1100</v>
      </c>
      <c r="Y202" s="79"/>
      <c r="Z202" s="79"/>
      <c r="AA202" s="85" t="s">
        <v>1476</v>
      </c>
      <c r="AB202" s="79"/>
      <c r="AC202" s="79" t="b">
        <v>0</v>
      </c>
      <c r="AD202" s="79">
        <v>0</v>
      </c>
      <c r="AE202" s="85" t="s">
        <v>1659</v>
      </c>
      <c r="AF202" s="79" t="b">
        <v>0</v>
      </c>
      <c r="AG202" s="79" t="s">
        <v>1664</v>
      </c>
      <c r="AH202" s="79"/>
      <c r="AI202" s="85" t="s">
        <v>1659</v>
      </c>
      <c r="AJ202" s="79" t="b">
        <v>0</v>
      </c>
      <c r="AK202" s="79">
        <v>8</v>
      </c>
      <c r="AL202" s="85" t="s">
        <v>1618</v>
      </c>
      <c r="AM202" s="79" t="s">
        <v>1674</v>
      </c>
      <c r="AN202" s="79" t="b">
        <v>0</v>
      </c>
      <c r="AO202" s="85" t="s">
        <v>1618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c r="BE202" s="49"/>
      <c r="BF202" s="48"/>
      <c r="BG202" s="49"/>
      <c r="BH202" s="48"/>
      <c r="BI202" s="49"/>
      <c r="BJ202" s="48"/>
      <c r="BK202" s="49"/>
      <c r="BL202" s="48"/>
    </row>
    <row r="203" spans="1:64" ht="15">
      <c r="A203" s="64" t="s">
        <v>389</v>
      </c>
      <c r="B203" s="64" t="s">
        <v>425</v>
      </c>
      <c r="C203" s="65" t="s">
        <v>4124</v>
      </c>
      <c r="D203" s="66">
        <v>3</v>
      </c>
      <c r="E203" s="67" t="s">
        <v>132</v>
      </c>
      <c r="F203" s="68">
        <v>32</v>
      </c>
      <c r="G203" s="65"/>
      <c r="H203" s="69"/>
      <c r="I203" s="70"/>
      <c r="J203" s="70"/>
      <c r="K203" s="34" t="s">
        <v>65</v>
      </c>
      <c r="L203" s="77">
        <v>203</v>
      </c>
      <c r="M203" s="77"/>
      <c r="N203" s="72"/>
      <c r="O203" s="79" t="s">
        <v>498</v>
      </c>
      <c r="P203" s="81">
        <v>43484.74725694444</v>
      </c>
      <c r="Q203" s="79" t="s">
        <v>519</v>
      </c>
      <c r="R203" s="79"/>
      <c r="S203" s="79"/>
      <c r="T203" s="79" t="s">
        <v>629</v>
      </c>
      <c r="U203" s="83" t="s">
        <v>664</v>
      </c>
      <c r="V203" s="83" t="s">
        <v>664</v>
      </c>
      <c r="W203" s="81">
        <v>43484.74725694444</v>
      </c>
      <c r="X203" s="83" t="s">
        <v>1100</v>
      </c>
      <c r="Y203" s="79"/>
      <c r="Z203" s="79"/>
      <c r="AA203" s="85" t="s">
        <v>1476</v>
      </c>
      <c r="AB203" s="79"/>
      <c r="AC203" s="79" t="b">
        <v>0</v>
      </c>
      <c r="AD203" s="79">
        <v>0</v>
      </c>
      <c r="AE203" s="85" t="s">
        <v>1659</v>
      </c>
      <c r="AF203" s="79" t="b">
        <v>0</v>
      </c>
      <c r="AG203" s="79" t="s">
        <v>1664</v>
      </c>
      <c r="AH203" s="79"/>
      <c r="AI203" s="85" t="s">
        <v>1659</v>
      </c>
      <c r="AJ203" s="79" t="b">
        <v>0</v>
      </c>
      <c r="AK203" s="79">
        <v>8</v>
      </c>
      <c r="AL203" s="85" t="s">
        <v>1618</v>
      </c>
      <c r="AM203" s="79" t="s">
        <v>1674</v>
      </c>
      <c r="AN203" s="79" t="b">
        <v>0</v>
      </c>
      <c r="AO203" s="85" t="s">
        <v>1618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1</v>
      </c>
      <c r="BD203" s="48">
        <v>0</v>
      </c>
      <c r="BE203" s="49">
        <v>0</v>
      </c>
      <c r="BF203" s="48">
        <v>0</v>
      </c>
      <c r="BG203" s="49">
        <v>0</v>
      </c>
      <c r="BH203" s="48">
        <v>0</v>
      </c>
      <c r="BI203" s="49">
        <v>0</v>
      </c>
      <c r="BJ203" s="48">
        <v>7</v>
      </c>
      <c r="BK203" s="49">
        <v>100</v>
      </c>
      <c r="BL203" s="48">
        <v>7</v>
      </c>
    </row>
    <row r="204" spans="1:64" ht="15">
      <c r="A204" s="64" t="s">
        <v>390</v>
      </c>
      <c r="B204" s="64" t="s">
        <v>425</v>
      </c>
      <c r="C204" s="65" t="s">
        <v>4124</v>
      </c>
      <c r="D204" s="66">
        <v>3</v>
      </c>
      <c r="E204" s="67" t="s">
        <v>132</v>
      </c>
      <c r="F204" s="68">
        <v>32</v>
      </c>
      <c r="G204" s="65"/>
      <c r="H204" s="69"/>
      <c r="I204" s="70"/>
      <c r="J204" s="70"/>
      <c r="K204" s="34" t="s">
        <v>65</v>
      </c>
      <c r="L204" s="77">
        <v>204</v>
      </c>
      <c r="M204" s="77"/>
      <c r="N204" s="72"/>
      <c r="O204" s="79" t="s">
        <v>498</v>
      </c>
      <c r="P204" s="81">
        <v>43484.748020833336</v>
      </c>
      <c r="Q204" s="79" t="s">
        <v>517</v>
      </c>
      <c r="R204" s="79"/>
      <c r="S204" s="79"/>
      <c r="T204" s="79" t="s">
        <v>625</v>
      </c>
      <c r="U204" s="83" t="s">
        <v>663</v>
      </c>
      <c r="V204" s="83" t="s">
        <v>663</v>
      </c>
      <c r="W204" s="81">
        <v>43484.748020833336</v>
      </c>
      <c r="X204" s="83" t="s">
        <v>1101</v>
      </c>
      <c r="Y204" s="79"/>
      <c r="Z204" s="79"/>
      <c r="AA204" s="85" t="s">
        <v>1477</v>
      </c>
      <c r="AB204" s="79"/>
      <c r="AC204" s="79" t="b">
        <v>0</v>
      </c>
      <c r="AD204" s="79">
        <v>0</v>
      </c>
      <c r="AE204" s="85" t="s">
        <v>1659</v>
      </c>
      <c r="AF204" s="79" t="b">
        <v>0</v>
      </c>
      <c r="AG204" s="79" t="s">
        <v>1663</v>
      </c>
      <c r="AH204" s="79"/>
      <c r="AI204" s="85" t="s">
        <v>1659</v>
      </c>
      <c r="AJ204" s="79" t="b">
        <v>0</v>
      </c>
      <c r="AK204" s="79">
        <v>27</v>
      </c>
      <c r="AL204" s="85" t="s">
        <v>1653</v>
      </c>
      <c r="AM204" s="79" t="s">
        <v>1673</v>
      </c>
      <c r="AN204" s="79" t="b">
        <v>0</v>
      </c>
      <c r="AO204" s="85" t="s">
        <v>1653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7</v>
      </c>
      <c r="BK204" s="49">
        <v>100</v>
      </c>
      <c r="BL204" s="48">
        <v>7</v>
      </c>
    </row>
    <row r="205" spans="1:64" ht="15">
      <c r="A205" s="64" t="s">
        <v>391</v>
      </c>
      <c r="B205" s="64" t="s">
        <v>425</v>
      </c>
      <c r="C205" s="65" t="s">
        <v>4126</v>
      </c>
      <c r="D205" s="66">
        <v>10</v>
      </c>
      <c r="E205" s="67" t="s">
        <v>136</v>
      </c>
      <c r="F205" s="68">
        <v>25.5</v>
      </c>
      <c r="G205" s="65"/>
      <c r="H205" s="69"/>
      <c r="I205" s="70"/>
      <c r="J205" s="70"/>
      <c r="K205" s="34" t="s">
        <v>65</v>
      </c>
      <c r="L205" s="77">
        <v>205</v>
      </c>
      <c r="M205" s="77"/>
      <c r="N205" s="72"/>
      <c r="O205" s="79" t="s">
        <v>498</v>
      </c>
      <c r="P205" s="81">
        <v>43484.74076388889</v>
      </c>
      <c r="Q205" s="79" t="s">
        <v>510</v>
      </c>
      <c r="R205" s="79"/>
      <c r="S205" s="79"/>
      <c r="T205" s="79"/>
      <c r="U205" s="79"/>
      <c r="V205" s="83" t="s">
        <v>860</v>
      </c>
      <c r="W205" s="81">
        <v>43484.74076388889</v>
      </c>
      <c r="X205" s="83" t="s">
        <v>1102</v>
      </c>
      <c r="Y205" s="79"/>
      <c r="Z205" s="79"/>
      <c r="AA205" s="85" t="s">
        <v>1478</v>
      </c>
      <c r="AB205" s="79"/>
      <c r="AC205" s="79" t="b">
        <v>0</v>
      </c>
      <c r="AD205" s="79">
        <v>0</v>
      </c>
      <c r="AE205" s="85" t="s">
        <v>1659</v>
      </c>
      <c r="AF205" s="79" t="b">
        <v>0</v>
      </c>
      <c r="AG205" s="79" t="s">
        <v>1663</v>
      </c>
      <c r="AH205" s="79"/>
      <c r="AI205" s="85" t="s">
        <v>1659</v>
      </c>
      <c r="AJ205" s="79" t="b">
        <v>0</v>
      </c>
      <c r="AK205" s="79">
        <v>22</v>
      </c>
      <c r="AL205" s="85" t="s">
        <v>1651</v>
      </c>
      <c r="AM205" s="79" t="s">
        <v>1674</v>
      </c>
      <c r="AN205" s="79" t="b">
        <v>0</v>
      </c>
      <c r="AO205" s="85" t="s">
        <v>1651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4.761904761904762</v>
      </c>
      <c r="BH205" s="48">
        <v>0</v>
      </c>
      <c r="BI205" s="49">
        <v>0</v>
      </c>
      <c r="BJ205" s="48">
        <v>20</v>
      </c>
      <c r="BK205" s="49">
        <v>95.23809523809524</v>
      </c>
      <c r="BL205" s="48">
        <v>21</v>
      </c>
    </row>
    <row r="206" spans="1:64" ht="15">
      <c r="A206" s="64" t="s">
        <v>391</v>
      </c>
      <c r="B206" s="64" t="s">
        <v>425</v>
      </c>
      <c r="C206" s="65" t="s">
        <v>4126</v>
      </c>
      <c r="D206" s="66">
        <v>10</v>
      </c>
      <c r="E206" s="67" t="s">
        <v>136</v>
      </c>
      <c r="F206" s="68">
        <v>25.5</v>
      </c>
      <c r="G206" s="65"/>
      <c r="H206" s="69"/>
      <c r="I206" s="70"/>
      <c r="J206" s="70"/>
      <c r="K206" s="34" t="s">
        <v>65</v>
      </c>
      <c r="L206" s="77">
        <v>206</v>
      </c>
      <c r="M206" s="77"/>
      <c r="N206" s="72"/>
      <c r="O206" s="79" t="s">
        <v>498</v>
      </c>
      <c r="P206" s="81">
        <v>43484.74175925926</v>
      </c>
      <c r="Q206" s="79" t="s">
        <v>506</v>
      </c>
      <c r="R206" s="79"/>
      <c r="S206" s="79"/>
      <c r="T206" s="79" t="s">
        <v>625</v>
      </c>
      <c r="U206" s="83" t="s">
        <v>657</v>
      </c>
      <c r="V206" s="83" t="s">
        <v>657</v>
      </c>
      <c r="W206" s="81">
        <v>43484.74175925926</v>
      </c>
      <c r="X206" s="83" t="s">
        <v>1103</v>
      </c>
      <c r="Y206" s="79"/>
      <c r="Z206" s="79"/>
      <c r="AA206" s="85" t="s">
        <v>1479</v>
      </c>
      <c r="AB206" s="79"/>
      <c r="AC206" s="79" t="b">
        <v>0</v>
      </c>
      <c r="AD206" s="79">
        <v>0</v>
      </c>
      <c r="AE206" s="85" t="s">
        <v>1659</v>
      </c>
      <c r="AF206" s="79" t="b">
        <v>0</v>
      </c>
      <c r="AG206" s="79" t="s">
        <v>1663</v>
      </c>
      <c r="AH206" s="79"/>
      <c r="AI206" s="85" t="s">
        <v>1659</v>
      </c>
      <c r="AJ206" s="79" t="b">
        <v>0</v>
      </c>
      <c r="AK206" s="79">
        <v>17</v>
      </c>
      <c r="AL206" s="85" t="s">
        <v>1650</v>
      </c>
      <c r="AM206" s="79" t="s">
        <v>1674</v>
      </c>
      <c r="AN206" s="79" t="b">
        <v>0</v>
      </c>
      <c r="AO206" s="85" t="s">
        <v>1650</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1</v>
      </c>
      <c r="BC206" s="78" t="str">
        <f>REPLACE(INDEX(GroupVertices[Group],MATCH(Edges[[#This Row],[Vertex 2]],GroupVertices[Vertex],0)),1,1,"")</f>
        <v>1</v>
      </c>
      <c r="BD206" s="48">
        <v>1</v>
      </c>
      <c r="BE206" s="49">
        <v>7.6923076923076925</v>
      </c>
      <c r="BF206" s="48">
        <v>0</v>
      </c>
      <c r="BG206" s="49">
        <v>0</v>
      </c>
      <c r="BH206" s="48">
        <v>0</v>
      </c>
      <c r="BI206" s="49">
        <v>0</v>
      </c>
      <c r="BJ206" s="48">
        <v>12</v>
      </c>
      <c r="BK206" s="49">
        <v>92.3076923076923</v>
      </c>
      <c r="BL206" s="48">
        <v>13</v>
      </c>
    </row>
    <row r="207" spans="1:64" ht="15">
      <c r="A207" s="64" t="s">
        <v>391</v>
      </c>
      <c r="B207" s="64" t="s">
        <v>425</v>
      </c>
      <c r="C207" s="65" t="s">
        <v>4126</v>
      </c>
      <c r="D207" s="66">
        <v>10</v>
      </c>
      <c r="E207" s="67" t="s">
        <v>136</v>
      </c>
      <c r="F207" s="68">
        <v>25.5</v>
      </c>
      <c r="G207" s="65"/>
      <c r="H207" s="69"/>
      <c r="I207" s="70"/>
      <c r="J207" s="70"/>
      <c r="K207" s="34" t="s">
        <v>65</v>
      </c>
      <c r="L207" s="77">
        <v>207</v>
      </c>
      <c r="M207" s="77"/>
      <c r="N207" s="72"/>
      <c r="O207" s="79" t="s">
        <v>498</v>
      </c>
      <c r="P207" s="81">
        <v>43484.748391203706</v>
      </c>
      <c r="Q207" s="79" t="s">
        <v>517</v>
      </c>
      <c r="R207" s="79"/>
      <c r="S207" s="79"/>
      <c r="T207" s="79" t="s">
        <v>625</v>
      </c>
      <c r="U207" s="83" t="s">
        <v>663</v>
      </c>
      <c r="V207" s="83" t="s">
        <v>663</v>
      </c>
      <c r="W207" s="81">
        <v>43484.748391203706</v>
      </c>
      <c r="X207" s="83" t="s">
        <v>1104</v>
      </c>
      <c r="Y207" s="79"/>
      <c r="Z207" s="79"/>
      <c r="AA207" s="85" t="s">
        <v>1480</v>
      </c>
      <c r="AB207" s="79"/>
      <c r="AC207" s="79" t="b">
        <v>0</v>
      </c>
      <c r="AD207" s="79">
        <v>0</v>
      </c>
      <c r="AE207" s="85" t="s">
        <v>1659</v>
      </c>
      <c r="AF207" s="79" t="b">
        <v>0</v>
      </c>
      <c r="AG207" s="79" t="s">
        <v>1663</v>
      </c>
      <c r="AH207" s="79"/>
      <c r="AI207" s="85" t="s">
        <v>1659</v>
      </c>
      <c r="AJ207" s="79" t="b">
        <v>0</v>
      </c>
      <c r="AK207" s="79">
        <v>27</v>
      </c>
      <c r="AL207" s="85" t="s">
        <v>1653</v>
      </c>
      <c r="AM207" s="79" t="s">
        <v>1674</v>
      </c>
      <c r="AN207" s="79" t="b">
        <v>0</v>
      </c>
      <c r="AO207" s="85" t="s">
        <v>1653</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7</v>
      </c>
      <c r="BK207" s="49">
        <v>100</v>
      </c>
      <c r="BL207" s="48">
        <v>7</v>
      </c>
    </row>
    <row r="208" spans="1:64" ht="15">
      <c r="A208" s="64" t="s">
        <v>392</v>
      </c>
      <c r="B208" s="64" t="s">
        <v>486</v>
      </c>
      <c r="C208" s="65" t="s">
        <v>4124</v>
      </c>
      <c r="D208" s="66">
        <v>3</v>
      </c>
      <c r="E208" s="67" t="s">
        <v>132</v>
      </c>
      <c r="F208" s="68">
        <v>32</v>
      </c>
      <c r="G208" s="65"/>
      <c r="H208" s="69"/>
      <c r="I208" s="70"/>
      <c r="J208" s="70"/>
      <c r="K208" s="34" t="s">
        <v>65</v>
      </c>
      <c r="L208" s="77">
        <v>208</v>
      </c>
      <c r="M208" s="77"/>
      <c r="N208" s="72"/>
      <c r="O208" s="79" t="s">
        <v>498</v>
      </c>
      <c r="P208" s="81">
        <v>43484.74864583334</v>
      </c>
      <c r="Q208" s="79" t="s">
        <v>519</v>
      </c>
      <c r="R208" s="79"/>
      <c r="S208" s="79"/>
      <c r="T208" s="79" t="s">
        <v>629</v>
      </c>
      <c r="U208" s="83" t="s">
        <v>664</v>
      </c>
      <c r="V208" s="83" t="s">
        <v>664</v>
      </c>
      <c r="W208" s="81">
        <v>43484.74864583334</v>
      </c>
      <c r="X208" s="83" t="s">
        <v>1105</v>
      </c>
      <c r="Y208" s="79"/>
      <c r="Z208" s="79"/>
      <c r="AA208" s="85" t="s">
        <v>1481</v>
      </c>
      <c r="AB208" s="79"/>
      <c r="AC208" s="79" t="b">
        <v>0</v>
      </c>
      <c r="AD208" s="79">
        <v>0</v>
      </c>
      <c r="AE208" s="85" t="s">
        <v>1659</v>
      </c>
      <c r="AF208" s="79" t="b">
        <v>0</v>
      </c>
      <c r="AG208" s="79" t="s">
        <v>1664</v>
      </c>
      <c r="AH208" s="79"/>
      <c r="AI208" s="85" t="s">
        <v>1659</v>
      </c>
      <c r="AJ208" s="79" t="b">
        <v>0</v>
      </c>
      <c r="AK208" s="79">
        <v>8</v>
      </c>
      <c r="AL208" s="85" t="s">
        <v>1618</v>
      </c>
      <c r="AM208" s="79" t="s">
        <v>1679</v>
      </c>
      <c r="AN208" s="79" t="b">
        <v>0</v>
      </c>
      <c r="AO208" s="85" t="s">
        <v>1618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c r="BE208" s="49"/>
      <c r="BF208" s="48"/>
      <c r="BG208" s="49"/>
      <c r="BH208" s="48"/>
      <c r="BI208" s="49"/>
      <c r="BJ208" s="48"/>
      <c r="BK208" s="49"/>
      <c r="BL208" s="48"/>
    </row>
    <row r="209" spans="1:64" ht="15">
      <c r="A209" s="64" t="s">
        <v>392</v>
      </c>
      <c r="B209" s="64" t="s">
        <v>487</v>
      </c>
      <c r="C209" s="65" t="s">
        <v>4124</v>
      </c>
      <c r="D209" s="66">
        <v>3</v>
      </c>
      <c r="E209" s="67" t="s">
        <v>132</v>
      </c>
      <c r="F209" s="68">
        <v>32</v>
      </c>
      <c r="G209" s="65"/>
      <c r="H209" s="69"/>
      <c r="I209" s="70"/>
      <c r="J209" s="70"/>
      <c r="K209" s="34" t="s">
        <v>65</v>
      </c>
      <c r="L209" s="77">
        <v>209</v>
      </c>
      <c r="M209" s="77"/>
      <c r="N209" s="72"/>
      <c r="O209" s="79" t="s">
        <v>498</v>
      </c>
      <c r="P209" s="81">
        <v>43484.74864583334</v>
      </c>
      <c r="Q209" s="79" t="s">
        <v>519</v>
      </c>
      <c r="R209" s="79"/>
      <c r="S209" s="79"/>
      <c r="T209" s="79" t="s">
        <v>629</v>
      </c>
      <c r="U209" s="83" t="s">
        <v>664</v>
      </c>
      <c r="V209" s="83" t="s">
        <v>664</v>
      </c>
      <c r="W209" s="81">
        <v>43484.74864583334</v>
      </c>
      <c r="X209" s="83" t="s">
        <v>1105</v>
      </c>
      <c r="Y209" s="79"/>
      <c r="Z209" s="79"/>
      <c r="AA209" s="85" t="s">
        <v>1481</v>
      </c>
      <c r="AB209" s="79"/>
      <c r="AC209" s="79" t="b">
        <v>0</v>
      </c>
      <c r="AD209" s="79">
        <v>0</v>
      </c>
      <c r="AE209" s="85" t="s">
        <v>1659</v>
      </c>
      <c r="AF209" s="79" t="b">
        <v>0</v>
      </c>
      <c r="AG209" s="79" t="s">
        <v>1664</v>
      </c>
      <c r="AH209" s="79"/>
      <c r="AI209" s="85" t="s">
        <v>1659</v>
      </c>
      <c r="AJ209" s="79" t="b">
        <v>0</v>
      </c>
      <c r="AK209" s="79">
        <v>8</v>
      </c>
      <c r="AL209" s="85" t="s">
        <v>1618</v>
      </c>
      <c r="AM209" s="79" t="s">
        <v>1679</v>
      </c>
      <c r="AN209" s="79" t="b">
        <v>0</v>
      </c>
      <c r="AO209" s="85" t="s">
        <v>1618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392</v>
      </c>
      <c r="B210" s="64" t="s">
        <v>425</v>
      </c>
      <c r="C210" s="65" t="s">
        <v>4124</v>
      </c>
      <c r="D210" s="66">
        <v>3</v>
      </c>
      <c r="E210" s="67" t="s">
        <v>132</v>
      </c>
      <c r="F210" s="68">
        <v>32</v>
      </c>
      <c r="G210" s="65"/>
      <c r="H210" s="69"/>
      <c r="I210" s="70"/>
      <c r="J210" s="70"/>
      <c r="K210" s="34" t="s">
        <v>65</v>
      </c>
      <c r="L210" s="77">
        <v>210</v>
      </c>
      <c r="M210" s="77"/>
      <c r="N210" s="72"/>
      <c r="O210" s="79" t="s">
        <v>498</v>
      </c>
      <c r="P210" s="81">
        <v>43484.74864583334</v>
      </c>
      <c r="Q210" s="79" t="s">
        <v>519</v>
      </c>
      <c r="R210" s="79"/>
      <c r="S210" s="79"/>
      <c r="T210" s="79" t="s">
        <v>629</v>
      </c>
      <c r="U210" s="83" t="s">
        <v>664</v>
      </c>
      <c r="V210" s="83" t="s">
        <v>664</v>
      </c>
      <c r="W210" s="81">
        <v>43484.74864583334</v>
      </c>
      <c r="X210" s="83" t="s">
        <v>1105</v>
      </c>
      <c r="Y210" s="79"/>
      <c r="Z210" s="79"/>
      <c r="AA210" s="85" t="s">
        <v>1481</v>
      </c>
      <c r="AB210" s="79"/>
      <c r="AC210" s="79" t="b">
        <v>0</v>
      </c>
      <c r="AD210" s="79">
        <v>0</v>
      </c>
      <c r="AE210" s="85" t="s">
        <v>1659</v>
      </c>
      <c r="AF210" s="79" t="b">
        <v>0</v>
      </c>
      <c r="AG210" s="79" t="s">
        <v>1664</v>
      </c>
      <c r="AH210" s="79"/>
      <c r="AI210" s="85" t="s">
        <v>1659</v>
      </c>
      <c r="AJ210" s="79" t="b">
        <v>0</v>
      </c>
      <c r="AK210" s="79">
        <v>8</v>
      </c>
      <c r="AL210" s="85" t="s">
        <v>1618</v>
      </c>
      <c r="AM210" s="79" t="s">
        <v>1679</v>
      </c>
      <c r="AN210" s="79" t="b">
        <v>0</v>
      </c>
      <c r="AO210" s="85" t="s">
        <v>1618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1</v>
      </c>
      <c r="BD210" s="48">
        <v>0</v>
      </c>
      <c r="BE210" s="49">
        <v>0</v>
      </c>
      <c r="BF210" s="48">
        <v>0</v>
      </c>
      <c r="BG210" s="49">
        <v>0</v>
      </c>
      <c r="BH210" s="48">
        <v>0</v>
      </c>
      <c r="BI210" s="49">
        <v>0</v>
      </c>
      <c r="BJ210" s="48">
        <v>7</v>
      </c>
      <c r="BK210" s="49">
        <v>100</v>
      </c>
      <c r="BL210" s="48">
        <v>7</v>
      </c>
    </row>
    <row r="211" spans="1:64" ht="15">
      <c r="A211" s="64" t="s">
        <v>393</v>
      </c>
      <c r="B211" s="64" t="s">
        <v>364</v>
      </c>
      <c r="C211" s="65" t="s">
        <v>4124</v>
      </c>
      <c r="D211" s="66">
        <v>3</v>
      </c>
      <c r="E211" s="67" t="s">
        <v>132</v>
      </c>
      <c r="F211" s="68">
        <v>32</v>
      </c>
      <c r="G211" s="65"/>
      <c r="H211" s="69"/>
      <c r="I211" s="70"/>
      <c r="J211" s="70"/>
      <c r="K211" s="34" t="s">
        <v>65</v>
      </c>
      <c r="L211" s="77">
        <v>211</v>
      </c>
      <c r="M211" s="77"/>
      <c r="N211" s="72"/>
      <c r="O211" s="79" t="s">
        <v>498</v>
      </c>
      <c r="P211" s="81">
        <v>43484.749768518515</v>
      </c>
      <c r="Q211" s="79" t="s">
        <v>509</v>
      </c>
      <c r="R211" s="79"/>
      <c r="S211" s="79"/>
      <c r="T211" s="79" t="s">
        <v>622</v>
      </c>
      <c r="U211" s="83" t="s">
        <v>660</v>
      </c>
      <c r="V211" s="83" t="s">
        <v>660</v>
      </c>
      <c r="W211" s="81">
        <v>43484.749768518515</v>
      </c>
      <c r="X211" s="83" t="s">
        <v>1106</v>
      </c>
      <c r="Y211" s="79"/>
      <c r="Z211" s="79"/>
      <c r="AA211" s="85" t="s">
        <v>1482</v>
      </c>
      <c r="AB211" s="79"/>
      <c r="AC211" s="79" t="b">
        <v>0</v>
      </c>
      <c r="AD211" s="79">
        <v>0</v>
      </c>
      <c r="AE211" s="85" t="s">
        <v>1659</v>
      </c>
      <c r="AF211" s="79" t="b">
        <v>0</v>
      </c>
      <c r="AG211" s="79" t="s">
        <v>1663</v>
      </c>
      <c r="AH211" s="79"/>
      <c r="AI211" s="85" t="s">
        <v>1659</v>
      </c>
      <c r="AJ211" s="79" t="b">
        <v>0</v>
      </c>
      <c r="AK211" s="79">
        <v>4</v>
      </c>
      <c r="AL211" s="85" t="s">
        <v>1568</v>
      </c>
      <c r="AM211" s="79" t="s">
        <v>1673</v>
      </c>
      <c r="AN211" s="79" t="b">
        <v>0</v>
      </c>
      <c r="AO211" s="85" t="s">
        <v>1568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v>0</v>
      </c>
      <c r="BE211" s="49">
        <v>0</v>
      </c>
      <c r="BF211" s="48">
        <v>0</v>
      </c>
      <c r="BG211" s="49">
        <v>0</v>
      </c>
      <c r="BH211" s="48">
        <v>0</v>
      </c>
      <c r="BI211" s="49">
        <v>0</v>
      </c>
      <c r="BJ211" s="48">
        <v>9</v>
      </c>
      <c r="BK211" s="49">
        <v>100</v>
      </c>
      <c r="BL211" s="48">
        <v>9</v>
      </c>
    </row>
    <row r="212" spans="1:64" ht="15">
      <c r="A212" s="64" t="s">
        <v>394</v>
      </c>
      <c r="B212" s="64" t="s">
        <v>488</v>
      </c>
      <c r="C212" s="65" t="s">
        <v>4124</v>
      </c>
      <c r="D212" s="66">
        <v>3</v>
      </c>
      <c r="E212" s="67" t="s">
        <v>132</v>
      </c>
      <c r="F212" s="68">
        <v>32</v>
      </c>
      <c r="G212" s="65"/>
      <c r="H212" s="69"/>
      <c r="I212" s="70"/>
      <c r="J212" s="70"/>
      <c r="K212" s="34" t="s">
        <v>65</v>
      </c>
      <c r="L212" s="77">
        <v>212</v>
      </c>
      <c r="M212" s="77"/>
      <c r="N212" s="72"/>
      <c r="O212" s="79" t="s">
        <v>498</v>
      </c>
      <c r="P212" s="81">
        <v>43484.751608796294</v>
      </c>
      <c r="Q212" s="79" t="s">
        <v>520</v>
      </c>
      <c r="R212" s="79"/>
      <c r="S212" s="79"/>
      <c r="T212" s="79" t="s">
        <v>630</v>
      </c>
      <c r="U212" s="83" t="s">
        <v>665</v>
      </c>
      <c r="V212" s="83" t="s">
        <v>665</v>
      </c>
      <c r="W212" s="81">
        <v>43484.751608796294</v>
      </c>
      <c r="X212" s="83" t="s">
        <v>1107</v>
      </c>
      <c r="Y212" s="79"/>
      <c r="Z212" s="79"/>
      <c r="AA212" s="85" t="s">
        <v>1483</v>
      </c>
      <c r="AB212" s="79"/>
      <c r="AC212" s="79" t="b">
        <v>0</v>
      </c>
      <c r="AD212" s="79">
        <v>3</v>
      </c>
      <c r="AE212" s="85" t="s">
        <v>1659</v>
      </c>
      <c r="AF212" s="79" t="b">
        <v>0</v>
      </c>
      <c r="AG212" s="79" t="s">
        <v>1663</v>
      </c>
      <c r="AH212" s="79"/>
      <c r="AI212" s="85" t="s">
        <v>1659</v>
      </c>
      <c r="AJ212" s="79" t="b">
        <v>0</v>
      </c>
      <c r="AK212" s="79">
        <v>1</v>
      </c>
      <c r="AL212" s="85" t="s">
        <v>1659</v>
      </c>
      <c r="AM212" s="79" t="s">
        <v>1676</v>
      </c>
      <c r="AN212" s="79" t="b">
        <v>0</v>
      </c>
      <c r="AO212" s="85" t="s">
        <v>1483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6</v>
      </c>
      <c r="BD212" s="48">
        <v>3</v>
      </c>
      <c r="BE212" s="49">
        <v>10.714285714285714</v>
      </c>
      <c r="BF212" s="48">
        <v>0</v>
      </c>
      <c r="BG212" s="49">
        <v>0</v>
      </c>
      <c r="BH212" s="48">
        <v>0</v>
      </c>
      <c r="BI212" s="49">
        <v>0</v>
      </c>
      <c r="BJ212" s="48">
        <v>25</v>
      </c>
      <c r="BK212" s="49">
        <v>89.28571428571429</v>
      </c>
      <c r="BL212" s="48">
        <v>28</v>
      </c>
    </row>
    <row r="213" spans="1:64" ht="15">
      <c r="A213" s="64" t="s">
        <v>395</v>
      </c>
      <c r="B213" s="64" t="s">
        <v>425</v>
      </c>
      <c r="C213" s="65" t="s">
        <v>4124</v>
      </c>
      <c r="D213" s="66">
        <v>3</v>
      </c>
      <c r="E213" s="67" t="s">
        <v>132</v>
      </c>
      <c r="F213" s="68">
        <v>32</v>
      </c>
      <c r="G213" s="65"/>
      <c r="H213" s="69"/>
      <c r="I213" s="70"/>
      <c r="J213" s="70"/>
      <c r="K213" s="34" t="s">
        <v>65</v>
      </c>
      <c r="L213" s="77">
        <v>213</v>
      </c>
      <c r="M213" s="77"/>
      <c r="N213" s="72"/>
      <c r="O213" s="79" t="s">
        <v>498</v>
      </c>
      <c r="P213" s="81">
        <v>43484.751608796294</v>
      </c>
      <c r="Q213" s="79" t="s">
        <v>517</v>
      </c>
      <c r="R213" s="79"/>
      <c r="S213" s="79"/>
      <c r="T213" s="79" t="s">
        <v>625</v>
      </c>
      <c r="U213" s="83" t="s">
        <v>663</v>
      </c>
      <c r="V213" s="83" t="s">
        <v>663</v>
      </c>
      <c r="W213" s="81">
        <v>43484.751608796294</v>
      </c>
      <c r="X213" s="83" t="s">
        <v>1108</v>
      </c>
      <c r="Y213" s="79"/>
      <c r="Z213" s="79"/>
      <c r="AA213" s="85" t="s">
        <v>1484</v>
      </c>
      <c r="AB213" s="79"/>
      <c r="AC213" s="79" t="b">
        <v>0</v>
      </c>
      <c r="AD213" s="79">
        <v>0</v>
      </c>
      <c r="AE213" s="85" t="s">
        <v>1659</v>
      </c>
      <c r="AF213" s="79" t="b">
        <v>0</v>
      </c>
      <c r="AG213" s="79" t="s">
        <v>1663</v>
      </c>
      <c r="AH213" s="79"/>
      <c r="AI213" s="85" t="s">
        <v>1659</v>
      </c>
      <c r="AJ213" s="79" t="b">
        <v>0</v>
      </c>
      <c r="AK213" s="79">
        <v>27</v>
      </c>
      <c r="AL213" s="85" t="s">
        <v>1653</v>
      </c>
      <c r="AM213" s="79" t="s">
        <v>1674</v>
      </c>
      <c r="AN213" s="79" t="b">
        <v>0</v>
      </c>
      <c r="AO213" s="85" t="s">
        <v>1653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7</v>
      </c>
      <c r="BK213" s="49">
        <v>100</v>
      </c>
      <c r="BL213" s="48">
        <v>7</v>
      </c>
    </row>
    <row r="214" spans="1:64" ht="15">
      <c r="A214" s="64" t="s">
        <v>396</v>
      </c>
      <c r="B214" s="64" t="s">
        <v>396</v>
      </c>
      <c r="C214" s="65" t="s">
        <v>4124</v>
      </c>
      <c r="D214" s="66">
        <v>3</v>
      </c>
      <c r="E214" s="67" t="s">
        <v>132</v>
      </c>
      <c r="F214" s="68">
        <v>32</v>
      </c>
      <c r="G214" s="65"/>
      <c r="H214" s="69"/>
      <c r="I214" s="70"/>
      <c r="J214" s="70"/>
      <c r="K214" s="34" t="s">
        <v>65</v>
      </c>
      <c r="L214" s="77">
        <v>214</v>
      </c>
      <c r="M214" s="77"/>
      <c r="N214" s="72"/>
      <c r="O214" s="79" t="s">
        <v>176</v>
      </c>
      <c r="P214" s="81">
        <v>43484.75178240741</v>
      </c>
      <c r="Q214" s="79" t="s">
        <v>521</v>
      </c>
      <c r="R214" s="79"/>
      <c r="S214" s="79"/>
      <c r="T214" s="79" t="s">
        <v>631</v>
      </c>
      <c r="U214" s="83" t="s">
        <v>666</v>
      </c>
      <c r="V214" s="83" t="s">
        <v>666</v>
      </c>
      <c r="W214" s="81">
        <v>43484.75178240741</v>
      </c>
      <c r="X214" s="83" t="s">
        <v>1109</v>
      </c>
      <c r="Y214" s="79"/>
      <c r="Z214" s="79"/>
      <c r="AA214" s="85" t="s">
        <v>1485</v>
      </c>
      <c r="AB214" s="79"/>
      <c r="AC214" s="79" t="b">
        <v>0</v>
      </c>
      <c r="AD214" s="79">
        <v>0</v>
      </c>
      <c r="AE214" s="85" t="s">
        <v>1659</v>
      </c>
      <c r="AF214" s="79" t="b">
        <v>0</v>
      </c>
      <c r="AG214" s="79" t="s">
        <v>1663</v>
      </c>
      <c r="AH214" s="79"/>
      <c r="AI214" s="85" t="s">
        <v>1659</v>
      </c>
      <c r="AJ214" s="79" t="b">
        <v>0</v>
      </c>
      <c r="AK214" s="79">
        <v>0</v>
      </c>
      <c r="AL214" s="85" t="s">
        <v>1659</v>
      </c>
      <c r="AM214" s="79" t="s">
        <v>1676</v>
      </c>
      <c r="AN214" s="79" t="b">
        <v>0</v>
      </c>
      <c r="AO214" s="85" t="s">
        <v>1485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v>0</v>
      </c>
      <c r="BE214" s="49">
        <v>0</v>
      </c>
      <c r="BF214" s="48">
        <v>0</v>
      </c>
      <c r="BG214" s="49">
        <v>0</v>
      </c>
      <c r="BH214" s="48">
        <v>0</v>
      </c>
      <c r="BI214" s="49">
        <v>0</v>
      </c>
      <c r="BJ214" s="48">
        <v>11</v>
      </c>
      <c r="BK214" s="49">
        <v>100</v>
      </c>
      <c r="BL214" s="48">
        <v>11</v>
      </c>
    </row>
    <row r="215" spans="1:64" ht="15">
      <c r="A215" s="64" t="s">
        <v>397</v>
      </c>
      <c r="B215" s="64" t="s">
        <v>486</v>
      </c>
      <c r="C215" s="65" t="s">
        <v>4124</v>
      </c>
      <c r="D215" s="66">
        <v>3</v>
      </c>
      <c r="E215" s="67" t="s">
        <v>132</v>
      </c>
      <c r="F215" s="68">
        <v>32</v>
      </c>
      <c r="G215" s="65"/>
      <c r="H215" s="69"/>
      <c r="I215" s="70"/>
      <c r="J215" s="70"/>
      <c r="K215" s="34" t="s">
        <v>65</v>
      </c>
      <c r="L215" s="77">
        <v>215</v>
      </c>
      <c r="M215" s="77"/>
      <c r="N215" s="72"/>
      <c r="O215" s="79" t="s">
        <v>498</v>
      </c>
      <c r="P215" s="81">
        <v>43484.751909722225</v>
      </c>
      <c r="Q215" s="79" t="s">
        <v>519</v>
      </c>
      <c r="R215" s="79"/>
      <c r="S215" s="79"/>
      <c r="T215" s="79" t="s">
        <v>629</v>
      </c>
      <c r="U215" s="83" t="s">
        <v>664</v>
      </c>
      <c r="V215" s="83" t="s">
        <v>664</v>
      </c>
      <c r="W215" s="81">
        <v>43484.751909722225</v>
      </c>
      <c r="X215" s="83" t="s">
        <v>1110</v>
      </c>
      <c r="Y215" s="79"/>
      <c r="Z215" s="79"/>
      <c r="AA215" s="85" t="s">
        <v>1486</v>
      </c>
      <c r="AB215" s="79"/>
      <c r="AC215" s="79" t="b">
        <v>0</v>
      </c>
      <c r="AD215" s="79">
        <v>0</v>
      </c>
      <c r="AE215" s="85" t="s">
        <v>1659</v>
      </c>
      <c r="AF215" s="79" t="b">
        <v>0</v>
      </c>
      <c r="AG215" s="79" t="s">
        <v>1664</v>
      </c>
      <c r="AH215" s="79"/>
      <c r="AI215" s="85" t="s">
        <v>1659</v>
      </c>
      <c r="AJ215" s="79" t="b">
        <v>0</v>
      </c>
      <c r="AK215" s="79">
        <v>8</v>
      </c>
      <c r="AL215" s="85" t="s">
        <v>1618</v>
      </c>
      <c r="AM215" s="79" t="s">
        <v>1677</v>
      </c>
      <c r="AN215" s="79" t="b">
        <v>0</v>
      </c>
      <c r="AO215" s="85" t="s">
        <v>1618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397</v>
      </c>
      <c r="B216" s="64" t="s">
        <v>487</v>
      </c>
      <c r="C216" s="65" t="s">
        <v>4124</v>
      </c>
      <c r="D216" s="66">
        <v>3</v>
      </c>
      <c r="E216" s="67" t="s">
        <v>132</v>
      </c>
      <c r="F216" s="68">
        <v>32</v>
      </c>
      <c r="G216" s="65"/>
      <c r="H216" s="69"/>
      <c r="I216" s="70"/>
      <c r="J216" s="70"/>
      <c r="K216" s="34" t="s">
        <v>65</v>
      </c>
      <c r="L216" s="77">
        <v>216</v>
      </c>
      <c r="M216" s="77"/>
      <c r="N216" s="72"/>
      <c r="O216" s="79" t="s">
        <v>498</v>
      </c>
      <c r="P216" s="81">
        <v>43484.751909722225</v>
      </c>
      <c r="Q216" s="79" t="s">
        <v>519</v>
      </c>
      <c r="R216" s="79"/>
      <c r="S216" s="79"/>
      <c r="T216" s="79" t="s">
        <v>629</v>
      </c>
      <c r="U216" s="83" t="s">
        <v>664</v>
      </c>
      <c r="V216" s="83" t="s">
        <v>664</v>
      </c>
      <c r="W216" s="81">
        <v>43484.751909722225</v>
      </c>
      <c r="X216" s="83" t="s">
        <v>1110</v>
      </c>
      <c r="Y216" s="79"/>
      <c r="Z216" s="79"/>
      <c r="AA216" s="85" t="s">
        <v>1486</v>
      </c>
      <c r="AB216" s="79"/>
      <c r="AC216" s="79" t="b">
        <v>0</v>
      </c>
      <c r="AD216" s="79">
        <v>0</v>
      </c>
      <c r="AE216" s="85" t="s">
        <v>1659</v>
      </c>
      <c r="AF216" s="79" t="b">
        <v>0</v>
      </c>
      <c r="AG216" s="79" t="s">
        <v>1664</v>
      </c>
      <c r="AH216" s="79"/>
      <c r="AI216" s="85" t="s">
        <v>1659</v>
      </c>
      <c r="AJ216" s="79" t="b">
        <v>0</v>
      </c>
      <c r="AK216" s="79">
        <v>8</v>
      </c>
      <c r="AL216" s="85" t="s">
        <v>1618</v>
      </c>
      <c r="AM216" s="79" t="s">
        <v>1677</v>
      </c>
      <c r="AN216" s="79" t="b">
        <v>0</v>
      </c>
      <c r="AO216" s="85" t="s">
        <v>1618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397</v>
      </c>
      <c r="B217" s="64" t="s">
        <v>425</v>
      </c>
      <c r="C217" s="65" t="s">
        <v>4124</v>
      </c>
      <c r="D217" s="66">
        <v>3</v>
      </c>
      <c r="E217" s="67" t="s">
        <v>132</v>
      </c>
      <c r="F217" s="68">
        <v>32</v>
      </c>
      <c r="G217" s="65"/>
      <c r="H217" s="69"/>
      <c r="I217" s="70"/>
      <c r="J217" s="70"/>
      <c r="K217" s="34" t="s">
        <v>65</v>
      </c>
      <c r="L217" s="77">
        <v>217</v>
      </c>
      <c r="M217" s="77"/>
      <c r="N217" s="72"/>
      <c r="O217" s="79" t="s">
        <v>498</v>
      </c>
      <c r="P217" s="81">
        <v>43484.751909722225</v>
      </c>
      <c r="Q217" s="79" t="s">
        <v>519</v>
      </c>
      <c r="R217" s="79"/>
      <c r="S217" s="79"/>
      <c r="T217" s="79" t="s">
        <v>629</v>
      </c>
      <c r="U217" s="83" t="s">
        <v>664</v>
      </c>
      <c r="V217" s="83" t="s">
        <v>664</v>
      </c>
      <c r="W217" s="81">
        <v>43484.751909722225</v>
      </c>
      <c r="X217" s="83" t="s">
        <v>1110</v>
      </c>
      <c r="Y217" s="79"/>
      <c r="Z217" s="79"/>
      <c r="AA217" s="85" t="s">
        <v>1486</v>
      </c>
      <c r="AB217" s="79"/>
      <c r="AC217" s="79" t="b">
        <v>0</v>
      </c>
      <c r="AD217" s="79">
        <v>0</v>
      </c>
      <c r="AE217" s="85" t="s">
        <v>1659</v>
      </c>
      <c r="AF217" s="79" t="b">
        <v>0</v>
      </c>
      <c r="AG217" s="79" t="s">
        <v>1664</v>
      </c>
      <c r="AH217" s="79"/>
      <c r="AI217" s="85" t="s">
        <v>1659</v>
      </c>
      <c r="AJ217" s="79" t="b">
        <v>0</v>
      </c>
      <c r="AK217" s="79">
        <v>8</v>
      </c>
      <c r="AL217" s="85" t="s">
        <v>1618</v>
      </c>
      <c r="AM217" s="79" t="s">
        <v>1677</v>
      </c>
      <c r="AN217" s="79" t="b">
        <v>0</v>
      </c>
      <c r="AO217" s="85" t="s">
        <v>1618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1</v>
      </c>
      <c r="BD217" s="48">
        <v>0</v>
      </c>
      <c r="BE217" s="49">
        <v>0</v>
      </c>
      <c r="BF217" s="48">
        <v>0</v>
      </c>
      <c r="BG217" s="49">
        <v>0</v>
      </c>
      <c r="BH217" s="48">
        <v>0</v>
      </c>
      <c r="BI217" s="49">
        <v>0</v>
      </c>
      <c r="BJ217" s="48">
        <v>7</v>
      </c>
      <c r="BK217" s="49">
        <v>100</v>
      </c>
      <c r="BL217" s="48">
        <v>7</v>
      </c>
    </row>
    <row r="218" spans="1:64" ht="15">
      <c r="A218" s="64" t="s">
        <v>398</v>
      </c>
      <c r="B218" s="64" t="s">
        <v>416</v>
      </c>
      <c r="C218" s="65" t="s">
        <v>4124</v>
      </c>
      <c r="D218" s="66">
        <v>3</v>
      </c>
      <c r="E218" s="67" t="s">
        <v>132</v>
      </c>
      <c r="F218" s="68">
        <v>32</v>
      </c>
      <c r="G218" s="65"/>
      <c r="H218" s="69"/>
      <c r="I218" s="70"/>
      <c r="J218" s="70"/>
      <c r="K218" s="34" t="s">
        <v>65</v>
      </c>
      <c r="L218" s="77">
        <v>218</v>
      </c>
      <c r="M218" s="77"/>
      <c r="N218" s="72"/>
      <c r="O218" s="79" t="s">
        <v>498</v>
      </c>
      <c r="P218" s="81">
        <v>43484.75194444445</v>
      </c>
      <c r="Q218" s="79" t="s">
        <v>507</v>
      </c>
      <c r="R218" s="79"/>
      <c r="S218" s="79"/>
      <c r="T218" s="79" t="s">
        <v>626</v>
      </c>
      <c r="U218" s="83" t="s">
        <v>658</v>
      </c>
      <c r="V218" s="83" t="s">
        <v>658</v>
      </c>
      <c r="W218" s="81">
        <v>43484.75194444445</v>
      </c>
      <c r="X218" s="83" t="s">
        <v>1111</v>
      </c>
      <c r="Y218" s="79"/>
      <c r="Z218" s="79"/>
      <c r="AA218" s="85" t="s">
        <v>1487</v>
      </c>
      <c r="AB218" s="79"/>
      <c r="AC218" s="79" t="b">
        <v>0</v>
      </c>
      <c r="AD218" s="79">
        <v>0</v>
      </c>
      <c r="AE218" s="85" t="s">
        <v>1659</v>
      </c>
      <c r="AF218" s="79" t="b">
        <v>0</v>
      </c>
      <c r="AG218" s="79" t="s">
        <v>1663</v>
      </c>
      <c r="AH218" s="79"/>
      <c r="AI218" s="85" t="s">
        <v>1659</v>
      </c>
      <c r="AJ218" s="79" t="b">
        <v>0</v>
      </c>
      <c r="AK218" s="79">
        <v>3</v>
      </c>
      <c r="AL218" s="85" t="s">
        <v>1510</v>
      </c>
      <c r="AM218" s="79" t="s">
        <v>1674</v>
      </c>
      <c r="AN218" s="79" t="b">
        <v>0</v>
      </c>
      <c r="AO218" s="85" t="s">
        <v>1510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7</v>
      </c>
      <c r="BC218" s="78" t="str">
        <f>REPLACE(INDEX(GroupVertices[Group],MATCH(Edges[[#This Row],[Vertex 2]],GroupVertices[Vertex],0)),1,1,"")</f>
        <v>7</v>
      </c>
      <c r="BD218" s="48">
        <v>0</v>
      </c>
      <c r="BE218" s="49">
        <v>0</v>
      </c>
      <c r="BF218" s="48">
        <v>0</v>
      </c>
      <c r="BG218" s="49">
        <v>0</v>
      </c>
      <c r="BH218" s="48">
        <v>0</v>
      </c>
      <c r="BI218" s="49">
        <v>0</v>
      </c>
      <c r="BJ218" s="48">
        <v>16</v>
      </c>
      <c r="BK218" s="49">
        <v>100</v>
      </c>
      <c r="BL218" s="48">
        <v>16</v>
      </c>
    </row>
    <row r="219" spans="1:64" ht="15">
      <c r="A219" s="64" t="s">
        <v>399</v>
      </c>
      <c r="B219" s="64" t="s">
        <v>486</v>
      </c>
      <c r="C219" s="65" t="s">
        <v>4124</v>
      </c>
      <c r="D219" s="66">
        <v>3</v>
      </c>
      <c r="E219" s="67" t="s">
        <v>132</v>
      </c>
      <c r="F219" s="68">
        <v>32</v>
      </c>
      <c r="G219" s="65"/>
      <c r="H219" s="69"/>
      <c r="I219" s="70"/>
      <c r="J219" s="70"/>
      <c r="K219" s="34" t="s">
        <v>65</v>
      </c>
      <c r="L219" s="77">
        <v>219</v>
      </c>
      <c r="M219" s="77"/>
      <c r="N219" s="72"/>
      <c r="O219" s="79" t="s">
        <v>498</v>
      </c>
      <c r="P219" s="81">
        <v>43484.75215277778</v>
      </c>
      <c r="Q219" s="79" t="s">
        <v>519</v>
      </c>
      <c r="R219" s="79"/>
      <c r="S219" s="79"/>
      <c r="T219" s="79" t="s">
        <v>629</v>
      </c>
      <c r="U219" s="83" t="s">
        <v>664</v>
      </c>
      <c r="V219" s="83" t="s">
        <v>664</v>
      </c>
      <c r="W219" s="81">
        <v>43484.75215277778</v>
      </c>
      <c r="X219" s="83" t="s">
        <v>1112</v>
      </c>
      <c r="Y219" s="79"/>
      <c r="Z219" s="79"/>
      <c r="AA219" s="85" t="s">
        <v>1488</v>
      </c>
      <c r="AB219" s="79"/>
      <c r="AC219" s="79" t="b">
        <v>0</v>
      </c>
      <c r="AD219" s="79">
        <v>0</v>
      </c>
      <c r="AE219" s="85" t="s">
        <v>1659</v>
      </c>
      <c r="AF219" s="79" t="b">
        <v>0</v>
      </c>
      <c r="AG219" s="79" t="s">
        <v>1664</v>
      </c>
      <c r="AH219" s="79"/>
      <c r="AI219" s="85" t="s">
        <v>1659</v>
      </c>
      <c r="AJ219" s="79" t="b">
        <v>0</v>
      </c>
      <c r="AK219" s="79">
        <v>8</v>
      </c>
      <c r="AL219" s="85" t="s">
        <v>1618</v>
      </c>
      <c r="AM219" s="79" t="s">
        <v>1676</v>
      </c>
      <c r="AN219" s="79" t="b">
        <v>0</v>
      </c>
      <c r="AO219" s="85" t="s">
        <v>1618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399</v>
      </c>
      <c r="B220" s="64" t="s">
        <v>487</v>
      </c>
      <c r="C220" s="65" t="s">
        <v>4124</v>
      </c>
      <c r="D220" s="66">
        <v>3</v>
      </c>
      <c r="E220" s="67" t="s">
        <v>132</v>
      </c>
      <c r="F220" s="68">
        <v>32</v>
      </c>
      <c r="G220" s="65"/>
      <c r="H220" s="69"/>
      <c r="I220" s="70"/>
      <c r="J220" s="70"/>
      <c r="K220" s="34" t="s">
        <v>65</v>
      </c>
      <c r="L220" s="77">
        <v>220</v>
      </c>
      <c r="M220" s="77"/>
      <c r="N220" s="72"/>
      <c r="O220" s="79" t="s">
        <v>498</v>
      </c>
      <c r="P220" s="81">
        <v>43484.75215277778</v>
      </c>
      <c r="Q220" s="79" t="s">
        <v>519</v>
      </c>
      <c r="R220" s="79"/>
      <c r="S220" s="79"/>
      <c r="T220" s="79" t="s">
        <v>629</v>
      </c>
      <c r="U220" s="83" t="s">
        <v>664</v>
      </c>
      <c r="V220" s="83" t="s">
        <v>664</v>
      </c>
      <c r="W220" s="81">
        <v>43484.75215277778</v>
      </c>
      <c r="X220" s="83" t="s">
        <v>1112</v>
      </c>
      <c r="Y220" s="79"/>
      <c r="Z220" s="79"/>
      <c r="AA220" s="85" t="s">
        <v>1488</v>
      </c>
      <c r="AB220" s="79"/>
      <c r="AC220" s="79" t="b">
        <v>0</v>
      </c>
      <c r="AD220" s="79">
        <v>0</v>
      </c>
      <c r="AE220" s="85" t="s">
        <v>1659</v>
      </c>
      <c r="AF220" s="79" t="b">
        <v>0</v>
      </c>
      <c r="AG220" s="79" t="s">
        <v>1664</v>
      </c>
      <c r="AH220" s="79"/>
      <c r="AI220" s="85" t="s">
        <v>1659</v>
      </c>
      <c r="AJ220" s="79" t="b">
        <v>0</v>
      </c>
      <c r="AK220" s="79">
        <v>8</v>
      </c>
      <c r="AL220" s="85" t="s">
        <v>1618</v>
      </c>
      <c r="AM220" s="79" t="s">
        <v>1676</v>
      </c>
      <c r="AN220" s="79" t="b">
        <v>0</v>
      </c>
      <c r="AO220" s="85" t="s">
        <v>1618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c r="BE220" s="49"/>
      <c r="BF220" s="48"/>
      <c r="BG220" s="49"/>
      <c r="BH220" s="48"/>
      <c r="BI220" s="49"/>
      <c r="BJ220" s="48"/>
      <c r="BK220" s="49"/>
      <c r="BL220" s="48"/>
    </row>
    <row r="221" spans="1:64" ht="15">
      <c r="A221" s="64" t="s">
        <v>399</v>
      </c>
      <c r="B221" s="64" t="s">
        <v>425</v>
      </c>
      <c r="C221" s="65" t="s">
        <v>4124</v>
      </c>
      <c r="D221" s="66">
        <v>3</v>
      </c>
      <c r="E221" s="67" t="s">
        <v>132</v>
      </c>
      <c r="F221" s="68">
        <v>32</v>
      </c>
      <c r="G221" s="65"/>
      <c r="H221" s="69"/>
      <c r="I221" s="70"/>
      <c r="J221" s="70"/>
      <c r="K221" s="34" t="s">
        <v>65</v>
      </c>
      <c r="L221" s="77">
        <v>221</v>
      </c>
      <c r="M221" s="77"/>
      <c r="N221" s="72"/>
      <c r="O221" s="79" t="s">
        <v>498</v>
      </c>
      <c r="P221" s="81">
        <v>43484.75215277778</v>
      </c>
      <c r="Q221" s="79" t="s">
        <v>519</v>
      </c>
      <c r="R221" s="79"/>
      <c r="S221" s="79"/>
      <c r="T221" s="79" t="s">
        <v>629</v>
      </c>
      <c r="U221" s="83" t="s">
        <v>664</v>
      </c>
      <c r="V221" s="83" t="s">
        <v>664</v>
      </c>
      <c r="W221" s="81">
        <v>43484.75215277778</v>
      </c>
      <c r="X221" s="83" t="s">
        <v>1112</v>
      </c>
      <c r="Y221" s="79"/>
      <c r="Z221" s="79"/>
      <c r="AA221" s="85" t="s">
        <v>1488</v>
      </c>
      <c r="AB221" s="79"/>
      <c r="AC221" s="79" t="b">
        <v>0</v>
      </c>
      <c r="AD221" s="79">
        <v>0</v>
      </c>
      <c r="AE221" s="85" t="s">
        <v>1659</v>
      </c>
      <c r="AF221" s="79" t="b">
        <v>0</v>
      </c>
      <c r="AG221" s="79" t="s">
        <v>1664</v>
      </c>
      <c r="AH221" s="79"/>
      <c r="AI221" s="85" t="s">
        <v>1659</v>
      </c>
      <c r="AJ221" s="79" t="b">
        <v>0</v>
      </c>
      <c r="AK221" s="79">
        <v>8</v>
      </c>
      <c r="AL221" s="85" t="s">
        <v>1618</v>
      </c>
      <c r="AM221" s="79" t="s">
        <v>1676</v>
      </c>
      <c r="AN221" s="79" t="b">
        <v>0</v>
      </c>
      <c r="AO221" s="85" t="s">
        <v>1618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1</v>
      </c>
      <c r="BD221" s="48">
        <v>0</v>
      </c>
      <c r="BE221" s="49">
        <v>0</v>
      </c>
      <c r="BF221" s="48">
        <v>0</v>
      </c>
      <c r="BG221" s="49">
        <v>0</v>
      </c>
      <c r="BH221" s="48">
        <v>0</v>
      </c>
      <c r="BI221" s="49">
        <v>0</v>
      </c>
      <c r="BJ221" s="48">
        <v>7</v>
      </c>
      <c r="BK221" s="49">
        <v>100</v>
      </c>
      <c r="BL221" s="48">
        <v>7</v>
      </c>
    </row>
    <row r="222" spans="1:64" ht="15">
      <c r="A222" s="64" t="s">
        <v>400</v>
      </c>
      <c r="B222" s="64" t="s">
        <v>489</v>
      </c>
      <c r="C222" s="65" t="s">
        <v>4124</v>
      </c>
      <c r="D222" s="66">
        <v>3</v>
      </c>
      <c r="E222" s="67" t="s">
        <v>132</v>
      </c>
      <c r="F222" s="68">
        <v>32</v>
      </c>
      <c r="G222" s="65"/>
      <c r="H222" s="69"/>
      <c r="I222" s="70"/>
      <c r="J222" s="70"/>
      <c r="K222" s="34" t="s">
        <v>65</v>
      </c>
      <c r="L222" s="77">
        <v>222</v>
      </c>
      <c r="M222" s="77"/>
      <c r="N222" s="72"/>
      <c r="O222" s="79" t="s">
        <v>498</v>
      </c>
      <c r="P222" s="81">
        <v>43484.753275462965</v>
      </c>
      <c r="Q222" s="79" t="s">
        <v>522</v>
      </c>
      <c r="R222" s="79"/>
      <c r="S222" s="79"/>
      <c r="T222" s="79" t="s">
        <v>632</v>
      </c>
      <c r="U222" s="79"/>
      <c r="V222" s="83" t="s">
        <v>861</v>
      </c>
      <c r="W222" s="81">
        <v>43484.753275462965</v>
      </c>
      <c r="X222" s="83" t="s">
        <v>1113</v>
      </c>
      <c r="Y222" s="79"/>
      <c r="Z222" s="79"/>
      <c r="AA222" s="85" t="s">
        <v>1489</v>
      </c>
      <c r="AB222" s="79"/>
      <c r="AC222" s="79" t="b">
        <v>0</v>
      </c>
      <c r="AD222" s="79">
        <v>0</v>
      </c>
      <c r="AE222" s="85" t="s">
        <v>1659</v>
      </c>
      <c r="AF222" s="79" t="b">
        <v>0</v>
      </c>
      <c r="AG222" s="79" t="s">
        <v>1663</v>
      </c>
      <c r="AH222" s="79"/>
      <c r="AI222" s="85" t="s">
        <v>1659</v>
      </c>
      <c r="AJ222" s="79" t="b">
        <v>0</v>
      </c>
      <c r="AK222" s="79">
        <v>5</v>
      </c>
      <c r="AL222" s="85" t="s">
        <v>1620</v>
      </c>
      <c r="AM222" s="79" t="s">
        <v>1676</v>
      </c>
      <c r="AN222" s="79" t="b">
        <v>0</v>
      </c>
      <c r="AO222" s="85" t="s">
        <v>1620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0</v>
      </c>
      <c r="BE222" s="49">
        <v>0</v>
      </c>
      <c r="BF222" s="48">
        <v>1</v>
      </c>
      <c r="BG222" s="49">
        <v>5</v>
      </c>
      <c r="BH222" s="48">
        <v>0</v>
      </c>
      <c r="BI222" s="49">
        <v>0</v>
      </c>
      <c r="BJ222" s="48">
        <v>19</v>
      </c>
      <c r="BK222" s="49">
        <v>95</v>
      </c>
      <c r="BL222" s="48">
        <v>20</v>
      </c>
    </row>
    <row r="223" spans="1:64" ht="15">
      <c r="A223" s="64" t="s">
        <v>400</v>
      </c>
      <c r="B223" s="64" t="s">
        <v>472</v>
      </c>
      <c r="C223" s="65" t="s">
        <v>4124</v>
      </c>
      <c r="D223" s="66">
        <v>3</v>
      </c>
      <c r="E223" s="67" t="s">
        <v>132</v>
      </c>
      <c r="F223" s="68">
        <v>32</v>
      </c>
      <c r="G223" s="65"/>
      <c r="H223" s="69"/>
      <c r="I223" s="70"/>
      <c r="J223" s="70"/>
      <c r="K223" s="34" t="s">
        <v>65</v>
      </c>
      <c r="L223" s="77">
        <v>223</v>
      </c>
      <c r="M223" s="77"/>
      <c r="N223" s="72"/>
      <c r="O223" s="79" t="s">
        <v>498</v>
      </c>
      <c r="P223" s="81">
        <v>43484.753275462965</v>
      </c>
      <c r="Q223" s="79" t="s">
        <v>522</v>
      </c>
      <c r="R223" s="79"/>
      <c r="S223" s="79"/>
      <c r="T223" s="79" t="s">
        <v>632</v>
      </c>
      <c r="U223" s="79"/>
      <c r="V223" s="83" t="s">
        <v>861</v>
      </c>
      <c r="W223" s="81">
        <v>43484.753275462965</v>
      </c>
      <c r="X223" s="83" t="s">
        <v>1113</v>
      </c>
      <c r="Y223" s="79"/>
      <c r="Z223" s="79"/>
      <c r="AA223" s="85" t="s">
        <v>1489</v>
      </c>
      <c r="AB223" s="79"/>
      <c r="AC223" s="79" t="b">
        <v>0</v>
      </c>
      <c r="AD223" s="79">
        <v>0</v>
      </c>
      <c r="AE223" s="85" t="s">
        <v>1659</v>
      </c>
      <c r="AF223" s="79" t="b">
        <v>0</v>
      </c>
      <c r="AG223" s="79" t="s">
        <v>1663</v>
      </c>
      <c r="AH223" s="79"/>
      <c r="AI223" s="85" t="s">
        <v>1659</v>
      </c>
      <c r="AJ223" s="79" t="b">
        <v>0</v>
      </c>
      <c r="AK223" s="79">
        <v>5</v>
      </c>
      <c r="AL223" s="85" t="s">
        <v>1620</v>
      </c>
      <c r="AM223" s="79" t="s">
        <v>1676</v>
      </c>
      <c r="AN223" s="79" t="b">
        <v>0</v>
      </c>
      <c r="AO223" s="85" t="s">
        <v>1620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401</v>
      </c>
      <c r="B224" s="64" t="s">
        <v>425</v>
      </c>
      <c r="C224" s="65" t="s">
        <v>4125</v>
      </c>
      <c r="D224" s="66">
        <v>6.5</v>
      </c>
      <c r="E224" s="67" t="s">
        <v>136</v>
      </c>
      <c r="F224" s="68">
        <v>28.75</v>
      </c>
      <c r="G224" s="65"/>
      <c r="H224" s="69"/>
      <c r="I224" s="70"/>
      <c r="J224" s="70"/>
      <c r="K224" s="34" t="s">
        <v>65</v>
      </c>
      <c r="L224" s="77">
        <v>224</v>
      </c>
      <c r="M224" s="77"/>
      <c r="N224" s="72"/>
      <c r="O224" s="79" t="s">
        <v>498</v>
      </c>
      <c r="P224" s="81">
        <v>43484.75342592593</v>
      </c>
      <c r="Q224" s="79" t="s">
        <v>517</v>
      </c>
      <c r="R224" s="79"/>
      <c r="S224" s="79"/>
      <c r="T224" s="79" t="s">
        <v>625</v>
      </c>
      <c r="U224" s="83" t="s">
        <v>663</v>
      </c>
      <c r="V224" s="83" t="s">
        <v>663</v>
      </c>
      <c r="W224" s="81">
        <v>43484.75342592593</v>
      </c>
      <c r="X224" s="83" t="s">
        <v>1114</v>
      </c>
      <c r="Y224" s="79"/>
      <c r="Z224" s="79"/>
      <c r="AA224" s="85" t="s">
        <v>1490</v>
      </c>
      <c r="AB224" s="79"/>
      <c r="AC224" s="79" t="b">
        <v>0</v>
      </c>
      <c r="AD224" s="79">
        <v>0</v>
      </c>
      <c r="AE224" s="85" t="s">
        <v>1659</v>
      </c>
      <c r="AF224" s="79" t="b">
        <v>0</v>
      </c>
      <c r="AG224" s="79" t="s">
        <v>1663</v>
      </c>
      <c r="AH224" s="79"/>
      <c r="AI224" s="85" t="s">
        <v>1659</v>
      </c>
      <c r="AJ224" s="79" t="b">
        <v>0</v>
      </c>
      <c r="AK224" s="79">
        <v>27</v>
      </c>
      <c r="AL224" s="85" t="s">
        <v>1653</v>
      </c>
      <c r="AM224" s="79" t="s">
        <v>1674</v>
      </c>
      <c r="AN224" s="79" t="b">
        <v>0</v>
      </c>
      <c r="AO224" s="85" t="s">
        <v>1653</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7</v>
      </c>
      <c r="BK224" s="49">
        <v>100</v>
      </c>
      <c r="BL224" s="48">
        <v>7</v>
      </c>
    </row>
    <row r="225" spans="1:64" ht="15">
      <c r="A225" s="64" t="s">
        <v>401</v>
      </c>
      <c r="B225" s="64" t="s">
        <v>425</v>
      </c>
      <c r="C225" s="65" t="s">
        <v>4125</v>
      </c>
      <c r="D225" s="66">
        <v>6.5</v>
      </c>
      <c r="E225" s="67" t="s">
        <v>136</v>
      </c>
      <c r="F225" s="68">
        <v>28.75</v>
      </c>
      <c r="G225" s="65"/>
      <c r="H225" s="69"/>
      <c r="I225" s="70"/>
      <c r="J225" s="70"/>
      <c r="K225" s="34" t="s">
        <v>65</v>
      </c>
      <c r="L225" s="77">
        <v>225</v>
      </c>
      <c r="M225" s="77"/>
      <c r="N225" s="72"/>
      <c r="O225" s="79" t="s">
        <v>498</v>
      </c>
      <c r="P225" s="81">
        <v>43484.75393518519</v>
      </c>
      <c r="Q225" s="79" t="s">
        <v>510</v>
      </c>
      <c r="R225" s="79"/>
      <c r="S225" s="79"/>
      <c r="T225" s="79"/>
      <c r="U225" s="79"/>
      <c r="V225" s="83" t="s">
        <v>862</v>
      </c>
      <c r="W225" s="81">
        <v>43484.75393518519</v>
      </c>
      <c r="X225" s="83" t="s">
        <v>1115</v>
      </c>
      <c r="Y225" s="79"/>
      <c r="Z225" s="79"/>
      <c r="AA225" s="85" t="s">
        <v>1491</v>
      </c>
      <c r="AB225" s="79"/>
      <c r="AC225" s="79" t="b">
        <v>0</v>
      </c>
      <c r="AD225" s="79">
        <v>0</v>
      </c>
      <c r="AE225" s="85" t="s">
        <v>1659</v>
      </c>
      <c r="AF225" s="79" t="b">
        <v>0</v>
      </c>
      <c r="AG225" s="79" t="s">
        <v>1663</v>
      </c>
      <c r="AH225" s="79"/>
      <c r="AI225" s="85" t="s">
        <v>1659</v>
      </c>
      <c r="AJ225" s="79" t="b">
        <v>0</v>
      </c>
      <c r="AK225" s="79">
        <v>22</v>
      </c>
      <c r="AL225" s="85" t="s">
        <v>1651</v>
      </c>
      <c r="AM225" s="79" t="s">
        <v>1674</v>
      </c>
      <c r="AN225" s="79" t="b">
        <v>0</v>
      </c>
      <c r="AO225" s="85" t="s">
        <v>1651</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0</v>
      </c>
      <c r="BE225" s="49">
        <v>0</v>
      </c>
      <c r="BF225" s="48">
        <v>1</v>
      </c>
      <c r="BG225" s="49">
        <v>4.761904761904762</v>
      </c>
      <c r="BH225" s="48">
        <v>0</v>
      </c>
      <c r="BI225" s="49">
        <v>0</v>
      </c>
      <c r="BJ225" s="48">
        <v>20</v>
      </c>
      <c r="BK225" s="49">
        <v>95.23809523809524</v>
      </c>
      <c r="BL225" s="48">
        <v>21</v>
      </c>
    </row>
    <row r="226" spans="1:64" ht="15">
      <c r="A226" s="64" t="s">
        <v>402</v>
      </c>
      <c r="B226" s="64" t="s">
        <v>424</v>
      </c>
      <c r="C226" s="65" t="s">
        <v>4124</v>
      </c>
      <c r="D226" s="66">
        <v>3</v>
      </c>
      <c r="E226" s="67" t="s">
        <v>132</v>
      </c>
      <c r="F226" s="68">
        <v>32</v>
      </c>
      <c r="G226" s="65"/>
      <c r="H226" s="69"/>
      <c r="I226" s="70"/>
      <c r="J226" s="70"/>
      <c r="K226" s="34" t="s">
        <v>65</v>
      </c>
      <c r="L226" s="77">
        <v>226</v>
      </c>
      <c r="M226" s="77"/>
      <c r="N226" s="72"/>
      <c r="O226" s="79" t="s">
        <v>498</v>
      </c>
      <c r="P226" s="81">
        <v>43484.754108796296</v>
      </c>
      <c r="Q226" s="79" t="s">
        <v>523</v>
      </c>
      <c r="R226" s="79"/>
      <c r="S226" s="79"/>
      <c r="T226" s="79" t="s">
        <v>622</v>
      </c>
      <c r="U226" s="83" t="s">
        <v>667</v>
      </c>
      <c r="V226" s="83" t="s">
        <v>667</v>
      </c>
      <c r="W226" s="81">
        <v>43484.754108796296</v>
      </c>
      <c r="X226" s="83" t="s">
        <v>1116</v>
      </c>
      <c r="Y226" s="79"/>
      <c r="Z226" s="79"/>
      <c r="AA226" s="85" t="s">
        <v>1492</v>
      </c>
      <c r="AB226" s="79"/>
      <c r="AC226" s="79" t="b">
        <v>0</v>
      </c>
      <c r="AD226" s="79">
        <v>0</v>
      </c>
      <c r="AE226" s="85" t="s">
        <v>1659</v>
      </c>
      <c r="AF226" s="79" t="b">
        <v>0</v>
      </c>
      <c r="AG226" s="79" t="s">
        <v>1663</v>
      </c>
      <c r="AH226" s="79"/>
      <c r="AI226" s="85" t="s">
        <v>1659</v>
      </c>
      <c r="AJ226" s="79" t="b">
        <v>0</v>
      </c>
      <c r="AK226" s="79">
        <v>3</v>
      </c>
      <c r="AL226" s="85" t="s">
        <v>1523</v>
      </c>
      <c r="AM226" s="79" t="s">
        <v>1673</v>
      </c>
      <c r="AN226" s="79" t="b">
        <v>0</v>
      </c>
      <c r="AO226" s="85" t="s">
        <v>1523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0</v>
      </c>
      <c r="BE226" s="49">
        <v>0</v>
      </c>
      <c r="BF226" s="48">
        <v>0</v>
      </c>
      <c r="BG226" s="49">
        <v>0</v>
      </c>
      <c r="BH226" s="48">
        <v>0</v>
      </c>
      <c r="BI226" s="49">
        <v>0</v>
      </c>
      <c r="BJ226" s="48">
        <v>5</v>
      </c>
      <c r="BK226" s="49">
        <v>100</v>
      </c>
      <c r="BL226" s="48">
        <v>5</v>
      </c>
    </row>
    <row r="227" spans="1:64" ht="15">
      <c r="A227" s="64" t="s">
        <v>403</v>
      </c>
      <c r="B227" s="64" t="s">
        <v>486</v>
      </c>
      <c r="C227" s="65" t="s">
        <v>4124</v>
      </c>
      <c r="D227" s="66">
        <v>3</v>
      </c>
      <c r="E227" s="67" t="s">
        <v>132</v>
      </c>
      <c r="F227" s="68">
        <v>32</v>
      </c>
      <c r="G227" s="65"/>
      <c r="H227" s="69"/>
      <c r="I227" s="70"/>
      <c r="J227" s="70"/>
      <c r="K227" s="34" t="s">
        <v>65</v>
      </c>
      <c r="L227" s="77">
        <v>227</v>
      </c>
      <c r="M227" s="77"/>
      <c r="N227" s="72"/>
      <c r="O227" s="79" t="s">
        <v>498</v>
      </c>
      <c r="P227" s="81">
        <v>43484.75424768519</v>
      </c>
      <c r="Q227" s="79" t="s">
        <v>519</v>
      </c>
      <c r="R227" s="79"/>
      <c r="S227" s="79"/>
      <c r="T227" s="79" t="s">
        <v>629</v>
      </c>
      <c r="U227" s="83" t="s">
        <v>664</v>
      </c>
      <c r="V227" s="83" t="s">
        <v>664</v>
      </c>
      <c r="W227" s="81">
        <v>43484.75424768519</v>
      </c>
      <c r="X227" s="83" t="s">
        <v>1117</v>
      </c>
      <c r="Y227" s="79"/>
      <c r="Z227" s="79"/>
      <c r="AA227" s="85" t="s">
        <v>1493</v>
      </c>
      <c r="AB227" s="79"/>
      <c r="AC227" s="79" t="b">
        <v>0</v>
      </c>
      <c r="AD227" s="79">
        <v>0</v>
      </c>
      <c r="AE227" s="85" t="s">
        <v>1659</v>
      </c>
      <c r="AF227" s="79" t="b">
        <v>0</v>
      </c>
      <c r="AG227" s="79" t="s">
        <v>1664</v>
      </c>
      <c r="AH227" s="79"/>
      <c r="AI227" s="85" t="s">
        <v>1659</v>
      </c>
      <c r="AJ227" s="79" t="b">
        <v>0</v>
      </c>
      <c r="AK227" s="79">
        <v>8</v>
      </c>
      <c r="AL227" s="85" t="s">
        <v>1618</v>
      </c>
      <c r="AM227" s="79" t="s">
        <v>1678</v>
      </c>
      <c r="AN227" s="79" t="b">
        <v>0</v>
      </c>
      <c r="AO227" s="85" t="s">
        <v>1618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403</v>
      </c>
      <c r="B228" s="64" t="s">
        <v>487</v>
      </c>
      <c r="C228" s="65" t="s">
        <v>4124</v>
      </c>
      <c r="D228" s="66">
        <v>3</v>
      </c>
      <c r="E228" s="67" t="s">
        <v>132</v>
      </c>
      <c r="F228" s="68">
        <v>32</v>
      </c>
      <c r="G228" s="65"/>
      <c r="H228" s="69"/>
      <c r="I228" s="70"/>
      <c r="J228" s="70"/>
      <c r="K228" s="34" t="s">
        <v>65</v>
      </c>
      <c r="L228" s="77">
        <v>228</v>
      </c>
      <c r="M228" s="77"/>
      <c r="N228" s="72"/>
      <c r="O228" s="79" t="s">
        <v>498</v>
      </c>
      <c r="P228" s="81">
        <v>43484.75424768519</v>
      </c>
      <c r="Q228" s="79" t="s">
        <v>519</v>
      </c>
      <c r="R228" s="79"/>
      <c r="S228" s="79"/>
      <c r="T228" s="79" t="s">
        <v>629</v>
      </c>
      <c r="U228" s="83" t="s">
        <v>664</v>
      </c>
      <c r="V228" s="83" t="s">
        <v>664</v>
      </c>
      <c r="W228" s="81">
        <v>43484.75424768519</v>
      </c>
      <c r="X228" s="83" t="s">
        <v>1117</v>
      </c>
      <c r="Y228" s="79"/>
      <c r="Z228" s="79"/>
      <c r="AA228" s="85" t="s">
        <v>1493</v>
      </c>
      <c r="AB228" s="79"/>
      <c r="AC228" s="79" t="b">
        <v>0</v>
      </c>
      <c r="AD228" s="79">
        <v>0</v>
      </c>
      <c r="AE228" s="85" t="s">
        <v>1659</v>
      </c>
      <c r="AF228" s="79" t="b">
        <v>0</v>
      </c>
      <c r="AG228" s="79" t="s">
        <v>1664</v>
      </c>
      <c r="AH228" s="79"/>
      <c r="AI228" s="85" t="s">
        <v>1659</v>
      </c>
      <c r="AJ228" s="79" t="b">
        <v>0</v>
      </c>
      <c r="AK228" s="79">
        <v>8</v>
      </c>
      <c r="AL228" s="85" t="s">
        <v>1618</v>
      </c>
      <c r="AM228" s="79" t="s">
        <v>1678</v>
      </c>
      <c r="AN228" s="79" t="b">
        <v>0</v>
      </c>
      <c r="AO228" s="85" t="s">
        <v>1618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403</v>
      </c>
      <c r="B229" s="64" t="s">
        <v>425</v>
      </c>
      <c r="C229" s="65" t="s">
        <v>4125</v>
      </c>
      <c r="D229" s="66">
        <v>6.5</v>
      </c>
      <c r="E229" s="67" t="s">
        <v>136</v>
      </c>
      <c r="F229" s="68">
        <v>28.75</v>
      </c>
      <c r="G229" s="65"/>
      <c r="H229" s="69"/>
      <c r="I229" s="70"/>
      <c r="J229" s="70"/>
      <c r="K229" s="34" t="s">
        <v>65</v>
      </c>
      <c r="L229" s="77">
        <v>229</v>
      </c>
      <c r="M229" s="77"/>
      <c r="N229" s="72"/>
      <c r="O229" s="79" t="s">
        <v>498</v>
      </c>
      <c r="P229" s="81">
        <v>43484.75424768519</v>
      </c>
      <c r="Q229" s="79" t="s">
        <v>519</v>
      </c>
      <c r="R229" s="79"/>
      <c r="S229" s="79"/>
      <c r="T229" s="79" t="s">
        <v>629</v>
      </c>
      <c r="U229" s="83" t="s">
        <v>664</v>
      </c>
      <c r="V229" s="83" t="s">
        <v>664</v>
      </c>
      <c r="W229" s="81">
        <v>43484.75424768519</v>
      </c>
      <c r="X229" s="83" t="s">
        <v>1117</v>
      </c>
      <c r="Y229" s="79"/>
      <c r="Z229" s="79"/>
      <c r="AA229" s="85" t="s">
        <v>1493</v>
      </c>
      <c r="AB229" s="79"/>
      <c r="AC229" s="79" t="b">
        <v>0</v>
      </c>
      <c r="AD229" s="79">
        <v>0</v>
      </c>
      <c r="AE229" s="85" t="s">
        <v>1659</v>
      </c>
      <c r="AF229" s="79" t="b">
        <v>0</v>
      </c>
      <c r="AG229" s="79" t="s">
        <v>1664</v>
      </c>
      <c r="AH229" s="79"/>
      <c r="AI229" s="85" t="s">
        <v>1659</v>
      </c>
      <c r="AJ229" s="79" t="b">
        <v>0</v>
      </c>
      <c r="AK229" s="79">
        <v>8</v>
      </c>
      <c r="AL229" s="85" t="s">
        <v>1618</v>
      </c>
      <c r="AM229" s="79" t="s">
        <v>1678</v>
      </c>
      <c r="AN229" s="79" t="b">
        <v>0</v>
      </c>
      <c r="AO229" s="85" t="s">
        <v>1618</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4</v>
      </c>
      <c r="BC229" s="78" t="str">
        <f>REPLACE(INDEX(GroupVertices[Group],MATCH(Edges[[#This Row],[Vertex 2]],GroupVertices[Vertex],0)),1,1,"")</f>
        <v>1</v>
      </c>
      <c r="BD229" s="48">
        <v>0</v>
      </c>
      <c r="BE229" s="49">
        <v>0</v>
      </c>
      <c r="BF229" s="48">
        <v>0</v>
      </c>
      <c r="BG229" s="49">
        <v>0</v>
      </c>
      <c r="BH229" s="48">
        <v>0</v>
      </c>
      <c r="BI229" s="49">
        <v>0</v>
      </c>
      <c r="BJ229" s="48">
        <v>7</v>
      </c>
      <c r="BK229" s="49">
        <v>100</v>
      </c>
      <c r="BL229" s="48">
        <v>7</v>
      </c>
    </row>
    <row r="230" spans="1:64" ht="15">
      <c r="A230" s="64" t="s">
        <v>403</v>
      </c>
      <c r="B230" s="64" t="s">
        <v>425</v>
      </c>
      <c r="C230" s="65" t="s">
        <v>4125</v>
      </c>
      <c r="D230" s="66">
        <v>6.5</v>
      </c>
      <c r="E230" s="67" t="s">
        <v>136</v>
      </c>
      <c r="F230" s="68">
        <v>28.75</v>
      </c>
      <c r="G230" s="65"/>
      <c r="H230" s="69"/>
      <c r="I230" s="70"/>
      <c r="J230" s="70"/>
      <c r="K230" s="34" t="s">
        <v>65</v>
      </c>
      <c r="L230" s="77">
        <v>230</v>
      </c>
      <c r="M230" s="77"/>
      <c r="N230" s="72"/>
      <c r="O230" s="79" t="s">
        <v>498</v>
      </c>
      <c r="P230" s="81">
        <v>43484.75471064815</v>
      </c>
      <c r="Q230" s="79" t="s">
        <v>517</v>
      </c>
      <c r="R230" s="79"/>
      <c r="S230" s="79"/>
      <c r="T230" s="79" t="s">
        <v>625</v>
      </c>
      <c r="U230" s="83" t="s">
        <v>663</v>
      </c>
      <c r="V230" s="83" t="s">
        <v>663</v>
      </c>
      <c r="W230" s="81">
        <v>43484.75471064815</v>
      </c>
      <c r="X230" s="83" t="s">
        <v>1118</v>
      </c>
      <c r="Y230" s="79"/>
      <c r="Z230" s="79"/>
      <c r="AA230" s="85" t="s">
        <v>1494</v>
      </c>
      <c r="AB230" s="79"/>
      <c r="AC230" s="79" t="b">
        <v>0</v>
      </c>
      <c r="AD230" s="79">
        <v>0</v>
      </c>
      <c r="AE230" s="85" t="s">
        <v>1659</v>
      </c>
      <c r="AF230" s="79" t="b">
        <v>0</v>
      </c>
      <c r="AG230" s="79" t="s">
        <v>1663</v>
      </c>
      <c r="AH230" s="79"/>
      <c r="AI230" s="85" t="s">
        <v>1659</v>
      </c>
      <c r="AJ230" s="79" t="b">
        <v>0</v>
      </c>
      <c r="AK230" s="79">
        <v>27</v>
      </c>
      <c r="AL230" s="85" t="s">
        <v>1653</v>
      </c>
      <c r="AM230" s="79" t="s">
        <v>1678</v>
      </c>
      <c r="AN230" s="79" t="b">
        <v>0</v>
      </c>
      <c r="AO230" s="85" t="s">
        <v>1653</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4</v>
      </c>
      <c r="BC230" s="78" t="str">
        <f>REPLACE(INDEX(GroupVertices[Group],MATCH(Edges[[#This Row],[Vertex 2]],GroupVertices[Vertex],0)),1,1,"")</f>
        <v>1</v>
      </c>
      <c r="BD230" s="48">
        <v>0</v>
      </c>
      <c r="BE230" s="49">
        <v>0</v>
      </c>
      <c r="BF230" s="48">
        <v>0</v>
      </c>
      <c r="BG230" s="49">
        <v>0</v>
      </c>
      <c r="BH230" s="48">
        <v>0</v>
      </c>
      <c r="BI230" s="49">
        <v>0</v>
      </c>
      <c r="BJ230" s="48">
        <v>7</v>
      </c>
      <c r="BK230" s="49">
        <v>100</v>
      </c>
      <c r="BL230" s="48">
        <v>7</v>
      </c>
    </row>
    <row r="231" spans="1:64" ht="15">
      <c r="A231" s="64" t="s">
        <v>404</v>
      </c>
      <c r="B231" s="64" t="s">
        <v>425</v>
      </c>
      <c r="C231" s="65" t="s">
        <v>4125</v>
      </c>
      <c r="D231" s="66">
        <v>6.5</v>
      </c>
      <c r="E231" s="67" t="s">
        <v>136</v>
      </c>
      <c r="F231" s="68">
        <v>28.75</v>
      </c>
      <c r="G231" s="65"/>
      <c r="H231" s="69"/>
      <c r="I231" s="70"/>
      <c r="J231" s="70"/>
      <c r="K231" s="34" t="s">
        <v>65</v>
      </c>
      <c r="L231" s="77">
        <v>231</v>
      </c>
      <c r="M231" s="77"/>
      <c r="N231" s="72"/>
      <c r="O231" s="79" t="s">
        <v>498</v>
      </c>
      <c r="P231" s="81">
        <v>43484.20554398148</v>
      </c>
      <c r="Q231" s="79" t="s">
        <v>502</v>
      </c>
      <c r="R231" s="79"/>
      <c r="S231" s="79"/>
      <c r="T231" s="79" t="s">
        <v>488</v>
      </c>
      <c r="U231" s="79"/>
      <c r="V231" s="83" t="s">
        <v>863</v>
      </c>
      <c r="W231" s="81">
        <v>43484.20554398148</v>
      </c>
      <c r="X231" s="83" t="s">
        <v>1119</v>
      </c>
      <c r="Y231" s="79"/>
      <c r="Z231" s="79"/>
      <c r="AA231" s="85" t="s">
        <v>1495</v>
      </c>
      <c r="AB231" s="79"/>
      <c r="AC231" s="79" t="b">
        <v>0</v>
      </c>
      <c r="AD231" s="79">
        <v>0</v>
      </c>
      <c r="AE231" s="85" t="s">
        <v>1659</v>
      </c>
      <c r="AF231" s="79" t="b">
        <v>0</v>
      </c>
      <c r="AG231" s="79" t="s">
        <v>1663</v>
      </c>
      <c r="AH231" s="79"/>
      <c r="AI231" s="85" t="s">
        <v>1659</v>
      </c>
      <c r="AJ231" s="79" t="b">
        <v>0</v>
      </c>
      <c r="AK231" s="79">
        <v>149</v>
      </c>
      <c r="AL231" s="85" t="s">
        <v>1647</v>
      </c>
      <c r="AM231" s="79" t="s">
        <v>1676</v>
      </c>
      <c r="AN231" s="79" t="b">
        <v>0</v>
      </c>
      <c r="AO231" s="85" t="s">
        <v>1647</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24</v>
      </c>
      <c r="BK231" s="49">
        <v>100</v>
      </c>
      <c r="BL231" s="48">
        <v>24</v>
      </c>
    </row>
    <row r="232" spans="1:64" ht="15">
      <c r="A232" s="64" t="s">
        <v>404</v>
      </c>
      <c r="B232" s="64" t="s">
        <v>425</v>
      </c>
      <c r="C232" s="65" t="s">
        <v>4125</v>
      </c>
      <c r="D232" s="66">
        <v>6.5</v>
      </c>
      <c r="E232" s="67" t="s">
        <v>136</v>
      </c>
      <c r="F232" s="68">
        <v>28.75</v>
      </c>
      <c r="G232" s="65"/>
      <c r="H232" s="69"/>
      <c r="I232" s="70"/>
      <c r="J232" s="70"/>
      <c r="K232" s="34" t="s">
        <v>65</v>
      </c>
      <c r="L232" s="77">
        <v>232</v>
      </c>
      <c r="M232" s="77"/>
      <c r="N232" s="72"/>
      <c r="O232" s="79" t="s">
        <v>498</v>
      </c>
      <c r="P232" s="81">
        <v>43484.75487268518</v>
      </c>
      <c r="Q232" s="79" t="s">
        <v>524</v>
      </c>
      <c r="R232" s="79"/>
      <c r="S232" s="79"/>
      <c r="T232" s="79" t="s">
        <v>633</v>
      </c>
      <c r="U232" s="83" t="s">
        <v>668</v>
      </c>
      <c r="V232" s="83" t="s">
        <v>668</v>
      </c>
      <c r="W232" s="81">
        <v>43484.75487268518</v>
      </c>
      <c r="X232" s="83" t="s">
        <v>1120</v>
      </c>
      <c r="Y232" s="79"/>
      <c r="Z232" s="79"/>
      <c r="AA232" s="85" t="s">
        <v>1496</v>
      </c>
      <c r="AB232" s="79"/>
      <c r="AC232" s="79" t="b">
        <v>0</v>
      </c>
      <c r="AD232" s="79">
        <v>0</v>
      </c>
      <c r="AE232" s="85" t="s">
        <v>1659</v>
      </c>
      <c r="AF232" s="79" t="b">
        <v>0</v>
      </c>
      <c r="AG232" s="79" t="s">
        <v>1663</v>
      </c>
      <c r="AH232" s="79"/>
      <c r="AI232" s="85" t="s">
        <v>1659</v>
      </c>
      <c r="AJ232" s="79" t="b">
        <v>0</v>
      </c>
      <c r="AK232" s="79">
        <v>19</v>
      </c>
      <c r="AL232" s="85" t="s">
        <v>1654</v>
      </c>
      <c r="AM232" s="79" t="s">
        <v>1676</v>
      </c>
      <c r="AN232" s="79" t="b">
        <v>0</v>
      </c>
      <c r="AO232" s="85" t="s">
        <v>1654</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11</v>
      </c>
      <c r="BK232" s="49">
        <v>100</v>
      </c>
      <c r="BL232" s="48">
        <v>11</v>
      </c>
    </row>
    <row r="233" spans="1:64" ht="15">
      <c r="A233" s="64" t="s">
        <v>405</v>
      </c>
      <c r="B233" s="64" t="s">
        <v>425</v>
      </c>
      <c r="C233" s="65" t="s">
        <v>4124</v>
      </c>
      <c r="D233" s="66">
        <v>3</v>
      </c>
      <c r="E233" s="67" t="s">
        <v>132</v>
      </c>
      <c r="F233" s="68">
        <v>32</v>
      </c>
      <c r="G233" s="65"/>
      <c r="H233" s="69"/>
      <c r="I233" s="70"/>
      <c r="J233" s="70"/>
      <c r="K233" s="34" t="s">
        <v>65</v>
      </c>
      <c r="L233" s="77">
        <v>233</v>
      </c>
      <c r="M233" s="77"/>
      <c r="N233" s="72"/>
      <c r="O233" s="79" t="s">
        <v>498</v>
      </c>
      <c r="P233" s="81">
        <v>43484.755011574074</v>
      </c>
      <c r="Q233" s="79" t="s">
        <v>517</v>
      </c>
      <c r="R233" s="79"/>
      <c r="S233" s="79"/>
      <c r="T233" s="79" t="s">
        <v>625</v>
      </c>
      <c r="U233" s="83" t="s">
        <v>663</v>
      </c>
      <c r="V233" s="83" t="s">
        <v>663</v>
      </c>
      <c r="W233" s="81">
        <v>43484.755011574074</v>
      </c>
      <c r="X233" s="83" t="s">
        <v>1121</v>
      </c>
      <c r="Y233" s="79"/>
      <c r="Z233" s="79"/>
      <c r="AA233" s="85" t="s">
        <v>1497</v>
      </c>
      <c r="AB233" s="79"/>
      <c r="AC233" s="79" t="b">
        <v>0</v>
      </c>
      <c r="AD233" s="79">
        <v>0</v>
      </c>
      <c r="AE233" s="85" t="s">
        <v>1659</v>
      </c>
      <c r="AF233" s="79" t="b">
        <v>0</v>
      </c>
      <c r="AG233" s="79" t="s">
        <v>1663</v>
      </c>
      <c r="AH233" s="79"/>
      <c r="AI233" s="85" t="s">
        <v>1659</v>
      </c>
      <c r="AJ233" s="79" t="b">
        <v>0</v>
      </c>
      <c r="AK233" s="79">
        <v>27</v>
      </c>
      <c r="AL233" s="85" t="s">
        <v>1653</v>
      </c>
      <c r="AM233" s="79" t="s">
        <v>1673</v>
      </c>
      <c r="AN233" s="79" t="b">
        <v>0</v>
      </c>
      <c r="AO233" s="85" t="s">
        <v>1653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7</v>
      </c>
      <c r="BK233" s="49">
        <v>100</v>
      </c>
      <c r="BL233" s="48">
        <v>7</v>
      </c>
    </row>
    <row r="234" spans="1:64" ht="15">
      <c r="A234" s="64" t="s">
        <v>406</v>
      </c>
      <c r="B234" s="64" t="s">
        <v>424</v>
      </c>
      <c r="C234" s="65" t="s">
        <v>4125</v>
      </c>
      <c r="D234" s="66">
        <v>6.5</v>
      </c>
      <c r="E234" s="67" t="s">
        <v>136</v>
      </c>
      <c r="F234" s="68">
        <v>28.75</v>
      </c>
      <c r="G234" s="65"/>
      <c r="H234" s="69"/>
      <c r="I234" s="70"/>
      <c r="J234" s="70"/>
      <c r="K234" s="34" t="s">
        <v>65</v>
      </c>
      <c r="L234" s="77">
        <v>234</v>
      </c>
      <c r="M234" s="77"/>
      <c r="N234" s="72"/>
      <c r="O234" s="79" t="s">
        <v>498</v>
      </c>
      <c r="P234" s="81">
        <v>43479.88759259259</v>
      </c>
      <c r="Q234" s="79" t="s">
        <v>500</v>
      </c>
      <c r="R234" s="83" t="s">
        <v>606</v>
      </c>
      <c r="S234" s="79" t="s">
        <v>618</v>
      </c>
      <c r="T234" s="79" t="s">
        <v>621</v>
      </c>
      <c r="U234" s="83" t="s">
        <v>656</v>
      </c>
      <c r="V234" s="83" t="s">
        <v>656</v>
      </c>
      <c r="W234" s="81">
        <v>43479.88759259259</v>
      </c>
      <c r="X234" s="83" t="s">
        <v>1122</v>
      </c>
      <c r="Y234" s="79"/>
      <c r="Z234" s="79"/>
      <c r="AA234" s="85" t="s">
        <v>1498</v>
      </c>
      <c r="AB234" s="79"/>
      <c r="AC234" s="79" t="b">
        <v>0</v>
      </c>
      <c r="AD234" s="79">
        <v>0</v>
      </c>
      <c r="AE234" s="85" t="s">
        <v>1659</v>
      </c>
      <c r="AF234" s="79" t="b">
        <v>0</v>
      </c>
      <c r="AG234" s="79" t="s">
        <v>1663</v>
      </c>
      <c r="AH234" s="79"/>
      <c r="AI234" s="85" t="s">
        <v>1659</v>
      </c>
      <c r="AJ234" s="79" t="b">
        <v>0</v>
      </c>
      <c r="AK234" s="79">
        <v>3</v>
      </c>
      <c r="AL234" s="85" t="s">
        <v>1521</v>
      </c>
      <c r="AM234" s="79" t="s">
        <v>1674</v>
      </c>
      <c r="AN234" s="79" t="b">
        <v>0</v>
      </c>
      <c r="AO234" s="85" t="s">
        <v>1521</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3</v>
      </c>
      <c r="BD234" s="48">
        <v>1</v>
      </c>
      <c r="BE234" s="49">
        <v>6.25</v>
      </c>
      <c r="BF234" s="48">
        <v>0</v>
      </c>
      <c r="BG234" s="49">
        <v>0</v>
      </c>
      <c r="BH234" s="48">
        <v>0</v>
      </c>
      <c r="BI234" s="49">
        <v>0</v>
      </c>
      <c r="BJ234" s="48">
        <v>15</v>
      </c>
      <c r="BK234" s="49">
        <v>93.75</v>
      </c>
      <c r="BL234" s="48">
        <v>16</v>
      </c>
    </row>
    <row r="235" spans="1:64" ht="15">
      <c r="A235" s="64" t="s">
        <v>406</v>
      </c>
      <c r="B235" s="64" t="s">
        <v>424</v>
      </c>
      <c r="C235" s="65" t="s">
        <v>4125</v>
      </c>
      <c r="D235" s="66">
        <v>6.5</v>
      </c>
      <c r="E235" s="67" t="s">
        <v>136</v>
      </c>
      <c r="F235" s="68">
        <v>28.75</v>
      </c>
      <c r="G235" s="65"/>
      <c r="H235" s="69"/>
      <c r="I235" s="70"/>
      <c r="J235" s="70"/>
      <c r="K235" s="34" t="s">
        <v>65</v>
      </c>
      <c r="L235" s="77">
        <v>235</v>
      </c>
      <c r="M235" s="77"/>
      <c r="N235" s="72"/>
      <c r="O235" s="79" t="s">
        <v>498</v>
      </c>
      <c r="P235" s="81">
        <v>43484.75540509259</v>
      </c>
      <c r="Q235" s="79" t="s">
        <v>523</v>
      </c>
      <c r="R235" s="79"/>
      <c r="S235" s="79"/>
      <c r="T235" s="79" t="s">
        <v>622</v>
      </c>
      <c r="U235" s="83" t="s">
        <v>667</v>
      </c>
      <c r="V235" s="83" t="s">
        <v>667</v>
      </c>
      <c r="W235" s="81">
        <v>43484.75540509259</v>
      </c>
      <c r="X235" s="83" t="s">
        <v>1123</v>
      </c>
      <c r="Y235" s="79"/>
      <c r="Z235" s="79"/>
      <c r="AA235" s="85" t="s">
        <v>1499</v>
      </c>
      <c r="AB235" s="79"/>
      <c r="AC235" s="79" t="b">
        <v>0</v>
      </c>
      <c r="AD235" s="79">
        <v>0</v>
      </c>
      <c r="AE235" s="85" t="s">
        <v>1659</v>
      </c>
      <c r="AF235" s="79" t="b">
        <v>0</v>
      </c>
      <c r="AG235" s="79" t="s">
        <v>1663</v>
      </c>
      <c r="AH235" s="79"/>
      <c r="AI235" s="85" t="s">
        <v>1659</v>
      </c>
      <c r="AJ235" s="79" t="b">
        <v>0</v>
      </c>
      <c r="AK235" s="79">
        <v>3</v>
      </c>
      <c r="AL235" s="85" t="s">
        <v>1523</v>
      </c>
      <c r="AM235" s="79" t="s">
        <v>1674</v>
      </c>
      <c r="AN235" s="79" t="b">
        <v>0</v>
      </c>
      <c r="AO235" s="85" t="s">
        <v>1523</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5</v>
      </c>
      <c r="BK235" s="49">
        <v>100</v>
      </c>
      <c r="BL235" s="48">
        <v>5</v>
      </c>
    </row>
    <row r="236" spans="1:64" ht="15">
      <c r="A236" s="64" t="s">
        <v>407</v>
      </c>
      <c r="B236" s="64" t="s">
        <v>425</v>
      </c>
      <c r="C236" s="65" t="s">
        <v>4124</v>
      </c>
      <c r="D236" s="66">
        <v>3</v>
      </c>
      <c r="E236" s="67" t="s">
        <v>132</v>
      </c>
      <c r="F236" s="68">
        <v>32</v>
      </c>
      <c r="G236" s="65"/>
      <c r="H236" s="69"/>
      <c r="I236" s="70"/>
      <c r="J236" s="70"/>
      <c r="K236" s="34" t="s">
        <v>65</v>
      </c>
      <c r="L236" s="77">
        <v>236</v>
      </c>
      <c r="M236" s="77"/>
      <c r="N236" s="72"/>
      <c r="O236" s="79" t="s">
        <v>498</v>
      </c>
      <c r="P236" s="81">
        <v>43484.75630787037</v>
      </c>
      <c r="Q236" s="79" t="s">
        <v>524</v>
      </c>
      <c r="R236" s="79"/>
      <c r="S236" s="79"/>
      <c r="T236" s="79" t="s">
        <v>633</v>
      </c>
      <c r="U236" s="83" t="s">
        <v>668</v>
      </c>
      <c r="V236" s="83" t="s">
        <v>668</v>
      </c>
      <c r="W236" s="81">
        <v>43484.75630787037</v>
      </c>
      <c r="X236" s="83" t="s">
        <v>1124</v>
      </c>
      <c r="Y236" s="79"/>
      <c r="Z236" s="79"/>
      <c r="AA236" s="85" t="s">
        <v>1500</v>
      </c>
      <c r="AB236" s="79"/>
      <c r="AC236" s="79" t="b">
        <v>0</v>
      </c>
      <c r="AD236" s="79">
        <v>0</v>
      </c>
      <c r="AE236" s="85" t="s">
        <v>1659</v>
      </c>
      <c r="AF236" s="79" t="b">
        <v>0</v>
      </c>
      <c r="AG236" s="79" t="s">
        <v>1663</v>
      </c>
      <c r="AH236" s="79"/>
      <c r="AI236" s="85" t="s">
        <v>1659</v>
      </c>
      <c r="AJ236" s="79" t="b">
        <v>0</v>
      </c>
      <c r="AK236" s="79">
        <v>19</v>
      </c>
      <c r="AL236" s="85" t="s">
        <v>1654</v>
      </c>
      <c r="AM236" s="79" t="s">
        <v>1676</v>
      </c>
      <c r="AN236" s="79" t="b">
        <v>0</v>
      </c>
      <c r="AO236" s="85" t="s">
        <v>1654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11</v>
      </c>
      <c r="BK236" s="49">
        <v>100</v>
      </c>
      <c r="BL236" s="48">
        <v>11</v>
      </c>
    </row>
    <row r="237" spans="1:64" ht="15">
      <c r="A237" s="64" t="s">
        <v>408</v>
      </c>
      <c r="B237" s="64" t="s">
        <v>425</v>
      </c>
      <c r="C237" s="65" t="s">
        <v>4124</v>
      </c>
      <c r="D237" s="66">
        <v>3</v>
      </c>
      <c r="E237" s="67" t="s">
        <v>132</v>
      </c>
      <c r="F237" s="68">
        <v>32</v>
      </c>
      <c r="G237" s="65"/>
      <c r="H237" s="69"/>
      <c r="I237" s="70"/>
      <c r="J237" s="70"/>
      <c r="K237" s="34" t="s">
        <v>65</v>
      </c>
      <c r="L237" s="77">
        <v>237</v>
      </c>
      <c r="M237" s="77"/>
      <c r="N237" s="72"/>
      <c r="O237" s="79" t="s">
        <v>498</v>
      </c>
      <c r="P237" s="81">
        <v>43484.75636574074</v>
      </c>
      <c r="Q237" s="79" t="s">
        <v>524</v>
      </c>
      <c r="R237" s="79"/>
      <c r="S237" s="79"/>
      <c r="T237" s="79" t="s">
        <v>633</v>
      </c>
      <c r="U237" s="83" t="s">
        <v>668</v>
      </c>
      <c r="V237" s="83" t="s">
        <v>668</v>
      </c>
      <c r="W237" s="81">
        <v>43484.75636574074</v>
      </c>
      <c r="X237" s="83" t="s">
        <v>1125</v>
      </c>
      <c r="Y237" s="79"/>
      <c r="Z237" s="79"/>
      <c r="AA237" s="85" t="s">
        <v>1501</v>
      </c>
      <c r="AB237" s="79"/>
      <c r="AC237" s="79" t="b">
        <v>0</v>
      </c>
      <c r="AD237" s="79">
        <v>0</v>
      </c>
      <c r="AE237" s="85" t="s">
        <v>1659</v>
      </c>
      <c r="AF237" s="79" t="b">
        <v>0</v>
      </c>
      <c r="AG237" s="79" t="s">
        <v>1663</v>
      </c>
      <c r="AH237" s="79"/>
      <c r="AI237" s="85" t="s">
        <v>1659</v>
      </c>
      <c r="AJ237" s="79" t="b">
        <v>0</v>
      </c>
      <c r="AK237" s="79">
        <v>19</v>
      </c>
      <c r="AL237" s="85" t="s">
        <v>1654</v>
      </c>
      <c r="AM237" s="79" t="s">
        <v>1674</v>
      </c>
      <c r="AN237" s="79" t="b">
        <v>0</v>
      </c>
      <c r="AO237" s="85" t="s">
        <v>1654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11</v>
      </c>
      <c r="BK237" s="49">
        <v>100</v>
      </c>
      <c r="BL237" s="48">
        <v>11</v>
      </c>
    </row>
    <row r="238" spans="1:64" ht="15">
      <c r="A238" s="64" t="s">
        <v>409</v>
      </c>
      <c r="B238" s="64" t="s">
        <v>425</v>
      </c>
      <c r="C238" s="65" t="s">
        <v>4124</v>
      </c>
      <c r="D238" s="66">
        <v>3</v>
      </c>
      <c r="E238" s="67" t="s">
        <v>132</v>
      </c>
      <c r="F238" s="68">
        <v>32</v>
      </c>
      <c r="G238" s="65"/>
      <c r="H238" s="69"/>
      <c r="I238" s="70"/>
      <c r="J238" s="70"/>
      <c r="K238" s="34" t="s">
        <v>65</v>
      </c>
      <c r="L238" s="77">
        <v>238</v>
      </c>
      <c r="M238" s="77"/>
      <c r="N238" s="72"/>
      <c r="O238" s="79" t="s">
        <v>498</v>
      </c>
      <c r="P238" s="81">
        <v>43484.75711805555</v>
      </c>
      <c r="Q238" s="79" t="s">
        <v>524</v>
      </c>
      <c r="R238" s="79"/>
      <c r="S238" s="79"/>
      <c r="T238" s="79" t="s">
        <v>633</v>
      </c>
      <c r="U238" s="83" t="s">
        <v>668</v>
      </c>
      <c r="V238" s="83" t="s">
        <v>668</v>
      </c>
      <c r="W238" s="81">
        <v>43484.75711805555</v>
      </c>
      <c r="X238" s="83" t="s">
        <v>1126</v>
      </c>
      <c r="Y238" s="79"/>
      <c r="Z238" s="79"/>
      <c r="AA238" s="85" t="s">
        <v>1502</v>
      </c>
      <c r="AB238" s="79"/>
      <c r="AC238" s="79" t="b">
        <v>0</v>
      </c>
      <c r="AD238" s="79">
        <v>0</v>
      </c>
      <c r="AE238" s="85" t="s">
        <v>1659</v>
      </c>
      <c r="AF238" s="79" t="b">
        <v>0</v>
      </c>
      <c r="AG238" s="79" t="s">
        <v>1663</v>
      </c>
      <c r="AH238" s="79"/>
      <c r="AI238" s="85" t="s">
        <v>1659</v>
      </c>
      <c r="AJ238" s="79" t="b">
        <v>0</v>
      </c>
      <c r="AK238" s="79">
        <v>19</v>
      </c>
      <c r="AL238" s="85" t="s">
        <v>1654</v>
      </c>
      <c r="AM238" s="79" t="s">
        <v>1676</v>
      </c>
      <c r="AN238" s="79" t="b">
        <v>0</v>
      </c>
      <c r="AO238" s="85" t="s">
        <v>1654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11</v>
      </c>
      <c r="BK238" s="49">
        <v>100</v>
      </c>
      <c r="BL238" s="48">
        <v>11</v>
      </c>
    </row>
    <row r="239" spans="1:64" ht="15">
      <c r="A239" s="64" t="s">
        <v>410</v>
      </c>
      <c r="B239" s="64" t="s">
        <v>425</v>
      </c>
      <c r="C239" s="65" t="s">
        <v>4125</v>
      </c>
      <c r="D239" s="66">
        <v>6.5</v>
      </c>
      <c r="E239" s="67" t="s">
        <v>136</v>
      </c>
      <c r="F239" s="68">
        <v>28.75</v>
      </c>
      <c r="G239" s="65"/>
      <c r="H239" s="69"/>
      <c r="I239" s="70"/>
      <c r="J239" s="70"/>
      <c r="K239" s="34" t="s">
        <v>65</v>
      </c>
      <c r="L239" s="77">
        <v>239</v>
      </c>
      <c r="M239" s="77"/>
      <c r="N239" s="72"/>
      <c r="O239" s="79" t="s">
        <v>498</v>
      </c>
      <c r="P239" s="81">
        <v>43484.37726851852</v>
      </c>
      <c r="Q239" s="79" t="s">
        <v>502</v>
      </c>
      <c r="R239" s="79"/>
      <c r="S239" s="79"/>
      <c r="T239" s="79" t="s">
        <v>488</v>
      </c>
      <c r="U239" s="79"/>
      <c r="V239" s="83" t="s">
        <v>864</v>
      </c>
      <c r="W239" s="81">
        <v>43484.37726851852</v>
      </c>
      <c r="X239" s="83" t="s">
        <v>1127</v>
      </c>
      <c r="Y239" s="79"/>
      <c r="Z239" s="79"/>
      <c r="AA239" s="85" t="s">
        <v>1503</v>
      </c>
      <c r="AB239" s="79"/>
      <c r="AC239" s="79" t="b">
        <v>0</v>
      </c>
      <c r="AD239" s="79">
        <v>0</v>
      </c>
      <c r="AE239" s="85" t="s">
        <v>1659</v>
      </c>
      <c r="AF239" s="79" t="b">
        <v>0</v>
      </c>
      <c r="AG239" s="79" t="s">
        <v>1663</v>
      </c>
      <c r="AH239" s="79"/>
      <c r="AI239" s="85" t="s">
        <v>1659</v>
      </c>
      <c r="AJ239" s="79" t="b">
        <v>0</v>
      </c>
      <c r="AK239" s="79">
        <v>149</v>
      </c>
      <c r="AL239" s="85" t="s">
        <v>1647</v>
      </c>
      <c r="AM239" s="79" t="s">
        <v>1673</v>
      </c>
      <c r="AN239" s="79" t="b">
        <v>0</v>
      </c>
      <c r="AO239" s="85" t="s">
        <v>1647</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24</v>
      </c>
      <c r="BK239" s="49">
        <v>100</v>
      </c>
      <c r="BL239" s="48">
        <v>24</v>
      </c>
    </row>
    <row r="240" spans="1:64" ht="15">
      <c r="A240" s="64" t="s">
        <v>410</v>
      </c>
      <c r="B240" s="64" t="s">
        <v>425</v>
      </c>
      <c r="C240" s="65" t="s">
        <v>4125</v>
      </c>
      <c r="D240" s="66">
        <v>6.5</v>
      </c>
      <c r="E240" s="67" t="s">
        <v>136</v>
      </c>
      <c r="F240" s="68">
        <v>28.75</v>
      </c>
      <c r="G240" s="65"/>
      <c r="H240" s="69"/>
      <c r="I240" s="70"/>
      <c r="J240" s="70"/>
      <c r="K240" s="34" t="s">
        <v>65</v>
      </c>
      <c r="L240" s="77">
        <v>240</v>
      </c>
      <c r="M240" s="77"/>
      <c r="N240" s="72"/>
      <c r="O240" s="79" t="s">
        <v>498</v>
      </c>
      <c r="P240" s="81">
        <v>43484.757268518515</v>
      </c>
      <c r="Q240" s="79" t="s">
        <v>506</v>
      </c>
      <c r="R240" s="79"/>
      <c r="S240" s="79"/>
      <c r="T240" s="79" t="s">
        <v>625</v>
      </c>
      <c r="U240" s="83" t="s">
        <v>657</v>
      </c>
      <c r="V240" s="83" t="s">
        <v>657</v>
      </c>
      <c r="W240" s="81">
        <v>43484.757268518515</v>
      </c>
      <c r="X240" s="83" t="s">
        <v>1128</v>
      </c>
      <c r="Y240" s="79"/>
      <c r="Z240" s="79"/>
      <c r="AA240" s="85" t="s">
        <v>1504</v>
      </c>
      <c r="AB240" s="79"/>
      <c r="AC240" s="79" t="b">
        <v>0</v>
      </c>
      <c r="AD240" s="79">
        <v>0</v>
      </c>
      <c r="AE240" s="85" t="s">
        <v>1659</v>
      </c>
      <c r="AF240" s="79" t="b">
        <v>0</v>
      </c>
      <c r="AG240" s="79" t="s">
        <v>1663</v>
      </c>
      <c r="AH240" s="79"/>
      <c r="AI240" s="85" t="s">
        <v>1659</v>
      </c>
      <c r="AJ240" s="79" t="b">
        <v>0</v>
      </c>
      <c r="AK240" s="79">
        <v>17</v>
      </c>
      <c r="AL240" s="85" t="s">
        <v>1650</v>
      </c>
      <c r="AM240" s="79" t="s">
        <v>1673</v>
      </c>
      <c r="AN240" s="79" t="b">
        <v>0</v>
      </c>
      <c r="AO240" s="85" t="s">
        <v>1650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v>1</v>
      </c>
      <c r="BE240" s="49">
        <v>7.6923076923076925</v>
      </c>
      <c r="BF240" s="48">
        <v>0</v>
      </c>
      <c r="BG240" s="49">
        <v>0</v>
      </c>
      <c r="BH240" s="48">
        <v>0</v>
      </c>
      <c r="BI240" s="49">
        <v>0</v>
      </c>
      <c r="BJ240" s="48">
        <v>12</v>
      </c>
      <c r="BK240" s="49">
        <v>92.3076923076923</v>
      </c>
      <c r="BL240" s="48">
        <v>13</v>
      </c>
    </row>
    <row r="241" spans="1:64" ht="15">
      <c r="A241" s="64" t="s">
        <v>411</v>
      </c>
      <c r="B241" s="64" t="s">
        <v>490</v>
      </c>
      <c r="C241" s="65" t="s">
        <v>4124</v>
      </c>
      <c r="D241" s="66">
        <v>3</v>
      </c>
      <c r="E241" s="67" t="s">
        <v>132</v>
      </c>
      <c r="F241" s="68">
        <v>32</v>
      </c>
      <c r="G241" s="65"/>
      <c r="H241" s="69"/>
      <c r="I241" s="70"/>
      <c r="J241" s="70"/>
      <c r="K241" s="34" t="s">
        <v>65</v>
      </c>
      <c r="L241" s="77">
        <v>241</v>
      </c>
      <c r="M241" s="77"/>
      <c r="N241" s="72"/>
      <c r="O241" s="79" t="s">
        <v>498</v>
      </c>
      <c r="P241" s="81">
        <v>43484.75734953704</v>
      </c>
      <c r="Q241" s="79" t="s">
        <v>525</v>
      </c>
      <c r="R241" s="79"/>
      <c r="S241" s="79"/>
      <c r="T241" s="79" t="s">
        <v>625</v>
      </c>
      <c r="U241" s="83" t="s">
        <v>669</v>
      </c>
      <c r="V241" s="83" t="s">
        <v>669</v>
      </c>
      <c r="W241" s="81">
        <v>43484.75734953704</v>
      </c>
      <c r="X241" s="83" t="s">
        <v>1129</v>
      </c>
      <c r="Y241" s="79"/>
      <c r="Z241" s="79"/>
      <c r="AA241" s="85" t="s">
        <v>1505</v>
      </c>
      <c r="AB241" s="79"/>
      <c r="AC241" s="79" t="b">
        <v>0</v>
      </c>
      <c r="AD241" s="79">
        <v>0</v>
      </c>
      <c r="AE241" s="85" t="s">
        <v>1659</v>
      </c>
      <c r="AF241" s="79" t="b">
        <v>0</v>
      </c>
      <c r="AG241" s="79" t="s">
        <v>1663</v>
      </c>
      <c r="AH241" s="79"/>
      <c r="AI241" s="85" t="s">
        <v>1659</v>
      </c>
      <c r="AJ241" s="79" t="b">
        <v>0</v>
      </c>
      <c r="AK241" s="79">
        <v>2</v>
      </c>
      <c r="AL241" s="85" t="s">
        <v>1616</v>
      </c>
      <c r="AM241" s="79" t="s">
        <v>1673</v>
      </c>
      <c r="AN241" s="79" t="b">
        <v>0</v>
      </c>
      <c r="AO241" s="85" t="s">
        <v>1616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411</v>
      </c>
      <c r="B242" s="64" t="s">
        <v>425</v>
      </c>
      <c r="C242" s="65" t="s">
        <v>4124</v>
      </c>
      <c r="D242" s="66">
        <v>3</v>
      </c>
      <c r="E242" s="67" t="s">
        <v>132</v>
      </c>
      <c r="F242" s="68">
        <v>32</v>
      </c>
      <c r="G242" s="65"/>
      <c r="H242" s="69"/>
      <c r="I242" s="70"/>
      <c r="J242" s="70"/>
      <c r="K242" s="34" t="s">
        <v>65</v>
      </c>
      <c r="L242" s="77">
        <v>242</v>
      </c>
      <c r="M242" s="77"/>
      <c r="N242" s="72"/>
      <c r="O242" s="79" t="s">
        <v>498</v>
      </c>
      <c r="P242" s="81">
        <v>43484.75734953704</v>
      </c>
      <c r="Q242" s="79" t="s">
        <v>525</v>
      </c>
      <c r="R242" s="79"/>
      <c r="S242" s="79"/>
      <c r="T242" s="79" t="s">
        <v>625</v>
      </c>
      <c r="U242" s="83" t="s">
        <v>669</v>
      </c>
      <c r="V242" s="83" t="s">
        <v>669</v>
      </c>
      <c r="W242" s="81">
        <v>43484.75734953704</v>
      </c>
      <c r="X242" s="83" t="s">
        <v>1129</v>
      </c>
      <c r="Y242" s="79"/>
      <c r="Z242" s="79"/>
      <c r="AA242" s="85" t="s">
        <v>1505</v>
      </c>
      <c r="AB242" s="79"/>
      <c r="AC242" s="79" t="b">
        <v>0</v>
      </c>
      <c r="AD242" s="79">
        <v>0</v>
      </c>
      <c r="AE242" s="85" t="s">
        <v>1659</v>
      </c>
      <c r="AF242" s="79" t="b">
        <v>0</v>
      </c>
      <c r="AG242" s="79" t="s">
        <v>1663</v>
      </c>
      <c r="AH242" s="79"/>
      <c r="AI242" s="85" t="s">
        <v>1659</v>
      </c>
      <c r="AJ242" s="79" t="b">
        <v>0</v>
      </c>
      <c r="AK242" s="79">
        <v>2</v>
      </c>
      <c r="AL242" s="85" t="s">
        <v>1616</v>
      </c>
      <c r="AM242" s="79" t="s">
        <v>1673</v>
      </c>
      <c r="AN242" s="79" t="b">
        <v>0</v>
      </c>
      <c r="AO242" s="85" t="s">
        <v>1616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1</v>
      </c>
      <c r="BD242" s="48"/>
      <c r="BE242" s="49"/>
      <c r="BF242" s="48"/>
      <c r="BG242" s="49"/>
      <c r="BH242" s="48"/>
      <c r="BI242" s="49"/>
      <c r="BJ242" s="48"/>
      <c r="BK242" s="49"/>
      <c r="BL242" s="48"/>
    </row>
    <row r="243" spans="1:64" ht="15">
      <c r="A243" s="64" t="s">
        <v>412</v>
      </c>
      <c r="B243" s="64" t="s">
        <v>486</v>
      </c>
      <c r="C243" s="65" t="s">
        <v>4124</v>
      </c>
      <c r="D243" s="66">
        <v>3</v>
      </c>
      <c r="E243" s="67" t="s">
        <v>132</v>
      </c>
      <c r="F243" s="68">
        <v>32</v>
      </c>
      <c r="G243" s="65"/>
      <c r="H243" s="69"/>
      <c r="I243" s="70"/>
      <c r="J243" s="70"/>
      <c r="K243" s="34" t="s">
        <v>65</v>
      </c>
      <c r="L243" s="77">
        <v>243</v>
      </c>
      <c r="M243" s="77"/>
      <c r="N243" s="72"/>
      <c r="O243" s="79" t="s">
        <v>498</v>
      </c>
      <c r="P243" s="81">
        <v>43484.75761574074</v>
      </c>
      <c r="Q243" s="79" t="s">
        <v>519</v>
      </c>
      <c r="R243" s="79"/>
      <c r="S243" s="79"/>
      <c r="T243" s="79" t="s">
        <v>629</v>
      </c>
      <c r="U243" s="83" t="s">
        <v>664</v>
      </c>
      <c r="V243" s="83" t="s">
        <v>664</v>
      </c>
      <c r="W243" s="81">
        <v>43484.75761574074</v>
      </c>
      <c r="X243" s="83" t="s">
        <v>1130</v>
      </c>
      <c r="Y243" s="79"/>
      <c r="Z243" s="79"/>
      <c r="AA243" s="85" t="s">
        <v>1506</v>
      </c>
      <c r="AB243" s="79"/>
      <c r="AC243" s="79" t="b">
        <v>0</v>
      </c>
      <c r="AD243" s="79">
        <v>0</v>
      </c>
      <c r="AE243" s="85" t="s">
        <v>1659</v>
      </c>
      <c r="AF243" s="79" t="b">
        <v>0</v>
      </c>
      <c r="AG243" s="79" t="s">
        <v>1664</v>
      </c>
      <c r="AH243" s="79"/>
      <c r="AI243" s="85" t="s">
        <v>1659</v>
      </c>
      <c r="AJ243" s="79" t="b">
        <v>0</v>
      </c>
      <c r="AK243" s="79">
        <v>8</v>
      </c>
      <c r="AL243" s="85" t="s">
        <v>1618</v>
      </c>
      <c r="AM243" s="79" t="s">
        <v>1674</v>
      </c>
      <c r="AN243" s="79" t="b">
        <v>0</v>
      </c>
      <c r="AO243" s="85" t="s">
        <v>1618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412</v>
      </c>
      <c r="B244" s="64" t="s">
        <v>487</v>
      </c>
      <c r="C244" s="65" t="s">
        <v>4124</v>
      </c>
      <c r="D244" s="66">
        <v>3</v>
      </c>
      <c r="E244" s="67" t="s">
        <v>132</v>
      </c>
      <c r="F244" s="68">
        <v>32</v>
      </c>
      <c r="G244" s="65"/>
      <c r="H244" s="69"/>
      <c r="I244" s="70"/>
      <c r="J244" s="70"/>
      <c r="K244" s="34" t="s">
        <v>65</v>
      </c>
      <c r="L244" s="77">
        <v>244</v>
      </c>
      <c r="M244" s="77"/>
      <c r="N244" s="72"/>
      <c r="O244" s="79" t="s">
        <v>498</v>
      </c>
      <c r="P244" s="81">
        <v>43484.75761574074</v>
      </c>
      <c r="Q244" s="79" t="s">
        <v>519</v>
      </c>
      <c r="R244" s="79"/>
      <c r="S244" s="79"/>
      <c r="T244" s="79" t="s">
        <v>629</v>
      </c>
      <c r="U244" s="83" t="s">
        <v>664</v>
      </c>
      <c r="V244" s="83" t="s">
        <v>664</v>
      </c>
      <c r="W244" s="81">
        <v>43484.75761574074</v>
      </c>
      <c r="X244" s="83" t="s">
        <v>1130</v>
      </c>
      <c r="Y244" s="79"/>
      <c r="Z244" s="79"/>
      <c r="AA244" s="85" t="s">
        <v>1506</v>
      </c>
      <c r="AB244" s="79"/>
      <c r="AC244" s="79" t="b">
        <v>0</v>
      </c>
      <c r="AD244" s="79">
        <v>0</v>
      </c>
      <c r="AE244" s="85" t="s">
        <v>1659</v>
      </c>
      <c r="AF244" s="79" t="b">
        <v>0</v>
      </c>
      <c r="AG244" s="79" t="s">
        <v>1664</v>
      </c>
      <c r="AH244" s="79"/>
      <c r="AI244" s="85" t="s">
        <v>1659</v>
      </c>
      <c r="AJ244" s="79" t="b">
        <v>0</v>
      </c>
      <c r="AK244" s="79">
        <v>8</v>
      </c>
      <c r="AL244" s="85" t="s">
        <v>1618</v>
      </c>
      <c r="AM244" s="79" t="s">
        <v>1674</v>
      </c>
      <c r="AN244" s="79" t="b">
        <v>0</v>
      </c>
      <c r="AO244" s="85" t="s">
        <v>1618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c r="BE244" s="49"/>
      <c r="BF244" s="48"/>
      <c r="BG244" s="49"/>
      <c r="BH244" s="48"/>
      <c r="BI244" s="49"/>
      <c r="BJ244" s="48"/>
      <c r="BK244" s="49"/>
      <c r="BL244" s="48"/>
    </row>
    <row r="245" spans="1:64" ht="15">
      <c r="A245" s="64" t="s">
        <v>412</v>
      </c>
      <c r="B245" s="64" t="s">
        <v>425</v>
      </c>
      <c r="C245" s="65" t="s">
        <v>4124</v>
      </c>
      <c r="D245" s="66">
        <v>3</v>
      </c>
      <c r="E245" s="67" t="s">
        <v>132</v>
      </c>
      <c r="F245" s="68">
        <v>32</v>
      </c>
      <c r="G245" s="65"/>
      <c r="H245" s="69"/>
      <c r="I245" s="70"/>
      <c r="J245" s="70"/>
      <c r="K245" s="34" t="s">
        <v>65</v>
      </c>
      <c r="L245" s="77">
        <v>245</v>
      </c>
      <c r="M245" s="77"/>
      <c r="N245" s="72"/>
      <c r="O245" s="79" t="s">
        <v>498</v>
      </c>
      <c r="P245" s="81">
        <v>43484.75761574074</v>
      </c>
      <c r="Q245" s="79" t="s">
        <v>519</v>
      </c>
      <c r="R245" s="79"/>
      <c r="S245" s="79"/>
      <c r="T245" s="79" t="s">
        <v>629</v>
      </c>
      <c r="U245" s="83" t="s">
        <v>664</v>
      </c>
      <c r="V245" s="83" t="s">
        <v>664</v>
      </c>
      <c r="W245" s="81">
        <v>43484.75761574074</v>
      </c>
      <c r="X245" s="83" t="s">
        <v>1130</v>
      </c>
      <c r="Y245" s="79"/>
      <c r="Z245" s="79"/>
      <c r="AA245" s="85" t="s">
        <v>1506</v>
      </c>
      <c r="AB245" s="79"/>
      <c r="AC245" s="79" t="b">
        <v>0</v>
      </c>
      <c r="AD245" s="79">
        <v>0</v>
      </c>
      <c r="AE245" s="85" t="s">
        <v>1659</v>
      </c>
      <c r="AF245" s="79" t="b">
        <v>0</v>
      </c>
      <c r="AG245" s="79" t="s">
        <v>1664</v>
      </c>
      <c r="AH245" s="79"/>
      <c r="AI245" s="85" t="s">
        <v>1659</v>
      </c>
      <c r="AJ245" s="79" t="b">
        <v>0</v>
      </c>
      <c r="AK245" s="79">
        <v>8</v>
      </c>
      <c r="AL245" s="85" t="s">
        <v>1618</v>
      </c>
      <c r="AM245" s="79" t="s">
        <v>1674</v>
      </c>
      <c r="AN245" s="79" t="b">
        <v>0</v>
      </c>
      <c r="AO245" s="85" t="s">
        <v>1618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1</v>
      </c>
      <c r="BD245" s="48">
        <v>0</v>
      </c>
      <c r="BE245" s="49">
        <v>0</v>
      </c>
      <c r="BF245" s="48">
        <v>0</v>
      </c>
      <c r="BG245" s="49">
        <v>0</v>
      </c>
      <c r="BH245" s="48">
        <v>0</v>
      </c>
      <c r="BI245" s="49">
        <v>0</v>
      </c>
      <c r="BJ245" s="48">
        <v>7</v>
      </c>
      <c r="BK245" s="49">
        <v>100</v>
      </c>
      <c r="BL245" s="48">
        <v>7</v>
      </c>
    </row>
    <row r="246" spans="1:64" ht="15">
      <c r="A246" s="64" t="s">
        <v>413</v>
      </c>
      <c r="B246" s="64" t="s">
        <v>425</v>
      </c>
      <c r="C246" s="65" t="s">
        <v>4124</v>
      </c>
      <c r="D246" s="66">
        <v>3</v>
      </c>
      <c r="E246" s="67" t="s">
        <v>132</v>
      </c>
      <c r="F246" s="68">
        <v>32</v>
      </c>
      <c r="G246" s="65"/>
      <c r="H246" s="69"/>
      <c r="I246" s="70"/>
      <c r="J246" s="70"/>
      <c r="K246" s="34" t="s">
        <v>65</v>
      </c>
      <c r="L246" s="77">
        <v>246</v>
      </c>
      <c r="M246" s="77"/>
      <c r="N246" s="72"/>
      <c r="O246" s="79" t="s">
        <v>498</v>
      </c>
      <c r="P246" s="81">
        <v>43484.75777777778</v>
      </c>
      <c r="Q246" s="79" t="s">
        <v>517</v>
      </c>
      <c r="R246" s="79"/>
      <c r="S246" s="79"/>
      <c r="T246" s="79" t="s">
        <v>625</v>
      </c>
      <c r="U246" s="83" t="s">
        <v>663</v>
      </c>
      <c r="V246" s="83" t="s">
        <v>663</v>
      </c>
      <c r="W246" s="81">
        <v>43484.75777777778</v>
      </c>
      <c r="X246" s="83" t="s">
        <v>1131</v>
      </c>
      <c r="Y246" s="79"/>
      <c r="Z246" s="79"/>
      <c r="AA246" s="85" t="s">
        <v>1507</v>
      </c>
      <c r="AB246" s="79"/>
      <c r="AC246" s="79" t="b">
        <v>0</v>
      </c>
      <c r="AD246" s="79">
        <v>0</v>
      </c>
      <c r="AE246" s="85" t="s">
        <v>1659</v>
      </c>
      <c r="AF246" s="79" t="b">
        <v>0</v>
      </c>
      <c r="AG246" s="79" t="s">
        <v>1663</v>
      </c>
      <c r="AH246" s="79"/>
      <c r="AI246" s="85" t="s">
        <v>1659</v>
      </c>
      <c r="AJ246" s="79" t="b">
        <v>0</v>
      </c>
      <c r="AK246" s="79">
        <v>27</v>
      </c>
      <c r="AL246" s="85" t="s">
        <v>1653</v>
      </c>
      <c r="AM246" s="79" t="s">
        <v>1674</v>
      </c>
      <c r="AN246" s="79" t="b">
        <v>0</v>
      </c>
      <c r="AO246" s="85" t="s">
        <v>1653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7</v>
      </c>
      <c r="BK246" s="49">
        <v>100</v>
      </c>
      <c r="BL246" s="48">
        <v>7</v>
      </c>
    </row>
    <row r="247" spans="1:64" ht="15">
      <c r="A247" s="64" t="s">
        <v>414</v>
      </c>
      <c r="B247" s="64" t="s">
        <v>414</v>
      </c>
      <c r="C247" s="65" t="s">
        <v>4124</v>
      </c>
      <c r="D247" s="66">
        <v>3</v>
      </c>
      <c r="E247" s="67" t="s">
        <v>132</v>
      </c>
      <c r="F247" s="68">
        <v>32</v>
      </c>
      <c r="G247" s="65"/>
      <c r="H247" s="69"/>
      <c r="I247" s="70"/>
      <c r="J247" s="70"/>
      <c r="K247" s="34" t="s">
        <v>65</v>
      </c>
      <c r="L247" s="77">
        <v>247</v>
      </c>
      <c r="M247" s="77"/>
      <c r="N247" s="72"/>
      <c r="O247" s="79" t="s">
        <v>176</v>
      </c>
      <c r="P247" s="81">
        <v>43484.754699074074</v>
      </c>
      <c r="Q247" s="79" t="s">
        <v>526</v>
      </c>
      <c r="R247" s="79"/>
      <c r="S247" s="79"/>
      <c r="T247" s="79" t="s">
        <v>622</v>
      </c>
      <c r="U247" s="83" t="s">
        <v>670</v>
      </c>
      <c r="V247" s="83" t="s">
        <v>670</v>
      </c>
      <c r="W247" s="81">
        <v>43484.754699074074</v>
      </c>
      <c r="X247" s="83" t="s">
        <v>1132</v>
      </c>
      <c r="Y247" s="79"/>
      <c r="Z247" s="79"/>
      <c r="AA247" s="85" t="s">
        <v>1508</v>
      </c>
      <c r="AB247" s="85" t="s">
        <v>1657</v>
      </c>
      <c r="AC247" s="79" t="b">
        <v>0</v>
      </c>
      <c r="AD247" s="79">
        <v>1</v>
      </c>
      <c r="AE247" s="85" t="s">
        <v>1660</v>
      </c>
      <c r="AF247" s="79" t="b">
        <v>0</v>
      </c>
      <c r="AG247" s="79" t="s">
        <v>1663</v>
      </c>
      <c r="AH247" s="79"/>
      <c r="AI247" s="85" t="s">
        <v>1659</v>
      </c>
      <c r="AJ247" s="79" t="b">
        <v>0</v>
      </c>
      <c r="AK247" s="79">
        <v>1</v>
      </c>
      <c r="AL247" s="85" t="s">
        <v>1659</v>
      </c>
      <c r="AM247" s="79" t="s">
        <v>1674</v>
      </c>
      <c r="AN247" s="79" t="b">
        <v>0</v>
      </c>
      <c r="AO247" s="85" t="s">
        <v>1657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7</v>
      </c>
      <c r="BD247" s="48">
        <v>0</v>
      </c>
      <c r="BE247" s="49">
        <v>0</v>
      </c>
      <c r="BF247" s="48">
        <v>0</v>
      </c>
      <c r="BG247" s="49">
        <v>0</v>
      </c>
      <c r="BH247" s="48">
        <v>0</v>
      </c>
      <c r="BI247" s="49">
        <v>0</v>
      </c>
      <c r="BJ247" s="48">
        <v>9</v>
      </c>
      <c r="BK247" s="49">
        <v>100</v>
      </c>
      <c r="BL247" s="48">
        <v>9</v>
      </c>
    </row>
    <row r="248" spans="1:64" ht="15">
      <c r="A248" s="64" t="s">
        <v>415</v>
      </c>
      <c r="B248" s="64" t="s">
        <v>414</v>
      </c>
      <c r="C248" s="65" t="s">
        <v>4124</v>
      </c>
      <c r="D248" s="66">
        <v>3</v>
      </c>
      <c r="E248" s="67" t="s">
        <v>132</v>
      </c>
      <c r="F248" s="68">
        <v>32</v>
      </c>
      <c r="G248" s="65"/>
      <c r="H248" s="69"/>
      <c r="I248" s="70"/>
      <c r="J248" s="70"/>
      <c r="K248" s="34" t="s">
        <v>65</v>
      </c>
      <c r="L248" s="77">
        <v>248</v>
      </c>
      <c r="M248" s="77"/>
      <c r="N248" s="72"/>
      <c r="O248" s="79" t="s">
        <v>498</v>
      </c>
      <c r="P248" s="81">
        <v>43484.75809027778</v>
      </c>
      <c r="Q248" s="79" t="s">
        <v>527</v>
      </c>
      <c r="R248" s="79"/>
      <c r="S248" s="79"/>
      <c r="T248" s="79" t="s">
        <v>622</v>
      </c>
      <c r="U248" s="83" t="s">
        <v>670</v>
      </c>
      <c r="V248" s="83" t="s">
        <v>670</v>
      </c>
      <c r="W248" s="81">
        <v>43484.75809027778</v>
      </c>
      <c r="X248" s="83" t="s">
        <v>1133</v>
      </c>
      <c r="Y248" s="79"/>
      <c r="Z248" s="79"/>
      <c r="AA248" s="85" t="s">
        <v>1509</v>
      </c>
      <c r="AB248" s="79"/>
      <c r="AC248" s="79" t="b">
        <v>0</v>
      </c>
      <c r="AD248" s="79">
        <v>0</v>
      </c>
      <c r="AE248" s="85" t="s">
        <v>1659</v>
      </c>
      <c r="AF248" s="79" t="b">
        <v>0</v>
      </c>
      <c r="AG248" s="79" t="s">
        <v>1663</v>
      </c>
      <c r="AH248" s="79"/>
      <c r="AI248" s="85" t="s">
        <v>1659</v>
      </c>
      <c r="AJ248" s="79" t="b">
        <v>0</v>
      </c>
      <c r="AK248" s="79">
        <v>1</v>
      </c>
      <c r="AL248" s="85" t="s">
        <v>1508</v>
      </c>
      <c r="AM248" s="79" t="s">
        <v>1674</v>
      </c>
      <c r="AN248" s="79" t="b">
        <v>0</v>
      </c>
      <c r="AO248" s="85" t="s">
        <v>1508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7</v>
      </c>
      <c r="BC248" s="78" t="str">
        <f>REPLACE(INDEX(GroupVertices[Group],MATCH(Edges[[#This Row],[Vertex 2]],GroupVertices[Vertex],0)),1,1,"")</f>
        <v>7</v>
      </c>
      <c r="BD248" s="48">
        <v>0</v>
      </c>
      <c r="BE248" s="49">
        <v>0</v>
      </c>
      <c r="BF248" s="48">
        <v>0</v>
      </c>
      <c r="BG248" s="49">
        <v>0</v>
      </c>
      <c r="BH248" s="48">
        <v>0</v>
      </c>
      <c r="BI248" s="49">
        <v>0</v>
      </c>
      <c r="BJ248" s="48">
        <v>11</v>
      </c>
      <c r="BK248" s="49">
        <v>100</v>
      </c>
      <c r="BL248" s="48">
        <v>11</v>
      </c>
    </row>
    <row r="249" spans="1:64" ht="15">
      <c r="A249" s="64" t="s">
        <v>416</v>
      </c>
      <c r="B249" s="64" t="s">
        <v>416</v>
      </c>
      <c r="C249" s="65" t="s">
        <v>4124</v>
      </c>
      <c r="D249" s="66">
        <v>3</v>
      </c>
      <c r="E249" s="67" t="s">
        <v>132</v>
      </c>
      <c r="F249" s="68">
        <v>32</v>
      </c>
      <c r="G249" s="65"/>
      <c r="H249" s="69"/>
      <c r="I249" s="70"/>
      <c r="J249" s="70"/>
      <c r="K249" s="34" t="s">
        <v>65</v>
      </c>
      <c r="L249" s="77">
        <v>249</v>
      </c>
      <c r="M249" s="77"/>
      <c r="N249" s="72"/>
      <c r="O249" s="79" t="s">
        <v>176</v>
      </c>
      <c r="P249" s="81">
        <v>43484.71640046296</v>
      </c>
      <c r="Q249" s="79" t="s">
        <v>528</v>
      </c>
      <c r="R249" s="79"/>
      <c r="S249" s="79"/>
      <c r="T249" s="79" t="s">
        <v>626</v>
      </c>
      <c r="U249" s="83" t="s">
        <v>658</v>
      </c>
      <c r="V249" s="83" t="s">
        <v>658</v>
      </c>
      <c r="W249" s="81">
        <v>43484.71640046296</v>
      </c>
      <c r="X249" s="83" t="s">
        <v>1134</v>
      </c>
      <c r="Y249" s="79"/>
      <c r="Z249" s="79"/>
      <c r="AA249" s="85" t="s">
        <v>1510</v>
      </c>
      <c r="AB249" s="79"/>
      <c r="AC249" s="79" t="b">
        <v>0</v>
      </c>
      <c r="AD249" s="79">
        <v>11</v>
      </c>
      <c r="AE249" s="85" t="s">
        <v>1659</v>
      </c>
      <c r="AF249" s="79" t="b">
        <v>0</v>
      </c>
      <c r="AG249" s="79" t="s">
        <v>1663</v>
      </c>
      <c r="AH249" s="79"/>
      <c r="AI249" s="85" t="s">
        <v>1659</v>
      </c>
      <c r="AJ249" s="79" t="b">
        <v>0</v>
      </c>
      <c r="AK249" s="79">
        <v>3</v>
      </c>
      <c r="AL249" s="85" t="s">
        <v>1659</v>
      </c>
      <c r="AM249" s="79" t="s">
        <v>1674</v>
      </c>
      <c r="AN249" s="79" t="b">
        <v>0</v>
      </c>
      <c r="AO249" s="85" t="s">
        <v>1510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7</v>
      </c>
      <c r="BC249" s="78" t="str">
        <f>REPLACE(INDEX(GroupVertices[Group],MATCH(Edges[[#This Row],[Vertex 2]],GroupVertices[Vertex],0)),1,1,"")</f>
        <v>7</v>
      </c>
      <c r="BD249" s="48">
        <v>0</v>
      </c>
      <c r="BE249" s="49">
        <v>0</v>
      </c>
      <c r="BF249" s="48">
        <v>0</v>
      </c>
      <c r="BG249" s="49">
        <v>0</v>
      </c>
      <c r="BH249" s="48">
        <v>0</v>
      </c>
      <c r="BI249" s="49">
        <v>0</v>
      </c>
      <c r="BJ249" s="48">
        <v>14</v>
      </c>
      <c r="BK249" s="49">
        <v>100</v>
      </c>
      <c r="BL249" s="48">
        <v>14</v>
      </c>
    </row>
    <row r="250" spans="1:64" ht="15">
      <c r="A250" s="64" t="s">
        <v>415</v>
      </c>
      <c r="B250" s="64" t="s">
        <v>416</v>
      </c>
      <c r="C250" s="65" t="s">
        <v>4124</v>
      </c>
      <c r="D250" s="66">
        <v>3</v>
      </c>
      <c r="E250" s="67" t="s">
        <v>132</v>
      </c>
      <c r="F250" s="68">
        <v>32</v>
      </c>
      <c r="G250" s="65"/>
      <c r="H250" s="69"/>
      <c r="I250" s="70"/>
      <c r="J250" s="70"/>
      <c r="K250" s="34" t="s">
        <v>65</v>
      </c>
      <c r="L250" s="77">
        <v>250</v>
      </c>
      <c r="M250" s="77"/>
      <c r="N250" s="72"/>
      <c r="O250" s="79" t="s">
        <v>498</v>
      </c>
      <c r="P250" s="81">
        <v>43484.758310185185</v>
      </c>
      <c r="Q250" s="79" t="s">
        <v>507</v>
      </c>
      <c r="R250" s="79"/>
      <c r="S250" s="79"/>
      <c r="T250" s="79" t="s">
        <v>626</v>
      </c>
      <c r="U250" s="83" t="s">
        <v>658</v>
      </c>
      <c r="V250" s="83" t="s">
        <v>658</v>
      </c>
      <c r="W250" s="81">
        <v>43484.758310185185</v>
      </c>
      <c r="X250" s="83" t="s">
        <v>1135</v>
      </c>
      <c r="Y250" s="79"/>
      <c r="Z250" s="79"/>
      <c r="AA250" s="85" t="s">
        <v>1511</v>
      </c>
      <c r="AB250" s="79"/>
      <c r="AC250" s="79" t="b">
        <v>0</v>
      </c>
      <c r="AD250" s="79">
        <v>0</v>
      </c>
      <c r="AE250" s="85" t="s">
        <v>1659</v>
      </c>
      <c r="AF250" s="79" t="b">
        <v>0</v>
      </c>
      <c r="AG250" s="79" t="s">
        <v>1663</v>
      </c>
      <c r="AH250" s="79"/>
      <c r="AI250" s="85" t="s">
        <v>1659</v>
      </c>
      <c r="AJ250" s="79" t="b">
        <v>0</v>
      </c>
      <c r="AK250" s="79">
        <v>3</v>
      </c>
      <c r="AL250" s="85" t="s">
        <v>1510</v>
      </c>
      <c r="AM250" s="79" t="s">
        <v>1674</v>
      </c>
      <c r="AN250" s="79" t="b">
        <v>0</v>
      </c>
      <c r="AO250" s="85" t="s">
        <v>1510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7</v>
      </c>
      <c r="BC250" s="78" t="str">
        <f>REPLACE(INDEX(GroupVertices[Group],MATCH(Edges[[#This Row],[Vertex 2]],GroupVertices[Vertex],0)),1,1,"")</f>
        <v>7</v>
      </c>
      <c r="BD250" s="48">
        <v>0</v>
      </c>
      <c r="BE250" s="49">
        <v>0</v>
      </c>
      <c r="BF250" s="48">
        <v>0</v>
      </c>
      <c r="BG250" s="49">
        <v>0</v>
      </c>
      <c r="BH250" s="48">
        <v>0</v>
      </c>
      <c r="BI250" s="49">
        <v>0</v>
      </c>
      <c r="BJ250" s="48">
        <v>16</v>
      </c>
      <c r="BK250" s="49">
        <v>100</v>
      </c>
      <c r="BL250" s="48">
        <v>16</v>
      </c>
    </row>
    <row r="251" spans="1:64" ht="15">
      <c r="A251" s="64" t="s">
        <v>417</v>
      </c>
      <c r="B251" s="64" t="s">
        <v>425</v>
      </c>
      <c r="C251" s="65" t="s">
        <v>4124</v>
      </c>
      <c r="D251" s="66">
        <v>3</v>
      </c>
      <c r="E251" s="67" t="s">
        <v>132</v>
      </c>
      <c r="F251" s="68">
        <v>32</v>
      </c>
      <c r="G251" s="65"/>
      <c r="H251" s="69"/>
      <c r="I251" s="70"/>
      <c r="J251" s="70"/>
      <c r="K251" s="34" t="s">
        <v>65</v>
      </c>
      <c r="L251" s="77">
        <v>251</v>
      </c>
      <c r="M251" s="77"/>
      <c r="N251" s="72"/>
      <c r="O251" s="79" t="s">
        <v>498</v>
      </c>
      <c r="P251" s="81">
        <v>43484.75858796296</v>
      </c>
      <c r="Q251" s="79" t="s">
        <v>524</v>
      </c>
      <c r="R251" s="79"/>
      <c r="S251" s="79"/>
      <c r="T251" s="79" t="s">
        <v>633</v>
      </c>
      <c r="U251" s="83" t="s">
        <v>668</v>
      </c>
      <c r="V251" s="83" t="s">
        <v>668</v>
      </c>
      <c r="W251" s="81">
        <v>43484.75858796296</v>
      </c>
      <c r="X251" s="83" t="s">
        <v>1136</v>
      </c>
      <c r="Y251" s="79"/>
      <c r="Z251" s="79"/>
      <c r="AA251" s="85" t="s">
        <v>1512</v>
      </c>
      <c r="AB251" s="79"/>
      <c r="AC251" s="79" t="b">
        <v>0</v>
      </c>
      <c r="AD251" s="79">
        <v>0</v>
      </c>
      <c r="AE251" s="85" t="s">
        <v>1659</v>
      </c>
      <c r="AF251" s="79" t="b">
        <v>0</v>
      </c>
      <c r="AG251" s="79" t="s">
        <v>1663</v>
      </c>
      <c r="AH251" s="79"/>
      <c r="AI251" s="85" t="s">
        <v>1659</v>
      </c>
      <c r="AJ251" s="79" t="b">
        <v>0</v>
      </c>
      <c r="AK251" s="79">
        <v>19</v>
      </c>
      <c r="AL251" s="85" t="s">
        <v>1654</v>
      </c>
      <c r="AM251" s="79" t="s">
        <v>1673</v>
      </c>
      <c r="AN251" s="79" t="b">
        <v>0</v>
      </c>
      <c r="AO251" s="85" t="s">
        <v>1654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11</v>
      </c>
      <c r="BK251" s="49">
        <v>100</v>
      </c>
      <c r="BL251" s="48">
        <v>11</v>
      </c>
    </row>
    <row r="252" spans="1:64" ht="15">
      <c r="A252" s="64" t="s">
        <v>418</v>
      </c>
      <c r="B252" s="64" t="s">
        <v>482</v>
      </c>
      <c r="C252" s="65" t="s">
        <v>4124</v>
      </c>
      <c r="D252" s="66">
        <v>3</v>
      </c>
      <c r="E252" s="67" t="s">
        <v>132</v>
      </c>
      <c r="F252" s="68">
        <v>32</v>
      </c>
      <c r="G252" s="65"/>
      <c r="H252" s="69"/>
      <c r="I252" s="70"/>
      <c r="J252" s="70"/>
      <c r="K252" s="34" t="s">
        <v>65</v>
      </c>
      <c r="L252" s="77">
        <v>252</v>
      </c>
      <c r="M252" s="77"/>
      <c r="N252" s="72"/>
      <c r="O252" s="79" t="s">
        <v>498</v>
      </c>
      <c r="P252" s="81">
        <v>43484.75890046296</v>
      </c>
      <c r="Q252" s="79" t="s">
        <v>529</v>
      </c>
      <c r="R252" s="83" t="s">
        <v>609</v>
      </c>
      <c r="S252" s="79" t="s">
        <v>619</v>
      </c>
      <c r="T252" s="79" t="s">
        <v>634</v>
      </c>
      <c r="U252" s="79"/>
      <c r="V252" s="83" t="s">
        <v>865</v>
      </c>
      <c r="W252" s="81">
        <v>43484.75890046296</v>
      </c>
      <c r="X252" s="83" t="s">
        <v>1137</v>
      </c>
      <c r="Y252" s="79"/>
      <c r="Z252" s="79"/>
      <c r="AA252" s="85" t="s">
        <v>1513</v>
      </c>
      <c r="AB252" s="79"/>
      <c r="AC252" s="79" t="b">
        <v>0</v>
      </c>
      <c r="AD252" s="79">
        <v>0</v>
      </c>
      <c r="AE252" s="85" t="s">
        <v>1659</v>
      </c>
      <c r="AF252" s="79" t="b">
        <v>1</v>
      </c>
      <c r="AG252" s="79" t="s">
        <v>1664</v>
      </c>
      <c r="AH252" s="79"/>
      <c r="AI252" s="85" t="s">
        <v>1667</v>
      </c>
      <c r="AJ252" s="79" t="b">
        <v>0</v>
      </c>
      <c r="AK252" s="79">
        <v>1</v>
      </c>
      <c r="AL252" s="85" t="s">
        <v>1640</v>
      </c>
      <c r="AM252" s="79" t="s">
        <v>1676</v>
      </c>
      <c r="AN252" s="79" t="b">
        <v>0</v>
      </c>
      <c r="AO252" s="85" t="s">
        <v>1640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6</v>
      </c>
      <c r="BK252" s="49">
        <v>100</v>
      </c>
      <c r="BL252" s="48">
        <v>6</v>
      </c>
    </row>
    <row r="253" spans="1:64" ht="15">
      <c r="A253" s="64" t="s">
        <v>419</v>
      </c>
      <c r="B253" s="64" t="s">
        <v>425</v>
      </c>
      <c r="C253" s="65" t="s">
        <v>4124</v>
      </c>
      <c r="D253" s="66">
        <v>3</v>
      </c>
      <c r="E253" s="67" t="s">
        <v>132</v>
      </c>
      <c r="F253" s="68">
        <v>32</v>
      </c>
      <c r="G253" s="65"/>
      <c r="H253" s="69"/>
      <c r="I253" s="70"/>
      <c r="J253" s="70"/>
      <c r="K253" s="34" t="s">
        <v>65</v>
      </c>
      <c r="L253" s="77">
        <v>253</v>
      </c>
      <c r="M253" s="77"/>
      <c r="N253" s="72"/>
      <c r="O253" s="79" t="s">
        <v>498</v>
      </c>
      <c r="P253" s="81">
        <v>43484.75914351852</v>
      </c>
      <c r="Q253" s="79" t="s">
        <v>510</v>
      </c>
      <c r="R253" s="79"/>
      <c r="S253" s="79"/>
      <c r="T253" s="79"/>
      <c r="U253" s="79"/>
      <c r="V253" s="83" t="s">
        <v>866</v>
      </c>
      <c r="W253" s="81">
        <v>43484.75914351852</v>
      </c>
      <c r="X253" s="83" t="s">
        <v>1138</v>
      </c>
      <c r="Y253" s="79"/>
      <c r="Z253" s="79"/>
      <c r="AA253" s="85" t="s">
        <v>1514</v>
      </c>
      <c r="AB253" s="79"/>
      <c r="AC253" s="79" t="b">
        <v>0</v>
      </c>
      <c r="AD253" s="79">
        <v>0</v>
      </c>
      <c r="AE253" s="85" t="s">
        <v>1659</v>
      </c>
      <c r="AF253" s="79" t="b">
        <v>0</v>
      </c>
      <c r="AG253" s="79" t="s">
        <v>1663</v>
      </c>
      <c r="AH253" s="79"/>
      <c r="AI253" s="85" t="s">
        <v>1659</v>
      </c>
      <c r="AJ253" s="79" t="b">
        <v>0</v>
      </c>
      <c r="AK253" s="79">
        <v>22</v>
      </c>
      <c r="AL253" s="85" t="s">
        <v>1651</v>
      </c>
      <c r="AM253" s="79" t="s">
        <v>1673</v>
      </c>
      <c r="AN253" s="79" t="b">
        <v>0</v>
      </c>
      <c r="AO253" s="85" t="s">
        <v>1651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4.761904761904762</v>
      </c>
      <c r="BH253" s="48">
        <v>0</v>
      </c>
      <c r="BI253" s="49">
        <v>0</v>
      </c>
      <c r="BJ253" s="48">
        <v>20</v>
      </c>
      <c r="BK253" s="49">
        <v>95.23809523809524</v>
      </c>
      <c r="BL253" s="48">
        <v>21</v>
      </c>
    </row>
    <row r="254" spans="1:64" ht="15">
      <c r="A254" s="64" t="s">
        <v>420</v>
      </c>
      <c r="B254" s="64" t="s">
        <v>394</v>
      </c>
      <c r="C254" s="65" t="s">
        <v>4124</v>
      </c>
      <c r="D254" s="66">
        <v>3</v>
      </c>
      <c r="E254" s="67" t="s">
        <v>132</v>
      </c>
      <c r="F254" s="68">
        <v>32</v>
      </c>
      <c r="G254" s="65"/>
      <c r="H254" s="69"/>
      <c r="I254" s="70"/>
      <c r="J254" s="70"/>
      <c r="K254" s="34" t="s">
        <v>65</v>
      </c>
      <c r="L254" s="77">
        <v>254</v>
      </c>
      <c r="M254" s="77"/>
      <c r="N254" s="72"/>
      <c r="O254" s="79" t="s">
        <v>498</v>
      </c>
      <c r="P254" s="81">
        <v>43484.75486111111</v>
      </c>
      <c r="Q254" s="79" t="s">
        <v>530</v>
      </c>
      <c r="R254" s="79"/>
      <c r="S254" s="79"/>
      <c r="T254" s="79" t="s">
        <v>635</v>
      </c>
      <c r="U254" s="79"/>
      <c r="V254" s="83" t="s">
        <v>867</v>
      </c>
      <c r="W254" s="81">
        <v>43484.75486111111</v>
      </c>
      <c r="X254" s="83" t="s">
        <v>1139</v>
      </c>
      <c r="Y254" s="79"/>
      <c r="Z254" s="79"/>
      <c r="AA254" s="85" t="s">
        <v>1515</v>
      </c>
      <c r="AB254" s="79"/>
      <c r="AC254" s="79" t="b">
        <v>0</v>
      </c>
      <c r="AD254" s="79">
        <v>0</v>
      </c>
      <c r="AE254" s="85" t="s">
        <v>1659</v>
      </c>
      <c r="AF254" s="79" t="b">
        <v>0</v>
      </c>
      <c r="AG254" s="79" t="s">
        <v>1663</v>
      </c>
      <c r="AH254" s="79"/>
      <c r="AI254" s="85" t="s">
        <v>1659</v>
      </c>
      <c r="AJ254" s="79" t="b">
        <v>0</v>
      </c>
      <c r="AK254" s="79">
        <v>1</v>
      </c>
      <c r="AL254" s="85" t="s">
        <v>1483</v>
      </c>
      <c r="AM254" s="79" t="s">
        <v>1674</v>
      </c>
      <c r="AN254" s="79" t="b">
        <v>0</v>
      </c>
      <c r="AO254" s="85" t="s">
        <v>1483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v>2</v>
      </c>
      <c r="BE254" s="49">
        <v>10</v>
      </c>
      <c r="BF254" s="48">
        <v>0</v>
      </c>
      <c r="BG254" s="49">
        <v>0</v>
      </c>
      <c r="BH254" s="48">
        <v>0</v>
      </c>
      <c r="BI254" s="49">
        <v>0</v>
      </c>
      <c r="BJ254" s="48">
        <v>18</v>
      </c>
      <c r="BK254" s="49">
        <v>90</v>
      </c>
      <c r="BL254" s="48">
        <v>20</v>
      </c>
    </row>
    <row r="255" spans="1:64" ht="15">
      <c r="A255" s="64" t="s">
        <v>420</v>
      </c>
      <c r="B255" s="64" t="s">
        <v>425</v>
      </c>
      <c r="C255" s="65" t="s">
        <v>4124</v>
      </c>
      <c r="D255" s="66">
        <v>3</v>
      </c>
      <c r="E255" s="67" t="s">
        <v>132</v>
      </c>
      <c r="F255" s="68">
        <v>32</v>
      </c>
      <c r="G255" s="65"/>
      <c r="H255" s="69"/>
      <c r="I255" s="70"/>
      <c r="J255" s="70"/>
      <c r="K255" s="34" t="s">
        <v>65</v>
      </c>
      <c r="L255" s="77">
        <v>255</v>
      </c>
      <c r="M255" s="77"/>
      <c r="N255" s="72"/>
      <c r="O255" s="79" t="s">
        <v>498</v>
      </c>
      <c r="P255" s="81">
        <v>43484.75597222222</v>
      </c>
      <c r="Q255" s="79" t="s">
        <v>510</v>
      </c>
      <c r="R255" s="79"/>
      <c r="S255" s="79"/>
      <c r="T255" s="79"/>
      <c r="U255" s="79"/>
      <c r="V255" s="83" t="s">
        <v>867</v>
      </c>
      <c r="W255" s="81">
        <v>43484.75597222222</v>
      </c>
      <c r="X255" s="83" t="s">
        <v>1140</v>
      </c>
      <c r="Y255" s="79"/>
      <c r="Z255" s="79"/>
      <c r="AA255" s="85" t="s">
        <v>1516</v>
      </c>
      <c r="AB255" s="79"/>
      <c r="AC255" s="79" t="b">
        <v>0</v>
      </c>
      <c r="AD255" s="79">
        <v>0</v>
      </c>
      <c r="AE255" s="85" t="s">
        <v>1659</v>
      </c>
      <c r="AF255" s="79" t="b">
        <v>0</v>
      </c>
      <c r="AG255" s="79" t="s">
        <v>1663</v>
      </c>
      <c r="AH255" s="79"/>
      <c r="AI255" s="85" t="s">
        <v>1659</v>
      </c>
      <c r="AJ255" s="79" t="b">
        <v>0</v>
      </c>
      <c r="AK255" s="79">
        <v>22</v>
      </c>
      <c r="AL255" s="85" t="s">
        <v>1651</v>
      </c>
      <c r="AM255" s="79" t="s">
        <v>1674</v>
      </c>
      <c r="AN255" s="79" t="b">
        <v>0</v>
      </c>
      <c r="AO255" s="85" t="s">
        <v>1651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1</v>
      </c>
      <c r="BD255" s="48">
        <v>0</v>
      </c>
      <c r="BE255" s="49">
        <v>0</v>
      </c>
      <c r="BF255" s="48">
        <v>1</v>
      </c>
      <c r="BG255" s="49">
        <v>4.761904761904762</v>
      </c>
      <c r="BH255" s="48">
        <v>0</v>
      </c>
      <c r="BI255" s="49">
        <v>0</v>
      </c>
      <c r="BJ255" s="48">
        <v>20</v>
      </c>
      <c r="BK255" s="49">
        <v>95.23809523809524</v>
      </c>
      <c r="BL255" s="48">
        <v>21</v>
      </c>
    </row>
    <row r="256" spans="1:64" ht="15">
      <c r="A256" s="64" t="s">
        <v>420</v>
      </c>
      <c r="B256" s="64" t="s">
        <v>438</v>
      </c>
      <c r="C256" s="65" t="s">
        <v>4124</v>
      </c>
      <c r="D256" s="66">
        <v>3</v>
      </c>
      <c r="E256" s="67" t="s">
        <v>132</v>
      </c>
      <c r="F256" s="68">
        <v>32</v>
      </c>
      <c r="G256" s="65"/>
      <c r="H256" s="69"/>
      <c r="I256" s="70"/>
      <c r="J256" s="70"/>
      <c r="K256" s="34" t="s">
        <v>65</v>
      </c>
      <c r="L256" s="77">
        <v>256</v>
      </c>
      <c r="M256" s="77"/>
      <c r="N256" s="72"/>
      <c r="O256" s="79" t="s">
        <v>498</v>
      </c>
      <c r="P256" s="81">
        <v>43484.759375</v>
      </c>
      <c r="Q256" s="79" t="s">
        <v>531</v>
      </c>
      <c r="R256" s="79"/>
      <c r="S256" s="79"/>
      <c r="T256" s="79" t="s">
        <v>622</v>
      </c>
      <c r="U256" s="79"/>
      <c r="V256" s="83" t="s">
        <v>867</v>
      </c>
      <c r="W256" s="81">
        <v>43484.759375</v>
      </c>
      <c r="X256" s="83" t="s">
        <v>1141</v>
      </c>
      <c r="Y256" s="79"/>
      <c r="Z256" s="79"/>
      <c r="AA256" s="85" t="s">
        <v>1517</v>
      </c>
      <c r="AB256" s="79"/>
      <c r="AC256" s="79" t="b">
        <v>0</v>
      </c>
      <c r="AD256" s="79">
        <v>0</v>
      </c>
      <c r="AE256" s="85" t="s">
        <v>1659</v>
      </c>
      <c r="AF256" s="79" t="b">
        <v>0</v>
      </c>
      <c r="AG256" s="79" t="s">
        <v>1663</v>
      </c>
      <c r="AH256" s="79"/>
      <c r="AI256" s="85" t="s">
        <v>1659</v>
      </c>
      <c r="AJ256" s="79" t="b">
        <v>0</v>
      </c>
      <c r="AK256" s="79">
        <v>2</v>
      </c>
      <c r="AL256" s="85" t="s">
        <v>1612</v>
      </c>
      <c r="AM256" s="79" t="s">
        <v>1674</v>
      </c>
      <c r="AN256" s="79" t="b">
        <v>0</v>
      </c>
      <c r="AO256" s="85" t="s">
        <v>1612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6</v>
      </c>
      <c r="BD256" s="48">
        <v>1</v>
      </c>
      <c r="BE256" s="49">
        <v>4.545454545454546</v>
      </c>
      <c r="BF256" s="48">
        <v>0</v>
      </c>
      <c r="BG256" s="49">
        <v>0</v>
      </c>
      <c r="BH256" s="48">
        <v>0</v>
      </c>
      <c r="BI256" s="49">
        <v>0</v>
      </c>
      <c r="BJ256" s="48">
        <v>21</v>
      </c>
      <c r="BK256" s="49">
        <v>95.45454545454545</v>
      </c>
      <c r="BL256" s="48">
        <v>22</v>
      </c>
    </row>
    <row r="257" spans="1:64" ht="15">
      <c r="A257" s="64" t="s">
        <v>421</v>
      </c>
      <c r="B257" s="64" t="s">
        <v>425</v>
      </c>
      <c r="C257" s="65" t="s">
        <v>4124</v>
      </c>
      <c r="D257" s="66">
        <v>3</v>
      </c>
      <c r="E257" s="67" t="s">
        <v>132</v>
      </c>
      <c r="F257" s="68">
        <v>32</v>
      </c>
      <c r="G257" s="65"/>
      <c r="H257" s="69"/>
      <c r="I257" s="70"/>
      <c r="J257" s="70"/>
      <c r="K257" s="34" t="s">
        <v>65</v>
      </c>
      <c r="L257" s="77">
        <v>257</v>
      </c>
      <c r="M257" s="77"/>
      <c r="N257" s="72"/>
      <c r="O257" s="79" t="s">
        <v>498</v>
      </c>
      <c r="P257" s="81">
        <v>43484.76082175926</v>
      </c>
      <c r="Q257" s="79" t="s">
        <v>502</v>
      </c>
      <c r="R257" s="79"/>
      <c r="S257" s="79"/>
      <c r="T257" s="79" t="s">
        <v>488</v>
      </c>
      <c r="U257" s="79"/>
      <c r="V257" s="83" t="s">
        <v>868</v>
      </c>
      <c r="W257" s="81">
        <v>43484.76082175926</v>
      </c>
      <c r="X257" s="83" t="s">
        <v>1142</v>
      </c>
      <c r="Y257" s="79"/>
      <c r="Z257" s="79"/>
      <c r="AA257" s="85" t="s">
        <v>1518</v>
      </c>
      <c r="AB257" s="79"/>
      <c r="AC257" s="79" t="b">
        <v>0</v>
      </c>
      <c r="AD257" s="79">
        <v>0</v>
      </c>
      <c r="AE257" s="85" t="s">
        <v>1659</v>
      </c>
      <c r="AF257" s="79" t="b">
        <v>0</v>
      </c>
      <c r="AG257" s="79" t="s">
        <v>1663</v>
      </c>
      <c r="AH257" s="79"/>
      <c r="AI257" s="85" t="s">
        <v>1659</v>
      </c>
      <c r="AJ257" s="79" t="b">
        <v>0</v>
      </c>
      <c r="AK257" s="79">
        <v>149</v>
      </c>
      <c r="AL257" s="85" t="s">
        <v>1647</v>
      </c>
      <c r="AM257" s="79" t="s">
        <v>1673</v>
      </c>
      <c r="AN257" s="79" t="b">
        <v>0</v>
      </c>
      <c r="AO257" s="85" t="s">
        <v>1647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24</v>
      </c>
      <c r="BK257" s="49">
        <v>100</v>
      </c>
      <c r="BL257" s="48">
        <v>24</v>
      </c>
    </row>
    <row r="258" spans="1:64" ht="15">
      <c r="A258" s="64" t="s">
        <v>422</v>
      </c>
      <c r="B258" s="64" t="s">
        <v>424</v>
      </c>
      <c r="C258" s="65" t="s">
        <v>4124</v>
      </c>
      <c r="D258" s="66">
        <v>3</v>
      </c>
      <c r="E258" s="67" t="s">
        <v>132</v>
      </c>
      <c r="F258" s="68">
        <v>32</v>
      </c>
      <c r="G258" s="65"/>
      <c r="H258" s="69"/>
      <c r="I258" s="70"/>
      <c r="J258" s="70"/>
      <c r="K258" s="34" t="s">
        <v>65</v>
      </c>
      <c r="L258" s="77">
        <v>258</v>
      </c>
      <c r="M258" s="77"/>
      <c r="N258" s="72"/>
      <c r="O258" s="79" t="s">
        <v>498</v>
      </c>
      <c r="P258" s="81">
        <v>43484.761041666665</v>
      </c>
      <c r="Q258" s="79" t="s">
        <v>523</v>
      </c>
      <c r="R258" s="79"/>
      <c r="S258" s="79"/>
      <c r="T258" s="79" t="s">
        <v>622</v>
      </c>
      <c r="U258" s="83" t="s">
        <v>667</v>
      </c>
      <c r="V258" s="83" t="s">
        <v>667</v>
      </c>
      <c r="W258" s="81">
        <v>43484.761041666665</v>
      </c>
      <c r="X258" s="83" t="s">
        <v>1143</v>
      </c>
      <c r="Y258" s="79"/>
      <c r="Z258" s="79"/>
      <c r="AA258" s="85" t="s">
        <v>1519</v>
      </c>
      <c r="AB258" s="79"/>
      <c r="AC258" s="79" t="b">
        <v>0</v>
      </c>
      <c r="AD258" s="79">
        <v>0</v>
      </c>
      <c r="AE258" s="85" t="s">
        <v>1659</v>
      </c>
      <c r="AF258" s="79" t="b">
        <v>0</v>
      </c>
      <c r="AG258" s="79" t="s">
        <v>1663</v>
      </c>
      <c r="AH258" s="79"/>
      <c r="AI258" s="85" t="s">
        <v>1659</v>
      </c>
      <c r="AJ258" s="79" t="b">
        <v>0</v>
      </c>
      <c r="AK258" s="79">
        <v>3</v>
      </c>
      <c r="AL258" s="85" t="s">
        <v>1523</v>
      </c>
      <c r="AM258" s="79" t="s">
        <v>1675</v>
      </c>
      <c r="AN258" s="79" t="b">
        <v>0</v>
      </c>
      <c r="AO258" s="85" t="s">
        <v>1523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v>0</v>
      </c>
      <c r="BE258" s="49">
        <v>0</v>
      </c>
      <c r="BF258" s="48">
        <v>0</v>
      </c>
      <c r="BG258" s="49">
        <v>0</v>
      </c>
      <c r="BH258" s="48">
        <v>0</v>
      </c>
      <c r="BI258" s="49">
        <v>0</v>
      </c>
      <c r="BJ258" s="48">
        <v>5</v>
      </c>
      <c r="BK258" s="49">
        <v>100</v>
      </c>
      <c r="BL258" s="48">
        <v>5</v>
      </c>
    </row>
    <row r="259" spans="1:64" ht="15">
      <c r="A259" s="64" t="s">
        <v>423</v>
      </c>
      <c r="B259" s="64" t="s">
        <v>425</v>
      </c>
      <c r="C259" s="65" t="s">
        <v>4124</v>
      </c>
      <c r="D259" s="66">
        <v>3</v>
      </c>
      <c r="E259" s="67" t="s">
        <v>132</v>
      </c>
      <c r="F259" s="68">
        <v>32</v>
      </c>
      <c r="G259" s="65"/>
      <c r="H259" s="69"/>
      <c r="I259" s="70"/>
      <c r="J259" s="70"/>
      <c r="K259" s="34" t="s">
        <v>65</v>
      </c>
      <c r="L259" s="77">
        <v>259</v>
      </c>
      <c r="M259" s="77"/>
      <c r="N259" s="72"/>
      <c r="O259" s="79" t="s">
        <v>498</v>
      </c>
      <c r="P259" s="81">
        <v>43484.761354166665</v>
      </c>
      <c r="Q259" s="79" t="s">
        <v>524</v>
      </c>
      <c r="R259" s="79"/>
      <c r="S259" s="79"/>
      <c r="T259" s="79" t="s">
        <v>633</v>
      </c>
      <c r="U259" s="83" t="s">
        <v>668</v>
      </c>
      <c r="V259" s="83" t="s">
        <v>668</v>
      </c>
      <c r="W259" s="81">
        <v>43484.761354166665</v>
      </c>
      <c r="X259" s="83" t="s">
        <v>1144</v>
      </c>
      <c r="Y259" s="79"/>
      <c r="Z259" s="79"/>
      <c r="AA259" s="85" t="s">
        <v>1520</v>
      </c>
      <c r="AB259" s="79"/>
      <c r="AC259" s="79" t="b">
        <v>0</v>
      </c>
      <c r="AD259" s="79">
        <v>0</v>
      </c>
      <c r="AE259" s="85" t="s">
        <v>1659</v>
      </c>
      <c r="AF259" s="79" t="b">
        <v>0</v>
      </c>
      <c r="AG259" s="79" t="s">
        <v>1663</v>
      </c>
      <c r="AH259" s="79"/>
      <c r="AI259" s="85" t="s">
        <v>1659</v>
      </c>
      <c r="AJ259" s="79" t="b">
        <v>0</v>
      </c>
      <c r="AK259" s="79">
        <v>19</v>
      </c>
      <c r="AL259" s="85" t="s">
        <v>1654</v>
      </c>
      <c r="AM259" s="79" t="s">
        <v>1673</v>
      </c>
      <c r="AN259" s="79" t="b">
        <v>0</v>
      </c>
      <c r="AO259" s="85" t="s">
        <v>1654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11</v>
      </c>
      <c r="BK259" s="49">
        <v>100</v>
      </c>
      <c r="BL259" s="48">
        <v>11</v>
      </c>
    </row>
    <row r="260" spans="1:64" ht="15">
      <c r="A260" s="64" t="s">
        <v>424</v>
      </c>
      <c r="B260" s="64" t="s">
        <v>424</v>
      </c>
      <c r="C260" s="65" t="s">
        <v>4126</v>
      </c>
      <c r="D260" s="66">
        <v>10</v>
      </c>
      <c r="E260" s="67" t="s">
        <v>136</v>
      </c>
      <c r="F260" s="68">
        <v>25.5</v>
      </c>
      <c r="G260" s="65"/>
      <c r="H260" s="69"/>
      <c r="I260" s="70"/>
      <c r="J260" s="70"/>
      <c r="K260" s="34" t="s">
        <v>65</v>
      </c>
      <c r="L260" s="77">
        <v>260</v>
      </c>
      <c r="M260" s="77"/>
      <c r="N260" s="72"/>
      <c r="O260" s="79" t="s">
        <v>176</v>
      </c>
      <c r="P260" s="81">
        <v>43479.884097222224</v>
      </c>
      <c r="Q260" s="79" t="s">
        <v>532</v>
      </c>
      <c r="R260" s="83" t="s">
        <v>606</v>
      </c>
      <c r="S260" s="79" t="s">
        <v>618</v>
      </c>
      <c r="T260" s="79" t="s">
        <v>621</v>
      </c>
      <c r="U260" s="83" t="s">
        <v>656</v>
      </c>
      <c r="V260" s="83" t="s">
        <v>656</v>
      </c>
      <c r="W260" s="81">
        <v>43479.884097222224</v>
      </c>
      <c r="X260" s="83" t="s">
        <v>1145</v>
      </c>
      <c r="Y260" s="79"/>
      <c r="Z260" s="79"/>
      <c r="AA260" s="85" t="s">
        <v>1521</v>
      </c>
      <c r="AB260" s="79"/>
      <c r="AC260" s="79" t="b">
        <v>0</v>
      </c>
      <c r="AD260" s="79">
        <v>6</v>
      </c>
      <c r="AE260" s="85" t="s">
        <v>1659</v>
      </c>
      <c r="AF260" s="79" t="b">
        <v>0</v>
      </c>
      <c r="AG260" s="79" t="s">
        <v>1663</v>
      </c>
      <c r="AH260" s="79"/>
      <c r="AI260" s="85" t="s">
        <v>1659</v>
      </c>
      <c r="AJ260" s="79" t="b">
        <v>0</v>
      </c>
      <c r="AK260" s="79">
        <v>3</v>
      </c>
      <c r="AL260" s="85" t="s">
        <v>1659</v>
      </c>
      <c r="AM260" s="79" t="s">
        <v>1674</v>
      </c>
      <c r="AN260" s="79" t="b">
        <v>0</v>
      </c>
      <c r="AO260" s="85" t="s">
        <v>1521</v>
      </c>
      <c r="AP260" s="79" t="s">
        <v>176</v>
      </c>
      <c r="AQ260" s="79">
        <v>0</v>
      </c>
      <c r="AR260" s="79">
        <v>0</v>
      </c>
      <c r="AS260" s="79" t="s">
        <v>1683</v>
      </c>
      <c r="AT260" s="79" t="s">
        <v>1684</v>
      </c>
      <c r="AU260" s="79" t="s">
        <v>1685</v>
      </c>
      <c r="AV260" s="79" t="s">
        <v>1687</v>
      </c>
      <c r="AW260" s="79" t="s">
        <v>1689</v>
      </c>
      <c r="AX260" s="79" t="s">
        <v>1690</v>
      </c>
      <c r="AY260" s="79" t="s">
        <v>1692</v>
      </c>
      <c r="AZ260" s="83" t="s">
        <v>1694</v>
      </c>
      <c r="BA260">
        <v>3</v>
      </c>
      <c r="BB260" s="78" t="str">
        <f>REPLACE(INDEX(GroupVertices[Group],MATCH(Edges[[#This Row],[Vertex 1]],GroupVertices[Vertex],0)),1,1,"")</f>
        <v>3</v>
      </c>
      <c r="BC260" s="78" t="str">
        <f>REPLACE(INDEX(GroupVertices[Group],MATCH(Edges[[#This Row],[Vertex 2]],GroupVertices[Vertex],0)),1,1,"")</f>
        <v>3</v>
      </c>
      <c r="BD260" s="48">
        <v>1</v>
      </c>
      <c r="BE260" s="49">
        <v>7.142857142857143</v>
      </c>
      <c r="BF260" s="48">
        <v>0</v>
      </c>
      <c r="BG260" s="49">
        <v>0</v>
      </c>
      <c r="BH260" s="48">
        <v>0</v>
      </c>
      <c r="BI260" s="49">
        <v>0</v>
      </c>
      <c r="BJ260" s="48">
        <v>13</v>
      </c>
      <c r="BK260" s="49">
        <v>92.85714285714286</v>
      </c>
      <c r="BL260" s="48">
        <v>14</v>
      </c>
    </row>
    <row r="261" spans="1:64" ht="15">
      <c r="A261" s="64" t="s">
        <v>424</v>
      </c>
      <c r="B261" s="64" t="s">
        <v>424</v>
      </c>
      <c r="C261" s="65" t="s">
        <v>4126</v>
      </c>
      <c r="D261" s="66">
        <v>10</v>
      </c>
      <c r="E261" s="67" t="s">
        <v>136</v>
      </c>
      <c r="F261" s="68">
        <v>25.5</v>
      </c>
      <c r="G261" s="65"/>
      <c r="H261" s="69"/>
      <c r="I261" s="70"/>
      <c r="J261" s="70"/>
      <c r="K261" s="34" t="s">
        <v>65</v>
      </c>
      <c r="L261" s="77">
        <v>261</v>
      </c>
      <c r="M261" s="77"/>
      <c r="N261" s="72"/>
      <c r="O261" s="79" t="s">
        <v>176</v>
      </c>
      <c r="P261" s="81">
        <v>43483.853425925925</v>
      </c>
      <c r="Q261" s="79" t="s">
        <v>533</v>
      </c>
      <c r="R261" s="83" t="s">
        <v>606</v>
      </c>
      <c r="S261" s="79" t="s">
        <v>618</v>
      </c>
      <c r="T261" s="79" t="s">
        <v>622</v>
      </c>
      <c r="U261" s="83" t="s">
        <v>671</v>
      </c>
      <c r="V261" s="83" t="s">
        <v>671</v>
      </c>
      <c r="W261" s="81">
        <v>43483.853425925925</v>
      </c>
      <c r="X261" s="83" t="s">
        <v>1146</v>
      </c>
      <c r="Y261" s="79"/>
      <c r="Z261" s="79"/>
      <c r="AA261" s="85" t="s">
        <v>1522</v>
      </c>
      <c r="AB261" s="79"/>
      <c r="AC261" s="79" t="b">
        <v>0</v>
      </c>
      <c r="AD261" s="79">
        <v>28</v>
      </c>
      <c r="AE261" s="85" t="s">
        <v>1659</v>
      </c>
      <c r="AF261" s="79" t="b">
        <v>0</v>
      </c>
      <c r="AG261" s="79" t="s">
        <v>1663</v>
      </c>
      <c r="AH261" s="79"/>
      <c r="AI261" s="85" t="s">
        <v>1659</v>
      </c>
      <c r="AJ261" s="79" t="b">
        <v>0</v>
      </c>
      <c r="AK261" s="79">
        <v>7</v>
      </c>
      <c r="AL261" s="85" t="s">
        <v>1659</v>
      </c>
      <c r="AM261" s="79" t="s">
        <v>1674</v>
      </c>
      <c r="AN261" s="79" t="b">
        <v>0</v>
      </c>
      <c r="AO261" s="85" t="s">
        <v>1522</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18</v>
      </c>
      <c r="BK261" s="49">
        <v>100</v>
      </c>
      <c r="BL261" s="48">
        <v>18</v>
      </c>
    </row>
    <row r="262" spans="1:64" ht="15">
      <c r="A262" s="64" t="s">
        <v>424</v>
      </c>
      <c r="B262" s="64" t="s">
        <v>424</v>
      </c>
      <c r="C262" s="65" t="s">
        <v>4126</v>
      </c>
      <c r="D262" s="66">
        <v>10</v>
      </c>
      <c r="E262" s="67" t="s">
        <v>136</v>
      </c>
      <c r="F262" s="68">
        <v>25.5</v>
      </c>
      <c r="G262" s="65"/>
      <c r="H262" s="69"/>
      <c r="I262" s="70"/>
      <c r="J262" s="70"/>
      <c r="K262" s="34" t="s">
        <v>65</v>
      </c>
      <c r="L262" s="77">
        <v>262</v>
      </c>
      <c r="M262" s="77"/>
      <c r="N262" s="72"/>
      <c r="O262" s="79" t="s">
        <v>176</v>
      </c>
      <c r="P262" s="81">
        <v>43484.75373842593</v>
      </c>
      <c r="Q262" s="79" t="s">
        <v>534</v>
      </c>
      <c r="R262" s="79"/>
      <c r="S262" s="79"/>
      <c r="T262" s="79" t="s">
        <v>622</v>
      </c>
      <c r="U262" s="83" t="s">
        <v>667</v>
      </c>
      <c r="V262" s="83" t="s">
        <v>667</v>
      </c>
      <c r="W262" s="81">
        <v>43484.75373842593</v>
      </c>
      <c r="X262" s="83" t="s">
        <v>1147</v>
      </c>
      <c r="Y262" s="79"/>
      <c r="Z262" s="79"/>
      <c r="AA262" s="85" t="s">
        <v>1523</v>
      </c>
      <c r="AB262" s="79"/>
      <c r="AC262" s="79" t="b">
        <v>0</v>
      </c>
      <c r="AD262" s="79">
        <v>9</v>
      </c>
      <c r="AE262" s="85" t="s">
        <v>1659</v>
      </c>
      <c r="AF262" s="79" t="b">
        <v>0</v>
      </c>
      <c r="AG262" s="79" t="s">
        <v>1663</v>
      </c>
      <c r="AH262" s="79"/>
      <c r="AI262" s="85" t="s">
        <v>1659</v>
      </c>
      <c r="AJ262" s="79" t="b">
        <v>0</v>
      </c>
      <c r="AK262" s="79">
        <v>3</v>
      </c>
      <c r="AL262" s="85" t="s">
        <v>1659</v>
      </c>
      <c r="AM262" s="79" t="s">
        <v>1674</v>
      </c>
      <c r="AN262" s="79" t="b">
        <v>0</v>
      </c>
      <c r="AO262" s="85" t="s">
        <v>1523</v>
      </c>
      <c r="AP262" s="79" t="s">
        <v>176</v>
      </c>
      <c r="AQ262" s="79">
        <v>0</v>
      </c>
      <c r="AR262" s="79">
        <v>0</v>
      </c>
      <c r="AS262" s="79" t="s">
        <v>1683</v>
      </c>
      <c r="AT262" s="79" t="s">
        <v>1684</v>
      </c>
      <c r="AU262" s="79" t="s">
        <v>1685</v>
      </c>
      <c r="AV262" s="79" t="s">
        <v>1687</v>
      </c>
      <c r="AW262" s="79" t="s">
        <v>1689</v>
      </c>
      <c r="AX262" s="79" t="s">
        <v>1690</v>
      </c>
      <c r="AY262" s="79" t="s">
        <v>1692</v>
      </c>
      <c r="AZ262" s="83" t="s">
        <v>1694</v>
      </c>
      <c r="BA262">
        <v>3</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3</v>
      </c>
      <c r="BK262" s="49">
        <v>100</v>
      </c>
      <c r="BL262" s="48">
        <v>3</v>
      </c>
    </row>
    <row r="263" spans="1:64" ht="15">
      <c r="A263" s="64" t="s">
        <v>425</v>
      </c>
      <c r="B263" s="64" t="s">
        <v>424</v>
      </c>
      <c r="C263" s="65" t="s">
        <v>4124</v>
      </c>
      <c r="D263" s="66">
        <v>3</v>
      </c>
      <c r="E263" s="67" t="s">
        <v>132</v>
      </c>
      <c r="F263" s="68">
        <v>32</v>
      </c>
      <c r="G263" s="65"/>
      <c r="H263" s="69"/>
      <c r="I263" s="70"/>
      <c r="J263" s="70"/>
      <c r="K263" s="34" t="s">
        <v>65</v>
      </c>
      <c r="L263" s="77">
        <v>263</v>
      </c>
      <c r="M263" s="77"/>
      <c r="N263" s="72"/>
      <c r="O263" s="79" t="s">
        <v>498</v>
      </c>
      <c r="P263" s="81">
        <v>43484.19519675926</v>
      </c>
      <c r="Q263" s="79" t="s">
        <v>501</v>
      </c>
      <c r="R263" s="83" t="s">
        <v>606</v>
      </c>
      <c r="S263" s="79" t="s">
        <v>618</v>
      </c>
      <c r="T263" s="79" t="s">
        <v>622</v>
      </c>
      <c r="U263" s="79"/>
      <c r="V263" s="83" t="s">
        <v>869</v>
      </c>
      <c r="W263" s="81">
        <v>43484.19519675926</v>
      </c>
      <c r="X263" s="83" t="s">
        <v>1148</v>
      </c>
      <c r="Y263" s="79"/>
      <c r="Z263" s="79"/>
      <c r="AA263" s="85" t="s">
        <v>1524</v>
      </c>
      <c r="AB263" s="79"/>
      <c r="AC263" s="79" t="b">
        <v>0</v>
      </c>
      <c r="AD263" s="79">
        <v>0</v>
      </c>
      <c r="AE263" s="85" t="s">
        <v>1659</v>
      </c>
      <c r="AF263" s="79" t="b">
        <v>0</v>
      </c>
      <c r="AG263" s="79" t="s">
        <v>1663</v>
      </c>
      <c r="AH263" s="79"/>
      <c r="AI263" s="85" t="s">
        <v>1659</v>
      </c>
      <c r="AJ263" s="79" t="b">
        <v>0</v>
      </c>
      <c r="AK263" s="79">
        <v>7</v>
      </c>
      <c r="AL263" s="85" t="s">
        <v>1522</v>
      </c>
      <c r="AM263" s="79" t="s">
        <v>1673</v>
      </c>
      <c r="AN263" s="79" t="b">
        <v>0</v>
      </c>
      <c r="AO263" s="85" t="s">
        <v>1522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3</v>
      </c>
      <c r="BD263" s="48">
        <v>0</v>
      </c>
      <c r="BE263" s="49">
        <v>0</v>
      </c>
      <c r="BF263" s="48">
        <v>0</v>
      </c>
      <c r="BG263" s="49">
        <v>0</v>
      </c>
      <c r="BH263" s="48">
        <v>0</v>
      </c>
      <c r="BI263" s="49">
        <v>0</v>
      </c>
      <c r="BJ263" s="48">
        <v>21</v>
      </c>
      <c r="BK263" s="49">
        <v>100</v>
      </c>
      <c r="BL263" s="48">
        <v>21</v>
      </c>
    </row>
    <row r="264" spans="1:64" ht="15">
      <c r="A264" s="64" t="s">
        <v>426</v>
      </c>
      <c r="B264" s="64" t="s">
        <v>425</v>
      </c>
      <c r="C264" s="65" t="s">
        <v>4124</v>
      </c>
      <c r="D264" s="66">
        <v>3</v>
      </c>
      <c r="E264" s="67" t="s">
        <v>132</v>
      </c>
      <c r="F264" s="68">
        <v>32</v>
      </c>
      <c r="G264" s="65"/>
      <c r="H264" s="69"/>
      <c r="I264" s="70"/>
      <c r="J264" s="70"/>
      <c r="K264" s="34" t="s">
        <v>65</v>
      </c>
      <c r="L264" s="77">
        <v>264</v>
      </c>
      <c r="M264" s="77"/>
      <c r="N264" s="72"/>
      <c r="O264" s="79" t="s">
        <v>498</v>
      </c>
      <c r="P264" s="81">
        <v>43484.76189814815</v>
      </c>
      <c r="Q264" s="79" t="s">
        <v>524</v>
      </c>
      <c r="R264" s="79"/>
      <c r="S264" s="79"/>
      <c r="T264" s="79" t="s">
        <v>633</v>
      </c>
      <c r="U264" s="83" t="s">
        <v>668</v>
      </c>
      <c r="V264" s="83" t="s">
        <v>668</v>
      </c>
      <c r="W264" s="81">
        <v>43484.76189814815</v>
      </c>
      <c r="X264" s="83" t="s">
        <v>1149</v>
      </c>
      <c r="Y264" s="79"/>
      <c r="Z264" s="79"/>
      <c r="AA264" s="85" t="s">
        <v>1525</v>
      </c>
      <c r="AB264" s="79"/>
      <c r="AC264" s="79" t="b">
        <v>0</v>
      </c>
      <c r="AD264" s="79">
        <v>0</v>
      </c>
      <c r="AE264" s="85" t="s">
        <v>1659</v>
      </c>
      <c r="AF264" s="79" t="b">
        <v>0</v>
      </c>
      <c r="AG264" s="79" t="s">
        <v>1663</v>
      </c>
      <c r="AH264" s="79"/>
      <c r="AI264" s="85" t="s">
        <v>1659</v>
      </c>
      <c r="AJ264" s="79" t="b">
        <v>0</v>
      </c>
      <c r="AK264" s="79">
        <v>19</v>
      </c>
      <c r="AL264" s="85" t="s">
        <v>1654</v>
      </c>
      <c r="AM264" s="79" t="s">
        <v>1674</v>
      </c>
      <c r="AN264" s="79" t="b">
        <v>0</v>
      </c>
      <c r="AO264" s="85" t="s">
        <v>1654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11</v>
      </c>
      <c r="BK264" s="49">
        <v>100</v>
      </c>
      <c r="BL264" s="48">
        <v>11</v>
      </c>
    </row>
    <row r="265" spans="1:64" ht="15">
      <c r="A265" s="64" t="s">
        <v>427</v>
      </c>
      <c r="B265" s="64" t="s">
        <v>427</v>
      </c>
      <c r="C265" s="65" t="s">
        <v>4127</v>
      </c>
      <c r="D265" s="66">
        <v>10</v>
      </c>
      <c r="E265" s="67" t="s">
        <v>136</v>
      </c>
      <c r="F265" s="68">
        <v>22.25</v>
      </c>
      <c r="G265" s="65"/>
      <c r="H265" s="69"/>
      <c r="I265" s="70"/>
      <c r="J265" s="70"/>
      <c r="K265" s="34" t="s">
        <v>65</v>
      </c>
      <c r="L265" s="77">
        <v>265</v>
      </c>
      <c r="M265" s="77"/>
      <c r="N265" s="72"/>
      <c r="O265" s="79" t="s">
        <v>176</v>
      </c>
      <c r="P265" s="81">
        <v>43484.76099537037</v>
      </c>
      <c r="Q265" s="79" t="s">
        <v>535</v>
      </c>
      <c r="R265" s="79"/>
      <c r="S265" s="79"/>
      <c r="T265" s="79" t="s">
        <v>622</v>
      </c>
      <c r="U265" s="83" t="s">
        <v>672</v>
      </c>
      <c r="V265" s="83" t="s">
        <v>672</v>
      </c>
      <c r="W265" s="81">
        <v>43484.76099537037</v>
      </c>
      <c r="X265" s="83" t="s">
        <v>1150</v>
      </c>
      <c r="Y265" s="79"/>
      <c r="Z265" s="79"/>
      <c r="AA265" s="85" t="s">
        <v>1526</v>
      </c>
      <c r="AB265" s="79"/>
      <c r="AC265" s="79" t="b">
        <v>0</v>
      </c>
      <c r="AD265" s="79">
        <v>0</v>
      </c>
      <c r="AE265" s="85" t="s">
        <v>1659</v>
      </c>
      <c r="AF265" s="79" t="b">
        <v>0</v>
      </c>
      <c r="AG265" s="79" t="s">
        <v>1664</v>
      </c>
      <c r="AH265" s="79"/>
      <c r="AI265" s="85" t="s">
        <v>1659</v>
      </c>
      <c r="AJ265" s="79" t="b">
        <v>0</v>
      </c>
      <c r="AK265" s="79">
        <v>0</v>
      </c>
      <c r="AL265" s="85" t="s">
        <v>1659</v>
      </c>
      <c r="AM265" s="79" t="s">
        <v>1674</v>
      </c>
      <c r="AN265" s="79" t="b">
        <v>0</v>
      </c>
      <c r="AO265" s="85" t="s">
        <v>1526</v>
      </c>
      <c r="AP265" s="79" t="s">
        <v>176</v>
      </c>
      <c r="AQ265" s="79">
        <v>0</v>
      </c>
      <c r="AR265" s="79">
        <v>0</v>
      </c>
      <c r="AS265" s="79" t="s">
        <v>1683</v>
      </c>
      <c r="AT265" s="79" t="s">
        <v>1684</v>
      </c>
      <c r="AU265" s="79" t="s">
        <v>1685</v>
      </c>
      <c r="AV265" s="79" t="s">
        <v>1687</v>
      </c>
      <c r="AW265" s="79" t="s">
        <v>1689</v>
      </c>
      <c r="AX265" s="79" t="s">
        <v>1690</v>
      </c>
      <c r="AY265" s="79" t="s">
        <v>1692</v>
      </c>
      <c r="AZ265" s="83" t="s">
        <v>1694</v>
      </c>
      <c r="BA265">
        <v>4</v>
      </c>
      <c r="BB265" s="78" t="str">
        <f>REPLACE(INDEX(GroupVertices[Group],MATCH(Edges[[#This Row],[Vertex 1]],GroupVertices[Vertex],0)),1,1,"")</f>
        <v>8</v>
      </c>
      <c r="BC265" s="78" t="str">
        <f>REPLACE(INDEX(GroupVertices[Group],MATCH(Edges[[#This Row],[Vertex 2]],GroupVertices[Vertex],0)),1,1,"")</f>
        <v>8</v>
      </c>
      <c r="BD265" s="48">
        <v>0</v>
      </c>
      <c r="BE265" s="49">
        <v>0</v>
      </c>
      <c r="BF265" s="48">
        <v>0</v>
      </c>
      <c r="BG265" s="49">
        <v>0</v>
      </c>
      <c r="BH265" s="48">
        <v>0</v>
      </c>
      <c r="BI265" s="49">
        <v>0</v>
      </c>
      <c r="BJ265" s="48">
        <v>1</v>
      </c>
      <c r="BK265" s="49">
        <v>100</v>
      </c>
      <c r="BL265" s="48">
        <v>1</v>
      </c>
    </row>
    <row r="266" spans="1:64" ht="15">
      <c r="A266" s="64" t="s">
        <v>427</v>
      </c>
      <c r="B266" s="64" t="s">
        <v>427</v>
      </c>
      <c r="C266" s="65" t="s">
        <v>4127</v>
      </c>
      <c r="D266" s="66">
        <v>10</v>
      </c>
      <c r="E266" s="67" t="s">
        <v>136</v>
      </c>
      <c r="F266" s="68">
        <v>22.25</v>
      </c>
      <c r="G266" s="65"/>
      <c r="H266" s="69"/>
      <c r="I266" s="70"/>
      <c r="J266" s="70"/>
      <c r="K266" s="34" t="s">
        <v>65</v>
      </c>
      <c r="L266" s="77">
        <v>266</v>
      </c>
      <c r="M266" s="77"/>
      <c r="N266" s="72"/>
      <c r="O266" s="79" t="s">
        <v>176</v>
      </c>
      <c r="P266" s="81">
        <v>43484.761354166665</v>
      </c>
      <c r="Q266" s="79" t="s">
        <v>536</v>
      </c>
      <c r="R266" s="79"/>
      <c r="S266" s="79"/>
      <c r="T266" s="79" t="s">
        <v>636</v>
      </c>
      <c r="U266" s="83" t="s">
        <v>673</v>
      </c>
      <c r="V266" s="83" t="s">
        <v>673</v>
      </c>
      <c r="W266" s="81">
        <v>43484.761354166665</v>
      </c>
      <c r="X266" s="83" t="s">
        <v>1151</v>
      </c>
      <c r="Y266" s="79"/>
      <c r="Z266" s="79"/>
      <c r="AA266" s="85" t="s">
        <v>1527</v>
      </c>
      <c r="AB266" s="79"/>
      <c r="AC266" s="79" t="b">
        <v>0</v>
      </c>
      <c r="AD266" s="79">
        <v>0</v>
      </c>
      <c r="AE266" s="85" t="s">
        <v>1659</v>
      </c>
      <c r="AF266" s="79" t="b">
        <v>0</v>
      </c>
      <c r="AG266" s="79" t="s">
        <v>1664</v>
      </c>
      <c r="AH266" s="79"/>
      <c r="AI266" s="85" t="s">
        <v>1659</v>
      </c>
      <c r="AJ266" s="79" t="b">
        <v>0</v>
      </c>
      <c r="AK266" s="79">
        <v>0</v>
      </c>
      <c r="AL266" s="85" t="s">
        <v>1659</v>
      </c>
      <c r="AM266" s="79" t="s">
        <v>1674</v>
      </c>
      <c r="AN266" s="79" t="b">
        <v>0</v>
      </c>
      <c r="AO266" s="85" t="s">
        <v>1527</v>
      </c>
      <c r="AP266" s="79" t="s">
        <v>176</v>
      </c>
      <c r="AQ266" s="79">
        <v>0</v>
      </c>
      <c r="AR266" s="79">
        <v>0</v>
      </c>
      <c r="AS266" s="79" t="s">
        <v>1683</v>
      </c>
      <c r="AT266" s="79" t="s">
        <v>1684</v>
      </c>
      <c r="AU266" s="79" t="s">
        <v>1685</v>
      </c>
      <c r="AV266" s="79" t="s">
        <v>1687</v>
      </c>
      <c r="AW266" s="79" t="s">
        <v>1689</v>
      </c>
      <c r="AX266" s="79" t="s">
        <v>1690</v>
      </c>
      <c r="AY266" s="79" t="s">
        <v>1692</v>
      </c>
      <c r="AZ266" s="83" t="s">
        <v>1694</v>
      </c>
      <c r="BA266">
        <v>4</v>
      </c>
      <c r="BB266" s="78" t="str">
        <f>REPLACE(INDEX(GroupVertices[Group],MATCH(Edges[[#This Row],[Vertex 1]],GroupVertices[Vertex],0)),1,1,"")</f>
        <v>8</v>
      </c>
      <c r="BC266" s="78" t="str">
        <f>REPLACE(INDEX(GroupVertices[Group],MATCH(Edges[[#This Row],[Vertex 2]],GroupVertices[Vertex],0)),1,1,"")</f>
        <v>8</v>
      </c>
      <c r="BD266" s="48">
        <v>0</v>
      </c>
      <c r="BE266" s="49">
        <v>0</v>
      </c>
      <c r="BF266" s="48">
        <v>0</v>
      </c>
      <c r="BG266" s="49">
        <v>0</v>
      </c>
      <c r="BH266" s="48">
        <v>0</v>
      </c>
      <c r="BI266" s="49">
        <v>0</v>
      </c>
      <c r="BJ266" s="48">
        <v>2</v>
      </c>
      <c r="BK266" s="49">
        <v>100</v>
      </c>
      <c r="BL266" s="48">
        <v>2</v>
      </c>
    </row>
    <row r="267" spans="1:64" ht="15">
      <c r="A267" s="64" t="s">
        <v>427</v>
      </c>
      <c r="B267" s="64" t="s">
        <v>427</v>
      </c>
      <c r="C267" s="65" t="s">
        <v>4127</v>
      </c>
      <c r="D267" s="66">
        <v>10</v>
      </c>
      <c r="E267" s="67" t="s">
        <v>136</v>
      </c>
      <c r="F267" s="68">
        <v>22.25</v>
      </c>
      <c r="G267" s="65"/>
      <c r="H267" s="69"/>
      <c r="I267" s="70"/>
      <c r="J267" s="70"/>
      <c r="K267" s="34" t="s">
        <v>65</v>
      </c>
      <c r="L267" s="77">
        <v>267</v>
      </c>
      <c r="M267" s="77"/>
      <c r="N267" s="72"/>
      <c r="O267" s="79" t="s">
        <v>176</v>
      </c>
      <c r="P267" s="81">
        <v>43484.76173611111</v>
      </c>
      <c r="Q267" s="79" t="s">
        <v>537</v>
      </c>
      <c r="R267" s="79"/>
      <c r="S267" s="79"/>
      <c r="T267" s="79" t="s">
        <v>622</v>
      </c>
      <c r="U267" s="83" t="s">
        <v>674</v>
      </c>
      <c r="V267" s="83" t="s">
        <v>674</v>
      </c>
      <c r="W267" s="81">
        <v>43484.76173611111</v>
      </c>
      <c r="X267" s="83" t="s">
        <v>1152</v>
      </c>
      <c r="Y267" s="79"/>
      <c r="Z267" s="79"/>
      <c r="AA267" s="85" t="s">
        <v>1528</v>
      </c>
      <c r="AB267" s="79"/>
      <c r="AC267" s="79" t="b">
        <v>0</v>
      </c>
      <c r="AD267" s="79">
        <v>0</v>
      </c>
      <c r="AE267" s="85" t="s">
        <v>1659</v>
      </c>
      <c r="AF267" s="79" t="b">
        <v>0</v>
      </c>
      <c r="AG267" s="79" t="s">
        <v>1664</v>
      </c>
      <c r="AH267" s="79"/>
      <c r="AI267" s="85" t="s">
        <v>1659</v>
      </c>
      <c r="AJ267" s="79" t="b">
        <v>0</v>
      </c>
      <c r="AK267" s="79">
        <v>0</v>
      </c>
      <c r="AL267" s="85" t="s">
        <v>1659</v>
      </c>
      <c r="AM267" s="79" t="s">
        <v>1674</v>
      </c>
      <c r="AN267" s="79" t="b">
        <v>0</v>
      </c>
      <c r="AO267" s="85" t="s">
        <v>1528</v>
      </c>
      <c r="AP267" s="79" t="s">
        <v>176</v>
      </c>
      <c r="AQ267" s="79">
        <v>0</v>
      </c>
      <c r="AR267" s="79">
        <v>0</v>
      </c>
      <c r="AS267" s="79" t="s">
        <v>1683</v>
      </c>
      <c r="AT267" s="79" t="s">
        <v>1684</v>
      </c>
      <c r="AU267" s="79" t="s">
        <v>1685</v>
      </c>
      <c r="AV267" s="79" t="s">
        <v>1687</v>
      </c>
      <c r="AW267" s="79" t="s">
        <v>1689</v>
      </c>
      <c r="AX267" s="79" t="s">
        <v>1690</v>
      </c>
      <c r="AY267" s="79" t="s">
        <v>1692</v>
      </c>
      <c r="AZ267" s="83" t="s">
        <v>1694</v>
      </c>
      <c r="BA267">
        <v>4</v>
      </c>
      <c r="BB267" s="78" t="str">
        <f>REPLACE(INDEX(GroupVertices[Group],MATCH(Edges[[#This Row],[Vertex 1]],GroupVertices[Vertex],0)),1,1,"")</f>
        <v>8</v>
      </c>
      <c r="BC267" s="78" t="str">
        <f>REPLACE(INDEX(GroupVertices[Group],MATCH(Edges[[#This Row],[Vertex 2]],GroupVertices[Vertex],0)),1,1,"")</f>
        <v>8</v>
      </c>
      <c r="BD267" s="48">
        <v>0</v>
      </c>
      <c r="BE267" s="49">
        <v>0</v>
      </c>
      <c r="BF267" s="48">
        <v>0</v>
      </c>
      <c r="BG267" s="49">
        <v>0</v>
      </c>
      <c r="BH267" s="48">
        <v>0</v>
      </c>
      <c r="BI267" s="49">
        <v>0</v>
      </c>
      <c r="BJ267" s="48">
        <v>1</v>
      </c>
      <c r="BK267" s="49">
        <v>100</v>
      </c>
      <c r="BL267" s="48">
        <v>1</v>
      </c>
    </row>
    <row r="268" spans="1:64" ht="15">
      <c r="A268" s="64" t="s">
        <v>427</v>
      </c>
      <c r="B268" s="64" t="s">
        <v>427</v>
      </c>
      <c r="C268" s="65" t="s">
        <v>4127</v>
      </c>
      <c r="D268" s="66">
        <v>10</v>
      </c>
      <c r="E268" s="67" t="s">
        <v>136</v>
      </c>
      <c r="F268" s="68">
        <v>22.25</v>
      </c>
      <c r="G268" s="65"/>
      <c r="H268" s="69"/>
      <c r="I268" s="70"/>
      <c r="J268" s="70"/>
      <c r="K268" s="34" t="s">
        <v>65</v>
      </c>
      <c r="L268" s="77">
        <v>268</v>
      </c>
      <c r="M268" s="77"/>
      <c r="N268" s="72"/>
      <c r="O268" s="79" t="s">
        <v>176</v>
      </c>
      <c r="P268" s="81">
        <v>43484.76195601852</v>
      </c>
      <c r="Q268" s="79" t="s">
        <v>538</v>
      </c>
      <c r="R268" s="79"/>
      <c r="S268" s="79"/>
      <c r="T268" s="79" t="s">
        <v>622</v>
      </c>
      <c r="U268" s="83" t="s">
        <v>675</v>
      </c>
      <c r="V268" s="83" t="s">
        <v>675</v>
      </c>
      <c r="W268" s="81">
        <v>43484.76195601852</v>
      </c>
      <c r="X268" s="83" t="s">
        <v>1153</v>
      </c>
      <c r="Y268" s="79"/>
      <c r="Z268" s="79"/>
      <c r="AA268" s="85" t="s">
        <v>1529</v>
      </c>
      <c r="AB268" s="79"/>
      <c r="AC268" s="79" t="b">
        <v>0</v>
      </c>
      <c r="AD268" s="79">
        <v>0</v>
      </c>
      <c r="AE268" s="85" t="s">
        <v>1659</v>
      </c>
      <c r="AF268" s="79" t="b">
        <v>0</v>
      </c>
      <c r="AG268" s="79" t="s">
        <v>1664</v>
      </c>
      <c r="AH268" s="79"/>
      <c r="AI268" s="85" t="s">
        <v>1659</v>
      </c>
      <c r="AJ268" s="79" t="b">
        <v>0</v>
      </c>
      <c r="AK268" s="79">
        <v>0</v>
      </c>
      <c r="AL268" s="85" t="s">
        <v>1659</v>
      </c>
      <c r="AM268" s="79" t="s">
        <v>1674</v>
      </c>
      <c r="AN268" s="79" t="b">
        <v>0</v>
      </c>
      <c r="AO268" s="85" t="s">
        <v>1529</v>
      </c>
      <c r="AP268" s="79" t="s">
        <v>176</v>
      </c>
      <c r="AQ268" s="79">
        <v>0</v>
      </c>
      <c r="AR268" s="79">
        <v>0</v>
      </c>
      <c r="AS268" s="79" t="s">
        <v>1683</v>
      </c>
      <c r="AT268" s="79" t="s">
        <v>1684</v>
      </c>
      <c r="AU268" s="79" t="s">
        <v>1685</v>
      </c>
      <c r="AV268" s="79" t="s">
        <v>1687</v>
      </c>
      <c r="AW268" s="79" t="s">
        <v>1689</v>
      </c>
      <c r="AX268" s="79" t="s">
        <v>1690</v>
      </c>
      <c r="AY268" s="79" t="s">
        <v>1692</v>
      </c>
      <c r="AZ268" s="83" t="s">
        <v>1694</v>
      </c>
      <c r="BA268">
        <v>4</v>
      </c>
      <c r="BB268" s="78" t="str">
        <f>REPLACE(INDEX(GroupVertices[Group],MATCH(Edges[[#This Row],[Vertex 1]],GroupVertices[Vertex],0)),1,1,"")</f>
        <v>8</v>
      </c>
      <c r="BC268" s="78" t="str">
        <f>REPLACE(INDEX(GroupVertices[Group],MATCH(Edges[[#This Row],[Vertex 2]],GroupVertices[Vertex],0)),1,1,"")</f>
        <v>8</v>
      </c>
      <c r="BD268" s="48">
        <v>0</v>
      </c>
      <c r="BE268" s="49">
        <v>0</v>
      </c>
      <c r="BF268" s="48">
        <v>0</v>
      </c>
      <c r="BG268" s="49">
        <v>0</v>
      </c>
      <c r="BH268" s="48">
        <v>0</v>
      </c>
      <c r="BI268" s="49">
        <v>0</v>
      </c>
      <c r="BJ268" s="48">
        <v>1</v>
      </c>
      <c r="BK268" s="49">
        <v>100</v>
      </c>
      <c r="BL268" s="48">
        <v>1</v>
      </c>
    </row>
    <row r="269" spans="1:64" ht="15">
      <c r="A269" s="64" t="s">
        <v>428</v>
      </c>
      <c r="B269" s="64" t="s">
        <v>425</v>
      </c>
      <c r="C269" s="65" t="s">
        <v>4124</v>
      </c>
      <c r="D269" s="66">
        <v>3</v>
      </c>
      <c r="E269" s="67" t="s">
        <v>132</v>
      </c>
      <c r="F269" s="68">
        <v>32</v>
      </c>
      <c r="G269" s="65"/>
      <c r="H269" s="69"/>
      <c r="I269" s="70"/>
      <c r="J269" s="70"/>
      <c r="K269" s="34" t="s">
        <v>65</v>
      </c>
      <c r="L269" s="77">
        <v>269</v>
      </c>
      <c r="M269" s="77"/>
      <c r="N269" s="72"/>
      <c r="O269" s="79" t="s">
        <v>498</v>
      </c>
      <c r="P269" s="81">
        <v>43484.762407407405</v>
      </c>
      <c r="Q269" s="79" t="s">
        <v>539</v>
      </c>
      <c r="R269" s="79"/>
      <c r="S269" s="79"/>
      <c r="T269" s="79" t="s">
        <v>637</v>
      </c>
      <c r="U269" s="79"/>
      <c r="V269" s="83" t="s">
        <v>870</v>
      </c>
      <c r="W269" s="81">
        <v>43484.762407407405</v>
      </c>
      <c r="X269" s="83" t="s">
        <v>1154</v>
      </c>
      <c r="Y269" s="79"/>
      <c r="Z269" s="79"/>
      <c r="AA269" s="85" t="s">
        <v>1530</v>
      </c>
      <c r="AB269" s="79"/>
      <c r="AC269" s="79" t="b">
        <v>0</v>
      </c>
      <c r="AD269" s="79">
        <v>0</v>
      </c>
      <c r="AE269" s="85" t="s">
        <v>1659</v>
      </c>
      <c r="AF269" s="79" t="b">
        <v>0</v>
      </c>
      <c r="AG269" s="79" t="s">
        <v>1663</v>
      </c>
      <c r="AH269" s="79"/>
      <c r="AI269" s="85" t="s">
        <v>1659</v>
      </c>
      <c r="AJ269" s="79" t="b">
        <v>0</v>
      </c>
      <c r="AK269" s="79">
        <v>22</v>
      </c>
      <c r="AL269" s="85" t="s">
        <v>1655</v>
      </c>
      <c r="AM269" s="79" t="s">
        <v>1676</v>
      </c>
      <c r="AN269" s="79" t="b">
        <v>0</v>
      </c>
      <c r="AO269" s="85" t="s">
        <v>1655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15</v>
      </c>
      <c r="BK269" s="49">
        <v>100</v>
      </c>
      <c r="BL269" s="48">
        <v>15</v>
      </c>
    </row>
    <row r="270" spans="1:64" ht="15">
      <c r="A270" s="64" t="s">
        <v>429</v>
      </c>
      <c r="B270" s="64" t="s">
        <v>429</v>
      </c>
      <c r="C270" s="65" t="s">
        <v>4124</v>
      </c>
      <c r="D270" s="66">
        <v>3</v>
      </c>
      <c r="E270" s="67" t="s">
        <v>132</v>
      </c>
      <c r="F270" s="68">
        <v>32</v>
      </c>
      <c r="G270" s="65"/>
      <c r="H270" s="69"/>
      <c r="I270" s="70"/>
      <c r="J270" s="70"/>
      <c r="K270" s="34" t="s">
        <v>65</v>
      </c>
      <c r="L270" s="77">
        <v>270</v>
      </c>
      <c r="M270" s="77"/>
      <c r="N270" s="72"/>
      <c r="O270" s="79" t="s">
        <v>176</v>
      </c>
      <c r="P270" s="81">
        <v>43480.03476851852</v>
      </c>
      <c r="Q270" s="79" t="s">
        <v>540</v>
      </c>
      <c r="R270" s="83" t="s">
        <v>610</v>
      </c>
      <c r="S270" s="79" t="s">
        <v>620</v>
      </c>
      <c r="T270" s="79" t="s">
        <v>622</v>
      </c>
      <c r="U270" s="79"/>
      <c r="V270" s="83" t="s">
        <v>871</v>
      </c>
      <c r="W270" s="81">
        <v>43480.03476851852</v>
      </c>
      <c r="X270" s="83" t="s">
        <v>1155</v>
      </c>
      <c r="Y270" s="79"/>
      <c r="Z270" s="79"/>
      <c r="AA270" s="85" t="s">
        <v>1531</v>
      </c>
      <c r="AB270" s="79"/>
      <c r="AC270" s="79" t="b">
        <v>0</v>
      </c>
      <c r="AD270" s="79">
        <v>1</v>
      </c>
      <c r="AE270" s="85" t="s">
        <v>1659</v>
      </c>
      <c r="AF270" s="79" t="b">
        <v>0</v>
      </c>
      <c r="AG270" s="79" t="s">
        <v>1663</v>
      </c>
      <c r="AH270" s="79"/>
      <c r="AI270" s="85" t="s">
        <v>1659</v>
      </c>
      <c r="AJ270" s="79" t="b">
        <v>0</v>
      </c>
      <c r="AK270" s="79">
        <v>1</v>
      </c>
      <c r="AL270" s="85" t="s">
        <v>1659</v>
      </c>
      <c r="AM270" s="79" t="s">
        <v>1680</v>
      </c>
      <c r="AN270" s="79" t="b">
        <v>0</v>
      </c>
      <c r="AO270" s="85" t="s">
        <v>1531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12</v>
      </c>
      <c r="BC270" s="78" t="str">
        <f>REPLACE(INDEX(GroupVertices[Group],MATCH(Edges[[#This Row],[Vertex 2]],GroupVertices[Vertex],0)),1,1,"")</f>
        <v>12</v>
      </c>
      <c r="BD270" s="48">
        <v>2</v>
      </c>
      <c r="BE270" s="49">
        <v>5</v>
      </c>
      <c r="BF270" s="48">
        <v>2</v>
      </c>
      <c r="BG270" s="49">
        <v>5</v>
      </c>
      <c r="BH270" s="48">
        <v>0</v>
      </c>
      <c r="BI270" s="49">
        <v>0</v>
      </c>
      <c r="BJ270" s="48">
        <v>36</v>
      </c>
      <c r="BK270" s="49">
        <v>90</v>
      </c>
      <c r="BL270" s="48">
        <v>40</v>
      </c>
    </row>
    <row r="271" spans="1:64" ht="15">
      <c r="A271" s="64" t="s">
        <v>430</v>
      </c>
      <c r="B271" s="64" t="s">
        <v>429</v>
      </c>
      <c r="C271" s="65" t="s">
        <v>4124</v>
      </c>
      <c r="D271" s="66">
        <v>3</v>
      </c>
      <c r="E271" s="67" t="s">
        <v>132</v>
      </c>
      <c r="F271" s="68">
        <v>32</v>
      </c>
      <c r="G271" s="65"/>
      <c r="H271" s="69"/>
      <c r="I271" s="70"/>
      <c r="J271" s="70"/>
      <c r="K271" s="34" t="s">
        <v>65</v>
      </c>
      <c r="L271" s="77">
        <v>271</v>
      </c>
      <c r="M271" s="77"/>
      <c r="N271" s="72"/>
      <c r="O271" s="79" t="s">
        <v>498</v>
      </c>
      <c r="P271" s="81">
        <v>43480.037997685184</v>
      </c>
      <c r="Q271" s="79" t="s">
        <v>541</v>
      </c>
      <c r="R271" s="79"/>
      <c r="S271" s="79"/>
      <c r="T271" s="79"/>
      <c r="U271" s="79"/>
      <c r="V271" s="83" t="s">
        <v>872</v>
      </c>
      <c r="W271" s="81">
        <v>43480.037997685184</v>
      </c>
      <c r="X271" s="83" t="s">
        <v>1156</v>
      </c>
      <c r="Y271" s="79"/>
      <c r="Z271" s="79"/>
      <c r="AA271" s="85" t="s">
        <v>1532</v>
      </c>
      <c r="AB271" s="79"/>
      <c r="AC271" s="79" t="b">
        <v>0</v>
      </c>
      <c r="AD271" s="79">
        <v>0</v>
      </c>
      <c r="AE271" s="85" t="s">
        <v>1659</v>
      </c>
      <c r="AF271" s="79" t="b">
        <v>0</v>
      </c>
      <c r="AG271" s="79" t="s">
        <v>1663</v>
      </c>
      <c r="AH271" s="79"/>
      <c r="AI271" s="85" t="s">
        <v>1659</v>
      </c>
      <c r="AJ271" s="79" t="b">
        <v>0</v>
      </c>
      <c r="AK271" s="79">
        <v>1</v>
      </c>
      <c r="AL271" s="85" t="s">
        <v>1531</v>
      </c>
      <c r="AM271" s="79" t="s">
        <v>1678</v>
      </c>
      <c r="AN271" s="79" t="b">
        <v>0</v>
      </c>
      <c r="AO271" s="85" t="s">
        <v>1531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12</v>
      </c>
      <c r="BC271" s="78" t="str">
        <f>REPLACE(INDEX(GroupVertices[Group],MATCH(Edges[[#This Row],[Vertex 2]],GroupVertices[Vertex],0)),1,1,"")</f>
        <v>12</v>
      </c>
      <c r="BD271" s="48">
        <v>2</v>
      </c>
      <c r="BE271" s="49">
        <v>8.333333333333334</v>
      </c>
      <c r="BF271" s="48">
        <v>0</v>
      </c>
      <c r="BG271" s="49">
        <v>0</v>
      </c>
      <c r="BH271" s="48">
        <v>0</v>
      </c>
      <c r="BI271" s="49">
        <v>0</v>
      </c>
      <c r="BJ271" s="48">
        <v>22</v>
      </c>
      <c r="BK271" s="49">
        <v>91.66666666666667</v>
      </c>
      <c r="BL271" s="48">
        <v>24</v>
      </c>
    </row>
    <row r="272" spans="1:64" ht="15">
      <c r="A272" s="64" t="s">
        <v>430</v>
      </c>
      <c r="B272" s="64" t="s">
        <v>425</v>
      </c>
      <c r="C272" s="65" t="s">
        <v>4124</v>
      </c>
      <c r="D272" s="66">
        <v>3</v>
      </c>
      <c r="E272" s="67" t="s">
        <v>132</v>
      </c>
      <c r="F272" s="68">
        <v>32</v>
      </c>
      <c r="G272" s="65"/>
      <c r="H272" s="69"/>
      <c r="I272" s="70"/>
      <c r="J272" s="70"/>
      <c r="K272" s="34" t="s">
        <v>65</v>
      </c>
      <c r="L272" s="77">
        <v>272</v>
      </c>
      <c r="M272" s="77"/>
      <c r="N272" s="72"/>
      <c r="O272" s="79" t="s">
        <v>498</v>
      </c>
      <c r="P272" s="81">
        <v>43484.76267361111</v>
      </c>
      <c r="Q272" s="79" t="s">
        <v>506</v>
      </c>
      <c r="R272" s="79"/>
      <c r="S272" s="79"/>
      <c r="T272" s="79" t="s">
        <v>625</v>
      </c>
      <c r="U272" s="83" t="s">
        <v>657</v>
      </c>
      <c r="V272" s="83" t="s">
        <v>657</v>
      </c>
      <c r="W272" s="81">
        <v>43484.76267361111</v>
      </c>
      <c r="X272" s="83" t="s">
        <v>1157</v>
      </c>
      <c r="Y272" s="79"/>
      <c r="Z272" s="79"/>
      <c r="AA272" s="85" t="s">
        <v>1533</v>
      </c>
      <c r="AB272" s="79"/>
      <c r="AC272" s="79" t="b">
        <v>0</v>
      </c>
      <c r="AD272" s="79">
        <v>0</v>
      </c>
      <c r="AE272" s="85" t="s">
        <v>1659</v>
      </c>
      <c r="AF272" s="79" t="b">
        <v>0</v>
      </c>
      <c r="AG272" s="79" t="s">
        <v>1663</v>
      </c>
      <c r="AH272" s="79"/>
      <c r="AI272" s="85" t="s">
        <v>1659</v>
      </c>
      <c r="AJ272" s="79" t="b">
        <v>0</v>
      </c>
      <c r="AK272" s="79">
        <v>17</v>
      </c>
      <c r="AL272" s="85" t="s">
        <v>1650</v>
      </c>
      <c r="AM272" s="79" t="s">
        <v>1678</v>
      </c>
      <c r="AN272" s="79" t="b">
        <v>0</v>
      </c>
      <c r="AO272" s="85" t="s">
        <v>1650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12</v>
      </c>
      <c r="BC272" s="78" t="str">
        <f>REPLACE(INDEX(GroupVertices[Group],MATCH(Edges[[#This Row],[Vertex 2]],GroupVertices[Vertex],0)),1,1,"")</f>
        <v>1</v>
      </c>
      <c r="BD272" s="48">
        <v>1</v>
      </c>
      <c r="BE272" s="49">
        <v>7.6923076923076925</v>
      </c>
      <c r="BF272" s="48">
        <v>0</v>
      </c>
      <c r="BG272" s="49">
        <v>0</v>
      </c>
      <c r="BH272" s="48">
        <v>0</v>
      </c>
      <c r="BI272" s="49">
        <v>0</v>
      </c>
      <c r="BJ272" s="48">
        <v>12</v>
      </c>
      <c r="BK272" s="49">
        <v>92.3076923076923</v>
      </c>
      <c r="BL272" s="48">
        <v>13</v>
      </c>
    </row>
    <row r="273" spans="1:64" ht="15">
      <c r="A273" s="64" t="s">
        <v>431</v>
      </c>
      <c r="B273" s="64" t="s">
        <v>438</v>
      </c>
      <c r="C273" s="65" t="s">
        <v>4124</v>
      </c>
      <c r="D273" s="66">
        <v>3</v>
      </c>
      <c r="E273" s="67" t="s">
        <v>132</v>
      </c>
      <c r="F273" s="68">
        <v>32</v>
      </c>
      <c r="G273" s="65"/>
      <c r="H273" s="69"/>
      <c r="I273" s="70"/>
      <c r="J273" s="70"/>
      <c r="K273" s="34" t="s">
        <v>65</v>
      </c>
      <c r="L273" s="77">
        <v>273</v>
      </c>
      <c r="M273" s="77"/>
      <c r="N273" s="72"/>
      <c r="O273" s="79" t="s">
        <v>498</v>
      </c>
      <c r="P273" s="81">
        <v>43484.76278935185</v>
      </c>
      <c r="Q273" s="79" t="s">
        <v>531</v>
      </c>
      <c r="R273" s="79"/>
      <c r="S273" s="79"/>
      <c r="T273" s="79" t="s">
        <v>622</v>
      </c>
      <c r="U273" s="79"/>
      <c r="V273" s="83" t="s">
        <v>830</v>
      </c>
      <c r="W273" s="81">
        <v>43484.76278935185</v>
      </c>
      <c r="X273" s="83" t="s">
        <v>1158</v>
      </c>
      <c r="Y273" s="79"/>
      <c r="Z273" s="79"/>
      <c r="AA273" s="85" t="s">
        <v>1534</v>
      </c>
      <c r="AB273" s="79"/>
      <c r="AC273" s="79" t="b">
        <v>0</v>
      </c>
      <c r="AD273" s="79">
        <v>0</v>
      </c>
      <c r="AE273" s="85" t="s">
        <v>1659</v>
      </c>
      <c r="AF273" s="79" t="b">
        <v>0</v>
      </c>
      <c r="AG273" s="79" t="s">
        <v>1663</v>
      </c>
      <c r="AH273" s="79"/>
      <c r="AI273" s="85" t="s">
        <v>1659</v>
      </c>
      <c r="AJ273" s="79" t="b">
        <v>0</v>
      </c>
      <c r="AK273" s="79">
        <v>2</v>
      </c>
      <c r="AL273" s="85" t="s">
        <v>1612</v>
      </c>
      <c r="AM273" s="79" t="s">
        <v>1678</v>
      </c>
      <c r="AN273" s="79" t="b">
        <v>0</v>
      </c>
      <c r="AO273" s="85" t="s">
        <v>1612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6</v>
      </c>
      <c r="BC273" s="78" t="str">
        <f>REPLACE(INDEX(GroupVertices[Group],MATCH(Edges[[#This Row],[Vertex 2]],GroupVertices[Vertex],0)),1,1,"")</f>
        <v>6</v>
      </c>
      <c r="BD273" s="48">
        <v>1</v>
      </c>
      <c r="BE273" s="49">
        <v>4.545454545454546</v>
      </c>
      <c r="BF273" s="48">
        <v>0</v>
      </c>
      <c r="BG273" s="49">
        <v>0</v>
      </c>
      <c r="BH273" s="48">
        <v>0</v>
      </c>
      <c r="BI273" s="49">
        <v>0</v>
      </c>
      <c r="BJ273" s="48">
        <v>21</v>
      </c>
      <c r="BK273" s="49">
        <v>95.45454545454545</v>
      </c>
      <c r="BL273" s="48">
        <v>22</v>
      </c>
    </row>
    <row r="274" spans="1:64" ht="15">
      <c r="A274" s="64" t="s">
        <v>432</v>
      </c>
      <c r="B274" s="64" t="s">
        <v>425</v>
      </c>
      <c r="C274" s="65" t="s">
        <v>4124</v>
      </c>
      <c r="D274" s="66">
        <v>3</v>
      </c>
      <c r="E274" s="67" t="s">
        <v>132</v>
      </c>
      <c r="F274" s="68">
        <v>32</v>
      </c>
      <c r="G274" s="65"/>
      <c r="H274" s="69"/>
      <c r="I274" s="70"/>
      <c r="J274" s="70"/>
      <c r="K274" s="34" t="s">
        <v>65</v>
      </c>
      <c r="L274" s="77">
        <v>274</v>
      </c>
      <c r="M274" s="77"/>
      <c r="N274" s="72"/>
      <c r="O274" s="79" t="s">
        <v>498</v>
      </c>
      <c r="P274" s="81">
        <v>43484.763078703705</v>
      </c>
      <c r="Q274" s="79" t="s">
        <v>524</v>
      </c>
      <c r="R274" s="79"/>
      <c r="S274" s="79"/>
      <c r="T274" s="79" t="s">
        <v>633</v>
      </c>
      <c r="U274" s="83" t="s">
        <v>668</v>
      </c>
      <c r="V274" s="83" t="s">
        <v>668</v>
      </c>
      <c r="W274" s="81">
        <v>43484.763078703705</v>
      </c>
      <c r="X274" s="83" t="s">
        <v>1159</v>
      </c>
      <c r="Y274" s="79"/>
      <c r="Z274" s="79"/>
      <c r="AA274" s="85" t="s">
        <v>1535</v>
      </c>
      <c r="AB274" s="79"/>
      <c r="AC274" s="79" t="b">
        <v>0</v>
      </c>
      <c r="AD274" s="79">
        <v>0</v>
      </c>
      <c r="AE274" s="85" t="s">
        <v>1659</v>
      </c>
      <c r="AF274" s="79" t="b">
        <v>0</v>
      </c>
      <c r="AG274" s="79" t="s">
        <v>1663</v>
      </c>
      <c r="AH274" s="79"/>
      <c r="AI274" s="85" t="s">
        <v>1659</v>
      </c>
      <c r="AJ274" s="79" t="b">
        <v>0</v>
      </c>
      <c r="AK274" s="79">
        <v>19</v>
      </c>
      <c r="AL274" s="85" t="s">
        <v>1654</v>
      </c>
      <c r="AM274" s="79" t="s">
        <v>1674</v>
      </c>
      <c r="AN274" s="79" t="b">
        <v>0</v>
      </c>
      <c r="AO274" s="85" t="s">
        <v>1654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11</v>
      </c>
      <c r="BK274" s="49">
        <v>100</v>
      </c>
      <c r="BL274" s="48">
        <v>11</v>
      </c>
    </row>
    <row r="275" spans="1:64" ht="15">
      <c r="A275" s="64" t="s">
        <v>433</v>
      </c>
      <c r="B275" s="64" t="s">
        <v>425</v>
      </c>
      <c r="C275" s="65" t="s">
        <v>4124</v>
      </c>
      <c r="D275" s="66">
        <v>3</v>
      </c>
      <c r="E275" s="67" t="s">
        <v>132</v>
      </c>
      <c r="F275" s="68">
        <v>32</v>
      </c>
      <c r="G275" s="65"/>
      <c r="H275" s="69"/>
      <c r="I275" s="70"/>
      <c r="J275" s="70"/>
      <c r="K275" s="34" t="s">
        <v>65</v>
      </c>
      <c r="L275" s="77">
        <v>275</v>
      </c>
      <c r="M275" s="77"/>
      <c r="N275" s="72"/>
      <c r="O275" s="79" t="s">
        <v>498</v>
      </c>
      <c r="P275" s="81">
        <v>43484.76347222222</v>
      </c>
      <c r="Q275" s="79" t="s">
        <v>539</v>
      </c>
      <c r="R275" s="79"/>
      <c r="S275" s="79"/>
      <c r="T275" s="79" t="s">
        <v>637</v>
      </c>
      <c r="U275" s="79"/>
      <c r="V275" s="83" t="s">
        <v>873</v>
      </c>
      <c r="W275" s="81">
        <v>43484.76347222222</v>
      </c>
      <c r="X275" s="83" t="s">
        <v>1160</v>
      </c>
      <c r="Y275" s="79"/>
      <c r="Z275" s="79"/>
      <c r="AA275" s="85" t="s">
        <v>1536</v>
      </c>
      <c r="AB275" s="79"/>
      <c r="AC275" s="79" t="b">
        <v>0</v>
      </c>
      <c r="AD275" s="79">
        <v>0</v>
      </c>
      <c r="AE275" s="85" t="s">
        <v>1659</v>
      </c>
      <c r="AF275" s="79" t="b">
        <v>0</v>
      </c>
      <c r="AG275" s="79" t="s">
        <v>1663</v>
      </c>
      <c r="AH275" s="79"/>
      <c r="AI275" s="85" t="s">
        <v>1659</v>
      </c>
      <c r="AJ275" s="79" t="b">
        <v>0</v>
      </c>
      <c r="AK275" s="79">
        <v>22</v>
      </c>
      <c r="AL275" s="85" t="s">
        <v>1655</v>
      </c>
      <c r="AM275" s="79" t="s">
        <v>1676</v>
      </c>
      <c r="AN275" s="79" t="b">
        <v>0</v>
      </c>
      <c r="AO275" s="85" t="s">
        <v>1655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15</v>
      </c>
      <c r="BK275" s="49">
        <v>100</v>
      </c>
      <c r="BL275" s="48">
        <v>15</v>
      </c>
    </row>
    <row r="276" spans="1:64" ht="15">
      <c r="A276" s="64" t="s">
        <v>434</v>
      </c>
      <c r="B276" s="64" t="s">
        <v>425</v>
      </c>
      <c r="C276" s="65" t="s">
        <v>4125</v>
      </c>
      <c r="D276" s="66">
        <v>6.5</v>
      </c>
      <c r="E276" s="67" t="s">
        <v>136</v>
      </c>
      <c r="F276" s="68">
        <v>28.75</v>
      </c>
      <c r="G276" s="65"/>
      <c r="H276" s="69"/>
      <c r="I276" s="70"/>
      <c r="J276" s="70"/>
      <c r="K276" s="34" t="s">
        <v>65</v>
      </c>
      <c r="L276" s="77">
        <v>276</v>
      </c>
      <c r="M276" s="77"/>
      <c r="N276" s="72"/>
      <c r="O276" s="79" t="s">
        <v>498</v>
      </c>
      <c r="P276" s="81">
        <v>43484.08293981481</v>
      </c>
      <c r="Q276" s="79" t="s">
        <v>502</v>
      </c>
      <c r="R276" s="79"/>
      <c r="S276" s="79"/>
      <c r="T276" s="79" t="s">
        <v>488</v>
      </c>
      <c r="U276" s="79"/>
      <c r="V276" s="83" t="s">
        <v>874</v>
      </c>
      <c r="W276" s="81">
        <v>43484.08293981481</v>
      </c>
      <c r="X276" s="83" t="s">
        <v>1161</v>
      </c>
      <c r="Y276" s="79"/>
      <c r="Z276" s="79"/>
      <c r="AA276" s="85" t="s">
        <v>1537</v>
      </c>
      <c r="AB276" s="79"/>
      <c r="AC276" s="79" t="b">
        <v>0</v>
      </c>
      <c r="AD276" s="79">
        <v>0</v>
      </c>
      <c r="AE276" s="85" t="s">
        <v>1659</v>
      </c>
      <c r="AF276" s="79" t="b">
        <v>0</v>
      </c>
      <c r="AG276" s="79" t="s">
        <v>1663</v>
      </c>
      <c r="AH276" s="79"/>
      <c r="AI276" s="85" t="s">
        <v>1659</v>
      </c>
      <c r="AJ276" s="79" t="b">
        <v>0</v>
      </c>
      <c r="AK276" s="79">
        <v>149</v>
      </c>
      <c r="AL276" s="85" t="s">
        <v>1647</v>
      </c>
      <c r="AM276" s="79" t="s">
        <v>1676</v>
      </c>
      <c r="AN276" s="79" t="b">
        <v>0</v>
      </c>
      <c r="AO276" s="85" t="s">
        <v>1647</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24</v>
      </c>
      <c r="BK276" s="49">
        <v>100</v>
      </c>
      <c r="BL276" s="48">
        <v>24</v>
      </c>
    </row>
    <row r="277" spans="1:64" ht="15">
      <c r="A277" s="64" t="s">
        <v>434</v>
      </c>
      <c r="B277" s="64" t="s">
        <v>425</v>
      </c>
      <c r="C277" s="65" t="s">
        <v>4125</v>
      </c>
      <c r="D277" s="66">
        <v>6.5</v>
      </c>
      <c r="E277" s="67" t="s">
        <v>136</v>
      </c>
      <c r="F277" s="68">
        <v>28.75</v>
      </c>
      <c r="G277" s="65"/>
      <c r="H277" s="69"/>
      <c r="I277" s="70"/>
      <c r="J277" s="70"/>
      <c r="K277" s="34" t="s">
        <v>65</v>
      </c>
      <c r="L277" s="77">
        <v>277</v>
      </c>
      <c r="M277" s="77"/>
      <c r="N277" s="72"/>
      <c r="O277" s="79" t="s">
        <v>498</v>
      </c>
      <c r="P277" s="81">
        <v>43484.76427083334</v>
      </c>
      <c r="Q277" s="79" t="s">
        <v>539</v>
      </c>
      <c r="R277" s="79"/>
      <c r="S277" s="79"/>
      <c r="T277" s="79" t="s">
        <v>637</v>
      </c>
      <c r="U277" s="79"/>
      <c r="V277" s="83" t="s">
        <v>874</v>
      </c>
      <c r="W277" s="81">
        <v>43484.76427083334</v>
      </c>
      <c r="X277" s="83" t="s">
        <v>1162</v>
      </c>
      <c r="Y277" s="79"/>
      <c r="Z277" s="79"/>
      <c r="AA277" s="85" t="s">
        <v>1538</v>
      </c>
      <c r="AB277" s="79"/>
      <c r="AC277" s="79" t="b">
        <v>0</v>
      </c>
      <c r="AD277" s="79">
        <v>0</v>
      </c>
      <c r="AE277" s="85" t="s">
        <v>1659</v>
      </c>
      <c r="AF277" s="79" t="b">
        <v>0</v>
      </c>
      <c r="AG277" s="79" t="s">
        <v>1663</v>
      </c>
      <c r="AH277" s="79"/>
      <c r="AI277" s="85" t="s">
        <v>1659</v>
      </c>
      <c r="AJ277" s="79" t="b">
        <v>0</v>
      </c>
      <c r="AK277" s="79">
        <v>22</v>
      </c>
      <c r="AL277" s="85" t="s">
        <v>1655</v>
      </c>
      <c r="AM277" s="79" t="s">
        <v>1676</v>
      </c>
      <c r="AN277" s="79" t="b">
        <v>0</v>
      </c>
      <c r="AO277" s="85" t="s">
        <v>1655</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15</v>
      </c>
      <c r="BK277" s="49">
        <v>100</v>
      </c>
      <c r="BL277" s="48">
        <v>15</v>
      </c>
    </row>
    <row r="278" spans="1:64" ht="15">
      <c r="A278" s="64" t="s">
        <v>435</v>
      </c>
      <c r="B278" s="64" t="s">
        <v>425</v>
      </c>
      <c r="C278" s="65" t="s">
        <v>4124</v>
      </c>
      <c r="D278" s="66">
        <v>3</v>
      </c>
      <c r="E278" s="67" t="s">
        <v>132</v>
      </c>
      <c r="F278" s="68">
        <v>32</v>
      </c>
      <c r="G278" s="65"/>
      <c r="H278" s="69"/>
      <c r="I278" s="70"/>
      <c r="J278" s="70"/>
      <c r="K278" s="34" t="s">
        <v>65</v>
      </c>
      <c r="L278" s="77">
        <v>278</v>
      </c>
      <c r="M278" s="77"/>
      <c r="N278" s="72"/>
      <c r="O278" s="79" t="s">
        <v>498</v>
      </c>
      <c r="P278" s="81">
        <v>43484.76427083334</v>
      </c>
      <c r="Q278" s="79" t="s">
        <v>524</v>
      </c>
      <c r="R278" s="79"/>
      <c r="S278" s="79"/>
      <c r="T278" s="79" t="s">
        <v>633</v>
      </c>
      <c r="U278" s="83" t="s">
        <v>668</v>
      </c>
      <c r="V278" s="83" t="s">
        <v>668</v>
      </c>
      <c r="W278" s="81">
        <v>43484.76427083334</v>
      </c>
      <c r="X278" s="83" t="s">
        <v>1163</v>
      </c>
      <c r="Y278" s="79"/>
      <c r="Z278" s="79"/>
      <c r="AA278" s="85" t="s">
        <v>1539</v>
      </c>
      <c r="AB278" s="79"/>
      <c r="AC278" s="79" t="b">
        <v>0</v>
      </c>
      <c r="AD278" s="79">
        <v>0</v>
      </c>
      <c r="AE278" s="85" t="s">
        <v>1659</v>
      </c>
      <c r="AF278" s="79" t="b">
        <v>0</v>
      </c>
      <c r="AG278" s="79" t="s">
        <v>1663</v>
      </c>
      <c r="AH278" s="79"/>
      <c r="AI278" s="85" t="s">
        <v>1659</v>
      </c>
      <c r="AJ278" s="79" t="b">
        <v>0</v>
      </c>
      <c r="AK278" s="79">
        <v>19</v>
      </c>
      <c r="AL278" s="85" t="s">
        <v>1654</v>
      </c>
      <c r="AM278" s="79" t="s">
        <v>1674</v>
      </c>
      <c r="AN278" s="79" t="b">
        <v>0</v>
      </c>
      <c r="AO278" s="85" t="s">
        <v>1654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11</v>
      </c>
      <c r="BK278" s="49">
        <v>100</v>
      </c>
      <c r="BL278" s="48">
        <v>11</v>
      </c>
    </row>
    <row r="279" spans="1:64" ht="15">
      <c r="A279" s="64" t="s">
        <v>436</v>
      </c>
      <c r="B279" s="64" t="s">
        <v>425</v>
      </c>
      <c r="C279" s="65" t="s">
        <v>4125</v>
      </c>
      <c r="D279" s="66">
        <v>6.5</v>
      </c>
      <c r="E279" s="67" t="s">
        <v>136</v>
      </c>
      <c r="F279" s="68">
        <v>28.75</v>
      </c>
      <c r="G279" s="65"/>
      <c r="H279" s="69"/>
      <c r="I279" s="70"/>
      <c r="J279" s="70"/>
      <c r="K279" s="34" t="s">
        <v>65</v>
      </c>
      <c r="L279" s="77">
        <v>279</v>
      </c>
      <c r="M279" s="77"/>
      <c r="N279" s="72"/>
      <c r="O279" s="79" t="s">
        <v>498</v>
      </c>
      <c r="P279" s="81">
        <v>43484.1265162037</v>
      </c>
      <c r="Q279" s="79" t="s">
        <v>502</v>
      </c>
      <c r="R279" s="79"/>
      <c r="S279" s="79"/>
      <c r="T279" s="79" t="s">
        <v>488</v>
      </c>
      <c r="U279" s="79"/>
      <c r="V279" s="83" t="s">
        <v>875</v>
      </c>
      <c r="W279" s="81">
        <v>43484.1265162037</v>
      </c>
      <c r="X279" s="83" t="s">
        <v>1164</v>
      </c>
      <c r="Y279" s="79"/>
      <c r="Z279" s="79"/>
      <c r="AA279" s="85" t="s">
        <v>1540</v>
      </c>
      <c r="AB279" s="79"/>
      <c r="AC279" s="79" t="b">
        <v>0</v>
      </c>
      <c r="AD279" s="79">
        <v>0</v>
      </c>
      <c r="AE279" s="85" t="s">
        <v>1659</v>
      </c>
      <c r="AF279" s="79" t="b">
        <v>0</v>
      </c>
      <c r="AG279" s="79" t="s">
        <v>1663</v>
      </c>
      <c r="AH279" s="79"/>
      <c r="AI279" s="85" t="s">
        <v>1659</v>
      </c>
      <c r="AJ279" s="79" t="b">
        <v>0</v>
      </c>
      <c r="AK279" s="79">
        <v>149</v>
      </c>
      <c r="AL279" s="85" t="s">
        <v>1647</v>
      </c>
      <c r="AM279" s="79" t="s">
        <v>1676</v>
      </c>
      <c r="AN279" s="79" t="b">
        <v>0</v>
      </c>
      <c r="AO279" s="85" t="s">
        <v>1647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24</v>
      </c>
      <c r="BK279" s="49">
        <v>100</v>
      </c>
      <c r="BL279" s="48">
        <v>24</v>
      </c>
    </row>
    <row r="280" spans="1:64" ht="15">
      <c r="A280" s="64" t="s">
        <v>436</v>
      </c>
      <c r="B280" s="64" t="s">
        <v>425</v>
      </c>
      <c r="C280" s="65" t="s">
        <v>4125</v>
      </c>
      <c r="D280" s="66">
        <v>6.5</v>
      </c>
      <c r="E280" s="67" t="s">
        <v>136</v>
      </c>
      <c r="F280" s="68">
        <v>28.75</v>
      </c>
      <c r="G280" s="65"/>
      <c r="H280" s="69"/>
      <c r="I280" s="70"/>
      <c r="J280" s="70"/>
      <c r="K280" s="34" t="s">
        <v>65</v>
      </c>
      <c r="L280" s="77">
        <v>280</v>
      </c>
      <c r="M280" s="77"/>
      <c r="N280" s="72"/>
      <c r="O280" s="79" t="s">
        <v>498</v>
      </c>
      <c r="P280" s="81">
        <v>43484.76537037037</v>
      </c>
      <c r="Q280" s="79" t="s">
        <v>524</v>
      </c>
      <c r="R280" s="79"/>
      <c r="S280" s="79"/>
      <c r="T280" s="79" t="s">
        <v>633</v>
      </c>
      <c r="U280" s="83" t="s">
        <v>668</v>
      </c>
      <c r="V280" s="83" t="s">
        <v>668</v>
      </c>
      <c r="W280" s="81">
        <v>43484.76537037037</v>
      </c>
      <c r="X280" s="83" t="s">
        <v>1165</v>
      </c>
      <c r="Y280" s="79"/>
      <c r="Z280" s="79"/>
      <c r="AA280" s="85" t="s">
        <v>1541</v>
      </c>
      <c r="AB280" s="79"/>
      <c r="AC280" s="79" t="b">
        <v>0</v>
      </c>
      <c r="AD280" s="79">
        <v>0</v>
      </c>
      <c r="AE280" s="85" t="s">
        <v>1659</v>
      </c>
      <c r="AF280" s="79" t="b">
        <v>0</v>
      </c>
      <c r="AG280" s="79" t="s">
        <v>1663</v>
      </c>
      <c r="AH280" s="79"/>
      <c r="AI280" s="85" t="s">
        <v>1659</v>
      </c>
      <c r="AJ280" s="79" t="b">
        <v>0</v>
      </c>
      <c r="AK280" s="79">
        <v>19</v>
      </c>
      <c r="AL280" s="85" t="s">
        <v>1654</v>
      </c>
      <c r="AM280" s="79" t="s">
        <v>1676</v>
      </c>
      <c r="AN280" s="79" t="b">
        <v>0</v>
      </c>
      <c r="AO280" s="85" t="s">
        <v>1654</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11</v>
      </c>
      <c r="BK280" s="49">
        <v>100</v>
      </c>
      <c r="BL280" s="48">
        <v>11</v>
      </c>
    </row>
    <row r="281" spans="1:64" ht="15">
      <c r="A281" s="64" t="s">
        <v>437</v>
      </c>
      <c r="B281" s="64" t="s">
        <v>425</v>
      </c>
      <c r="C281" s="65" t="s">
        <v>4126</v>
      </c>
      <c r="D281" s="66">
        <v>10</v>
      </c>
      <c r="E281" s="67" t="s">
        <v>136</v>
      </c>
      <c r="F281" s="68">
        <v>25.5</v>
      </c>
      <c r="G281" s="65"/>
      <c r="H281" s="69"/>
      <c r="I281" s="70"/>
      <c r="J281" s="70"/>
      <c r="K281" s="34" t="s">
        <v>65</v>
      </c>
      <c r="L281" s="77">
        <v>281</v>
      </c>
      <c r="M281" s="77"/>
      <c r="N281" s="72"/>
      <c r="O281" s="79" t="s">
        <v>498</v>
      </c>
      <c r="P281" s="81">
        <v>43484.760104166664</v>
      </c>
      <c r="Q281" s="79" t="s">
        <v>524</v>
      </c>
      <c r="R281" s="79"/>
      <c r="S281" s="79"/>
      <c r="T281" s="79" t="s">
        <v>633</v>
      </c>
      <c r="U281" s="83" t="s">
        <v>668</v>
      </c>
      <c r="V281" s="83" t="s">
        <v>668</v>
      </c>
      <c r="W281" s="81">
        <v>43484.760104166664</v>
      </c>
      <c r="X281" s="83" t="s">
        <v>1166</v>
      </c>
      <c r="Y281" s="79"/>
      <c r="Z281" s="79"/>
      <c r="AA281" s="85" t="s">
        <v>1542</v>
      </c>
      <c r="AB281" s="79"/>
      <c r="AC281" s="79" t="b">
        <v>0</v>
      </c>
      <c r="AD281" s="79">
        <v>0</v>
      </c>
      <c r="AE281" s="85" t="s">
        <v>1659</v>
      </c>
      <c r="AF281" s="79" t="b">
        <v>0</v>
      </c>
      <c r="AG281" s="79" t="s">
        <v>1663</v>
      </c>
      <c r="AH281" s="79"/>
      <c r="AI281" s="85" t="s">
        <v>1659</v>
      </c>
      <c r="AJ281" s="79" t="b">
        <v>0</v>
      </c>
      <c r="AK281" s="79">
        <v>19</v>
      </c>
      <c r="AL281" s="85" t="s">
        <v>1654</v>
      </c>
      <c r="AM281" s="79" t="s">
        <v>1673</v>
      </c>
      <c r="AN281" s="79" t="b">
        <v>0</v>
      </c>
      <c r="AO281" s="85" t="s">
        <v>1654</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11</v>
      </c>
      <c r="BK281" s="49">
        <v>100</v>
      </c>
      <c r="BL281" s="48">
        <v>11</v>
      </c>
    </row>
    <row r="282" spans="1:64" ht="15">
      <c r="A282" s="64" t="s">
        <v>437</v>
      </c>
      <c r="B282" s="64" t="s">
        <v>425</v>
      </c>
      <c r="C282" s="65" t="s">
        <v>4126</v>
      </c>
      <c r="D282" s="66">
        <v>10</v>
      </c>
      <c r="E282" s="67" t="s">
        <v>136</v>
      </c>
      <c r="F282" s="68">
        <v>25.5</v>
      </c>
      <c r="G282" s="65"/>
      <c r="H282" s="69"/>
      <c r="I282" s="70"/>
      <c r="J282" s="70"/>
      <c r="K282" s="34" t="s">
        <v>65</v>
      </c>
      <c r="L282" s="77">
        <v>282</v>
      </c>
      <c r="M282" s="77"/>
      <c r="N282" s="72"/>
      <c r="O282" s="79" t="s">
        <v>498</v>
      </c>
      <c r="P282" s="81">
        <v>43484.76023148148</v>
      </c>
      <c r="Q282" s="79" t="s">
        <v>510</v>
      </c>
      <c r="R282" s="79"/>
      <c r="S282" s="79"/>
      <c r="T282" s="79"/>
      <c r="U282" s="79"/>
      <c r="V282" s="83" t="s">
        <v>876</v>
      </c>
      <c r="W282" s="81">
        <v>43484.76023148148</v>
      </c>
      <c r="X282" s="83" t="s">
        <v>1167</v>
      </c>
      <c r="Y282" s="79"/>
      <c r="Z282" s="79"/>
      <c r="AA282" s="85" t="s">
        <v>1543</v>
      </c>
      <c r="AB282" s="79"/>
      <c r="AC282" s="79" t="b">
        <v>0</v>
      </c>
      <c r="AD282" s="79">
        <v>0</v>
      </c>
      <c r="AE282" s="85" t="s">
        <v>1659</v>
      </c>
      <c r="AF282" s="79" t="b">
        <v>0</v>
      </c>
      <c r="AG282" s="79" t="s">
        <v>1663</v>
      </c>
      <c r="AH282" s="79"/>
      <c r="AI282" s="85" t="s">
        <v>1659</v>
      </c>
      <c r="AJ282" s="79" t="b">
        <v>0</v>
      </c>
      <c r="AK282" s="79">
        <v>22</v>
      </c>
      <c r="AL282" s="85" t="s">
        <v>1651</v>
      </c>
      <c r="AM282" s="79" t="s">
        <v>1673</v>
      </c>
      <c r="AN282" s="79" t="b">
        <v>0</v>
      </c>
      <c r="AO282" s="85" t="s">
        <v>1651</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4.761904761904762</v>
      </c>
      <c r="BH282" s="48">
        <v>0</v>
      </c>
      <c r="BI282" s="49">
        <v>0</v>
      </c>
      <c r="BJ282" s="48">
        <v>20</v>
      </c>
      <c r="BK282" s="49">
        <v>95.23809523809524</v>
      </c>
      <c r="BL282" s="48">
        <v>21</v>
      </c>
    </row>
    <row r="283" spans="1:64" ht="15">
      <c r="A283" s="64" t="s">
        <v>437</v>
      </c>
      <c r="B283" s="64" t="s">
        <v>425</v>
      </c>
      <c r="C283" s="65" t="s">
        <v>4126</v>
      </c>
      <c r="D283" s="66">
        <v>10</v>
      </c>
      <c r="E283" s="67" t="s">
        <v>136</v>
      </c>
      <c r="F283" s="68">
        <v>25.5</v>
      </c>
      <c r="G283" s="65"/>
      <c r="H283" s="69"/>
      <c r="I283" s="70"/>
      <c r="J283" s="70"/>
      <c r="K283" s="34" t="s">
        <v>65</v>
      </c>
      <c r="L283" s="77">
        <v>283</v>
      </c>
      <c r="M283" s="77"/>
      <c r="N283" s="72"/>
      <c r="O283" s="79" t="s">
        <v>498</v>
      </c>
      <c r="P283" s="81">
        <v>43484.76568287037</v>
      </c>
      <c r="Q283" s="79" t="s">
        <v>517</v>
      </c>
      <c r="R283" s="79"/>
      <c r="S283" s="79"/>
      <c r="T283" s="79" t="s">
        <v>625</v>
      </c>
      <c r="U283" s="83" t="s">
        <v>663</v>
      </c>
      <c r="V283" s="83" t="s">
        <v>663</v>
      </c>
      <c r="W283" s="81">
        <v>43484.76568287037</v>
      </c>
      <c r="X283" s="83" t="s">
        <v>1168</v>
      </c>
      <c r="Y283" s="79"/>
      <c r="Z283" s="79"/>
      <c r="AA283" s="85" t="s">
        <v>1544</v>
      </c>
      <c r="AB283" s="79"/>
      <c r="AC283" s="79" t="b">
        <v>0</v>
      </c>
      <c r="AD283" s="79">
        <v>0</v>
      </c>
      <c r="AE283" s="85" t="s">
        <v>1659</v>
      </c>
      <c r="AF283" s="79" t="b">
        <v>0</v>
      </c>
      <c r="AG283" s="79" t="s">
        <v>1663</v>
      </c>
      <c r="AH283" s="79"/>
      <c r="AI283" s="85" t="s">
        <v>1659</v>
      </c>
      <c r="AJ283" s="79" t="b">
        <v>0</v>
      </c>
      <c r="AK283" s="79">
        <v>27</v>
      </c>
      <c r="AL283" s="85" t="s">
        <v>1653</v>
      </c>
      <c r="AM283" s="79" t="s">
        <v>1673</v>
      </c>
      <c r="AN283" s="79" t="b">
        <v>0</v>
      </c>
      <c r="AO283" s="85" t="s">
        <v>1653</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7</v>
      </c>
      <c r="BK283" s="49">
        <v>100</v>
      </c>
      <c r="BL283" s="48">
        <v>7</v>
      </c>
    </row>
    <row r="284" spans="1:64" ht="15">
      <c r="A284" s="64" t="s">
        <v>438</v>
      </c>
      <c r="B284" s="64" t="s">
        <v>491</v>
      </c>
      <c r="C284" s="65" t="s">
        <v>4126</v>
      </c>
      <c r="D284" s="66">
        <v>10</v>
      </c>
      <c r="E284" s="67" t="s">
        <v>136</v>
      </c>
      <c r="F284" s="68">
        <v>25.5</v>
      </c>
      <c r="G284" s="65"/>
      <c r="H284" s="69"/>
      <c r="I284" s="70"/>
      <c r="J284" s="70"/>
      <c r="K284" s="34" t="s">
        <v>65</v>
      </c>
      <c r="L284" s="77">
        <v>284</v>
      </c>
      <c r="M284" s="77"/>
      <c r="N284" s="72"/>
      <c r="O284" s="79" t="s">
        <v>498</v>
      </c>
      <c r="P284" s="81">
        <v>43484.72287037037</v>
      </c>
      <c r="Q284" s="79" t="s">
        <v>542</v>
      </c>
      <c r="R284" s="79"/>
      <c r="S284" s="79"/>
      <c r="T284" s="79" t="s">
        <v>638</v>
      </c>
      <c r="U284" s="79"/>
      <c r="V284" s="83" t="s">
        <v>877</v>
      </c>
      <c r="W284" s="81">
        <v>43484.72287037037</v>
      </c>
      <c r="X284" s="83" t="s">
        <v>1169</v>
      </c>
      <c r="Y284" s="79"/>
      <c r="Z284" s="79"/>
      <c r="AA284" s="85" t="s">
        <v>1545</v>
      </c>
      <c r="AB284" s="79"/>
      <c r="AC284" s="79" t="b">
        <v>0</v>
      </c>
      <c r="AD284" s="79">
        <v>0</v>
      </c>
      <c r="AE284" s="85" t="s">
        <v>1659</v>
      </c>
      <c r="AF284" s="79" t="b">
        <v>0</v>
      </c>
      <c r="AG284" s="79" t="s">
        <v>1663</v>
      </c>
      <c r="AH284" s="79"/>
      <c r="AI284" s="85" t="s">
        <v>1659</v>
      </c>
      <c r="AJ284" s="79" t="b">
        <v>0</v>
      </c>
      <c r="AK284" s="79">
        <v>0</v>
      </c>
      <c r="AL284" s="85" t="s">
        <v>1659</v>
      </c>
      <c r="AM284" s="79" t="s">
        <v>1674</v>
      </c>
      <c r="AN284" s="79" t="b">
        <v>0</v>
      </c>
      <c r="AO284" s="85" t="s">
        <v>1545</v>
      </c>
      <c r="AP284" s="79" t="s">
        <v>176</v>
      </c>
      <c r="AQ284" s="79">
        <v>0</v>
      </c>
      <c r="AR284" s="79">
        <v>0</v>
      </c>
      <c r="AS284" s="79" t="s">
        <v>1683</v>
      </c>
      <c r="AT284" s="79" t="s">
        <v>1684</v>
      </c>
      <c r="AU284" s="79" t="s">
        <v>1685</v>
      </c>
      <c r="AV284" s="79" t="s">
        <v>1687</v>
      </c>
      <c r="AW284" s="79" t="s">
        <v>1689</v>
      </c>
      <c r="AX284" s="79" t="s">
        <v>1690</v>
      </c>
      <c r="AY284" s="79" t="s">
        <v>1692</v>
      </c>
      <c r="AZ284" s="83" t="s">
        <v>1694</v>
      </c>
      <c r="BA284">
        <v>3</v>
      </c>
      <c r="BB284" s="78" t="str">
        <f>REPLACE(INDEX(GroupVertices[Group],MATCH(Edges[[#This Row],[Vertex 1]],GroupVertices[Vertex],0)),1,1,"")</f>
        <v>6</v>
      </c>
      <c r="BC284" s="78" t="str">
        <f>REPLACE(INDEX(GroupVertices[Group],MATCH(Edges[[#This Row],[Vertex 2]],GroupVertices[Vertex],0)),1,1,"")</f>
        <v>6</v>
      </c>
      <c r="BD284" s="48">
        <v>1</v>
      </c>
      <c r="BE284" s="49">
        <v>3.0303030303030303</v>
      </c>
      <c r="BF284" s="48">
        <v>1</v>
      </c>
      <c r="BG284" s="49">
        <v>3.0303030303030303</v>
      </c>
      <c r="BH284" s="48">
        <v>1</v>
      </c>
      <c r="BI284" s="49">
        <v>3.0303030303030303</v>
      </c>
      <c r="BJ284" s="48">
        <v>31</v>
      </c>
      <c r="BK284" s="49">
        <v>93.93939393939394</v>
      </c>
      <c r="BL284" s="48">
        <v>33</v>
      </c>
    </row>
    <row r="285" spans="1:64" ht="15">
      <c r="A285" s="64" t="s">
        <v>438</v>
      </c>
      <c r="B285" s="64" t="s">
        <v>491</v>
      </c>
      <c r="C285" s="65" t="s">
        <v>4126</v>
      </c>
      <c r="D285" s="66">
        <v>10</v>
      </c>
      <c r="E285" s="67" t="s">
        <v>136</v>
      </c>
      <c r="F285" s="68">
        <v>25.5</v>
      </c>
      <c r="G285" s="65"/>
      <c r="H285" s="69"/>
      <c r="I285" s="70"/>
      <c r="J285" s="70"/>
      <c r="K285" s="34" t="s">
        <v>65</v>
      </c>
      <c r="L285" s="77">
        <v>285</v>
      </c>
      <c r="M285" s="77"/>
      <c r="N285" s="72"/>
      <c r="O285" s="79" t="s">
        <v>498</v>
      </c>
      <c r="P285" s="81">
        <v>43484.7274537037</v>
      </c>
      <c r="Q285" s="79" t="s">
        <v>543</v>
      </c>
      <c r="R285" s="79"/>
      <c r="S285" s="79"/>
      <c r="T285" s="79" t="s">
        <v>639</v>
      </c>
      <c r="U285" s="83" t="s">
        <v>676</v>
      </c>
      <c r="V285" s="83" t="s">
        <v>676</v>
      </c>
      <c r="W285" s="81">
        <v>43484.7274537037</v>
      </c>
      <c r="X285" s="83" t="s">
        <v>1170</v>
      </c>
      <c r="Y285" s="79"/>
      <c r="Z285" s="79"/>
      <c r="AA285" s="85" t="s">
        <v>1546</v>
      </c>
      <c r="AB285" s="79"/>
      <c r="AC285" s="79" t="b">
        <v>0</v>
      </c>
      <c r="AD285" s="79">
        <v>3</v>
      </c>
      <c r="AE285" s="85" t="s">
        <v>1659</v>
      </c>
      <c r="AF285" s="79" t="b">
        <v>0</v>
      </c>
      <c r="AG285" s="79" t="s">
        <v>1663</v>
      </c>
      <c r="AH285" s="79"/>
      <c r="AI285" s="85" t="s">
        <v>1659</v>
      </c>
      <c r="AJ285" s="79" t="b">
        <v>0</v>
      </c>
      <c r="AK285" s="79">
        <v>1</v>
      </c>
      <c r="AL285" s="85" t="s">
        <v>1659</v>
      </c>
      <c r="AM285" s="79" t="s">
        <v>1674</v>
      </c>
      <c r="AN285" s="79" t="b">
        <v>0</v>
      </c>
      <c r="AO285" s="85" t="s">
        <v>1546</v>
      </c>
      <c r="AP285" s="79" t="s">
        <v>176</v>
      </c>
      <c r="AQ285" s="79">
        <v>0</v>
      </c>
      <c r="AR285" s="79">
        <v>0</v>
      </c>
      <c r="AS285" s="79" t="s">
        <v>1682</v>
      </c>
      <c r="AT285" s="79" t="s">
        <v>1684</v>
      </c>
      <c r="AU285" s="79" t="s">
        <v>1685</v>
      </c>
      <c r="AV285" s="79" t="s">
        <v>1686</v>
      </c>
      <c r="AW285" s="79" t="s">
        <v>1688</v>
      </c>
      <c r="AX285" s="79" t="s">
        <v>1686</v>
      </c>
      <c r="AY285" s="79" t="s">
        <v>1691</v>
      </c>
      <c r="AZ285" s="83" t="s">
        <v>1693</v>
      </c>
      <c r="BA285">
        <v>3</v>
      </c>
      <c r="BB285" s="78" t="str">
        <f>REPLACE(INDEX(GroupVertices[Group],MATCH(Edges[[#This Row],[Vertex 1]],GroupVertices[Vertex],0)),1,1,"")</f>
        <v>6</v>
      </c>
      <c r="BC285" s="78" t="str">
        <f>REPLACE(INDEX(GroupVertices[Group],MATCH(Edges[[#This Row],[Vertex 2]],GroupVertices[Vertex],0)),1,1,"")</f>
        <v>6</v>
      </c>
      <c r="BD285" s="48">
        <v>2</v>
      </c>
      <c r="BE285" s="49">
        <v>10.526315789473685</v>
      </c>
      <c r="BF285" s="48">
        <v>0</v>
      </c>
      <c r="BG285" s="49">
        <v>0</v>
      </c>
      <c r="BH285" s="48">
        <v>0</v>
      </c>
      <c r="BI285" s="49">
        <v>0</v>
      </c>
      <c r="BJ285" s="48">
        <v>17</v>
      </c>
      <c r="BK285" s="49">
        <v>89.47368421052632</v>
      </c>
      <c r="BL285" s="48">
        <v>19</v>
      </c>
    </row>
    <row r="286" spans="1:64" ht="15">
      <c r="A286" s="64" t="s">
        <v>438</v>
      </c>
      <c r="B286" s="64" t="s">
        <v>491</v>
      </c>
      <c r="C286" s="65" t="s">
        <v>4126</v>
      </c>
      <c r="D286" s="66">
        <v>10</v>
      </c>
      <c r="E286" s="67" t="s">
        <v>136</v>
      </c>
      <c r="F286" s="68">
        <v>25.5</v>
      </c>
      <c r="G286" s="65"/>
      <c r="H286" s="69"/>
      <c r="I286" s="70"/>
      <c r="J286" s="70"/>
      <c r="K286" s="34" t="s">
        <v>65</v>
      </c>
      <c r="L286" s="77">
        <v>286</v>
      </c>
      <c r="M286" s="77"/>
      <c r="N286" s="72"/>
      <c r="O286" s="79" t="s">
        <v>498</v>
      </c>
      <c r="P286" s="81">
        <v>43484.74248842592</v>
      </c>
      <c r="Q286" s="79" t="s">
        <v>544</v>
      </c>
      <c r="R286" s="79"/>
      <c r="S286" s="79"/>
      <c r="T286" s="79" t="s">
        <v>638</v>
      </c>
      <c r="U286" s="83" t="s">
        <v>677</v>
      </c>
      <c r="V286" s="83" t="s">
        <v>677</v>
      </c>
      <c r="W286" s="81">
        <v>43484.74248842592</v>
      </c>
      <c r="X286" s="83" t="s">
        <v>1171</v>
      </c>
      <c r="Y286" s="79"/>
      <c r="Z286" s="79"/>
      <c r="AA286" s="85" t="s">
        <v>1547</v>
      </c>
      <c r="AB286" s="79"/>
      <c r="AC286" s="79" t="b">
        <v>0</v>
      </c>
      <c r="AD286" s="79">
        <v>0</v>
      </c>
      <c r="AE286" s="85" t="s">
        <v>1659</v>
      </c>
      <c r="AF286" s="79" t="b">
        <v>0</v>
      </c>
      <c r="AG286" s="79" t="s">
        <v>1663</v>
      </c>
      <c r="AH286" s="79"/>
      <c r="AI286" s="85" t="s">
        <v>1659</v>
      </c>
      <c r="AJ286" s="79" t="b">
        <v>0</v>
      </c>
      <c r="AK286" s="79">
        <v>0</v>
      </c>
      <c r="AL286" s="85" t="s">
        <v>1659</v>
      </c>
      <c r="AM286" s="79" t="s">
        <v>1674</v>
      </c>
      <c r="AN286" s="79" t="b">
        <v>0</v>
      </c>
      <c r="AO286" s="85" t="s">
        <v>1547</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6</v>
      </c>
      <c r="BC286" s="78" t="str">
        <f>REPLACE(INDEX(GroupVertices[Group],MATCH(Edges[[#This Row],[Vertex 2]],GroupVertices[Vertex],0)),1,1,"")</f>
        <v>6</v>
      </c>
      <c r="BD286" s="48">
        <v>0</v>
      </c>
      <c r="BE286" s="49">
        <v>0</v>
      </c>
      <c r="BF286" s="48">
        <v>0</v>
      </c>
      <c r="BG286" s="49">
        <v>0</v>
      </c>
      <c r="BH286" s="48">
        <v>0</v>
      </c>
      <c r="BI286" s="49">
        <v>0</v>
      </c>
      <c r="BJ286" s="48">
        <v>18</v>
      </c>
      <c r="BK286" s="49">
        <v>100</v>
      </c>
      <c r="BL286" s="48">
        <v>18</v>
      </c>
    </row>
    <row r="287" spans="1:64" ht="15">
      <c r="A287" s="64" t="s">
        <v>439</v>
      </c>
      <c r="B287" s="64" t="s">
        <v>425</v>
      </c>
      <c r="C287" s="65" t="s">
        <v>4124</v>
      </c>
      <c r="D287" s="66">
        <v>3</v>
      </c>
      <c r="E287" s="67" t="s">
        <v>132</v>
      </c>
      <c r="F287" s="68">
        <v>32</v>
      </c>
      <c r="G287" s="65"/>
      <c r="H287" s="69"/>
      <c r="I287" s="70"/>
      <c r="J287" s="70"/>
      <c r="K287" s="34" t="s">
        <v>65</v>
      </c>
      <c r="L287" s="77">
        <v>287</v>
      </c>
      <c r="M287" s="77"/>
      <c r="N287" s="72"/>
      <c r="O287" s="79" t="s">
        <v>498</v>
      </c>
      <c r="P287" s="81">
        <v>43484.76704861111</v>
      </c>
      <c r="Q287" s="79" t="s">
        <v>524</v>
      </c>
      <c r="R287" s="79"/>
      <c r="S287" s="79"/>
      <c r="T287" s="79" t="s">
        <v>633</v>
      </c>
      <c r="U287" s="83" t="s">
        <v>668</v>
      </c>
      <c r="V287" s="83" t="s">
        <v>668</v>
      </c>
      <c r="W287" s="81">
        <v>43484.76704861111</v>
      </c>
      <c r="X287" s="83" t="s">
        <v>1172</v>
      </c>
      <c r="Y287" s="79"/>
      <c r="Z287" s="79"/>
      <c r="AA287" s="85" t="s">
        <v>1548</v>
      </c>
      <c r="AB287" s="79"/>
      <c r="AC287" s="79" t="b">
        <v>0</v>
      </c>
      <c r="AD287" s="79">
        <v>0</v>
      </c>
      <c r="AE287" s="85" t="s">
        <v>1659</v>
      </c>
      <c r="AF287" s="79" t="b">
        <v>0</v>
      </c>
      <c r="AG287" s="79" t="s">
        <v>1663</v>
      </c>
      <c r="AH287" s="79"/>
      <c r="AI287" s="85" t="s">
        <v>1659</v>
      </c>
      <c r="AJ287" s="79" t="b">
        <v>0</v>
      </c>
      <c r="AK287" s="79">
        <v>19</v>
      </c>
      <c r="AL287" s="85" t="s">
        <v>1654</v>
      </c>
      <c r="AM287" s="79" t="s">
        <v>1673</v>
      </c>
      <c r="AN287" s="79" t="b">
        <v>0</v>
      </c>
      <c r="AO287" s="85" t="s">
        <v>1654</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11</v>
      </c>
      <c r="BK287" s="49">
        <v>100</v>
      </c>
      <c r="BL287" s="48">
        <v>11</v>
      </c>
    </row>
    <row r="288" spans="1:64" ht="15">
      <c r="A288" s="64" t="s">
        <v>440</v>
      </c>
      <c r="B288" s="64" t="s">
        <v>425</v>
      </c>
      <c r="C288" s="65" t="s">
        <v>4124</v>
      </c>
      <c r="D288" s="66">
        <v>3</v>
      </c>
      <c r="E288" s="67" t="s">
        <v>132</v>
      </c>
      <c r="F288" s="68">
        <v>32</v>
      </c>
      <c r="G288" s="65"/>
      <c r="H288" s="69"/>
      <c r="I288" s="70"/>
      <c r="J288" s="70"/>
      <c r="K288" s="34" t="s">
        <v>65</v>
      </c>
      <c r="L288" s="77">
        <v>288</v>
      </c>
      <c r="M288" s="77"/>
      <c r="N288" s="72"/>
      <c r="O288" s="79" t="s">
        <v>498</v>
      </c>
      <c r="P288" s="81">
        <v>43484.76736111111</v>
      </c>
      <c r="Q288" s="79" t="s">
        <v>539</v>
      </c>
      <c r="R288" s="79"/>
      <c r="S288" s="79"/>
      <c r="T288" s="79" t="s">
        <v>637</v>
      </c>
      <c r="U288" s="79"/>
      <c r="V288" s="83" t="s">
        <v>878</v>
      </c>
      <c r="W288" s="81">
        <v>43484.76736111111</v>
      </c>
      <c r="X288" s="83" t="s">
        <v>1173</v>
      </c>
      <c r="Y288" s="79"/>
      <c r="Z288" s="79"/>
      <c r="AA288" s="85" t="s">
        <v>1549</v>
      </c>
      <c r="AB288" s="79"/>
      <c r="AC288" s="79" t="b">
        <v>0</v>
      </c>
      <c r="AD288" s="79">
        <v>0</v>
      </c>
      <c r="AE288" s="85" t="s">
        <v>1659</v>
      </c>
      <c r="AF288" s="79" t="b">
        <v>0</v>
      </c>
      <c r="AG288" s="79" t="s">
        <v>1663</v>
      </c>
      <c r="AH288" s="79"/>
      <c r="AI288" s="85" t="s">
        <v>1659</v>
      </c>
      <c r="AJ288" s="79" t="b">
        <v>0</v>
      </c>
      <c r="AK288" s="79">
        <v>22</v>
      </c>
      <c r="AL288" s="85" t="s">
        <v>1655</v>
      </c>
      <c r="AM288" s="79" t="s">
        <v>1673</v>
      </c>
      <c r="AN288" s="79" t="b">
        <v>0</v>
      </c>
      <c r="AO288" s="85" t="s">
        <v>1655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15</v>
      </c>
      <c r="BK288" s="49">
        <v>100</v>
      </c>
      <c r="BL288" s="48">
        <v>15</v>
      </c>
    </row>
    <row r="289" spans="1:64" ht="15">
      <c r="A289" s="64" t="s">
        <v>441</v>
      </c>
      <c r="B289" s="64" t="s">
        <v>425</v>
      </c>
      <c r="C289" s="65" t="s">
        <v>4124</v>
      </c>
      <c r="D289" s="66">
        <v>3</v>
      </c>
      <c r="E289" s="67" t="s">
        <v>132</v>
      </c>
      <c r="F289" s="68">
        <v>32</v>
      </c>
      <c r="G289" s="65"/>
      <c r="H289" s="69"/>
      <c r="I289" s="70"/>
      <c r="J289" s="70"/>
      <c r="K289" s="34" t="s">
        <v>65</v>
      </c>
      <c r="L289" s="77">
        <v>289</v>
      </c>
      <c r="M289" s="77"/>
      <c r="N289" s="72"/>
      <c r="O289" s="79" t="s">
        <v>498</v>
      </c>
      <c r="P289" s="81">
        <v>43484.76833333333</v>
      </c>
      <c r="Q289" s="79" t="s">
        <v>517</v>
      </c>
      <c r="R289" s="79"/>
      <c r="S289" s="79"/>
      <c r="T289" s="79" t="s">
        <v>625</v>
      </c>
      <c r="U289" s="83" t="s">
        <v>663</v>
      </c>
      <c r="V289" s="83" t="s">
        <v>663</v>
      </c>
      <c r="W289" s="81">
        <v>43484.76833333333</v>
      </c>
      <c r="X289" s="83" t="s">
        <v>1174</v>
      </c>
      <c r="Y289" s="79"/>
      <c r="Z289" s="79"/>
      <c r="AA289" s="85" t="s">
        <v>1550</v>
      </c>
      <c r="AB289" s="79"/>
      <c r="AC289" s="79" t="b">
        <v>0</v>
      </c>
      <c r="AD289" s="79">
        <v>0</v>
      </c>
      <c r="AE289" s="85" t="s">
        <v>1659</v>
      </c>
      <c r="AF289" s="79" t="b">
        <v>0</v>
      </c>
      <c r="AG289" s="79" t="s">
        <v>1663</v>
      </c>
      <c r="AH289" s="79"/>
      <c r="AI289" s="85" t="s">
        <v>1659</v>
      </c>
      <c r="AJ289" s="79" t="b">
        <v>0</v>
      </c>
      <c r="AK289" s="79">
        <v>27</v>
      </c>
      <c r="AL289" s="85" t="s">
        <v>1653</v>
      </c>
      <c r="AM289" s="79" t="s">
        <v>1673</v>
      </c>
      <c r="AN289" s="79" t="b">
        <v>0</v>
      </c>
      <c r="AO289" s="85" t="s">
        <v>1653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7</v>
      </c>
      <c r="BK289" s="49">
        <v>100</v>
      </c>
      <c r="BL289" s="48">
        <v>7</v>
      </c>
    </row>
    <row r="290" spans="1:64" ht="15">
      <c r="A290" s="64" t="s">
        <v>442</v>
      </c>
      <c r="B290" s="64" t="s">
        <v>425</v>
      </c>
      <c r="C290" s="65" t="s">
        <v>4124</v>
      </c>
      <c r="D290" s="66">
        <v>3</v>
      </c>
      <c r="E290" s="67" t="s">
        <v>132</v>
      </c>
      <c r="F290" s="68">
        <v>32</v>
      </c>
      <c r="G290" s="65"/>
      <c r="H290" s="69"/>
      <c r="I290" s="70"/>
      <c r="J290" s="70"/>
      <c r="K290" s="34" t="s">
        <v>65</v>
      </c>
      <c r="L290" s="77">
        <v>290</v>
      </c>
      <c r="M290" s="77"/>
      <c r="N290" s="72"/>
      <c r="O290" s="79" t="s">
        <v>498</v>
      </c>
      <c r="P290" s="81">
        <v>43484.76841435185</v>
      </c>
      <c r="Q290" s="79" t="s">
        <v>539</v>
      </c>
      <c r="R290" s="79"/>
      <c r="S290" s="79"/>
      <c r="T290" s="79" t="s">
        <v>637</v>
      </c>
      <c r="U290" s="79"/>
      <c r="V290" s="83" t="s">
        <v>879</v>
      </c>
      <c r="W290" s="81">
        <v>43484.76841435185</v>
      </c>
      <c r="X290" s="83" t="s">
        <v>1175</v>
      </c>
      <c r="Y290" s="79"/>
      <c r="Z290" s="79"/>
      <c r="AA290" s="85" t="s">
        <v>1551</v>
      </c>
      <c r="AB290" s="79"/>
      <c r="AC290" s="79" t="b">
        <v>0</v>
      </c>
      <c r="AD290" s="79">
        <v>0</v>
      </c>
      <c r="AE290" s="85" t="s">
        <v>1659</v>
      </c>
      <c r="AF290" s="79" t="b">
        <v>0</v>
      </c>
      <c r="AG290" s="79" t="s">
        <v>1663</v>
      </c>
      <c r="AH290" s="79"/>
      <c r="AI290" s="85" t="s">
        <v>1659</v>
      </c>
      <c r="AJ290" s="79" t="b">
        <v>0</v>
      </c>
      <c r="AK290" s="79">
        <v>22</v>
      </c>
      <c r="AL290" s="85" t="s">
        <v>1655</v>
      </c>
      <c r="AM290" s="79" t="s">
        <v>1676</v>
      </c>
      <c r="AN290" s="79" t="b">
        <v>0</v>
      </c>
      <c r="AO290" s="85" t="s">
        <v>1655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0</v>
      </c>
      <c r="BG290" s="49">
        <v>0</v>
      </c>
      <c r="BH290" s="48">
        <v>0</v>
      </c>
      <c r="BI290" s="49">
        <v>0</v>
      </c>
      <c r="BJ290" s="48">
        <v>15</v>
      </c>
      <c r="BK290" s="49">
        <v>100</v>
      </c>
      <c r="BL290" s="48">
        <v>15</v>
      </c>
    </row>
    <row r="291" spans="1:64" ht="15">
      <c r="A291" s="64" t="s">
        <v>443</v>
      </c>
      <c r="B291" s="64" t="s">
        <v>425</v>
      </c>
      <c r="C291" s="65" t="s">
        <v>4124</v>
      </c>
      <c r="D291" s="66">
        <v>3</v>
      </c>
      <c r="E291" s="67" t="s">
        <v>132</v>
      </c>
      <c r="F291" s="68">
        <v>32</v>
      </c>
      <c r="G291" s="65"/>
      <c r="H291" s="69"/>
      <c r="I291" s="70"/>
      <c r="J291" s="70"/>
      <c r="K291" s="34" t="s">
        <v>65</v>
      </c>
      <c r="L291" s="77">
        <v>291</v>
      </c>
      <c r="M291" s="77"/>
      <c r="N291" s="72"/>
      <c r="O291" s="79" t="s">
        <v>498</v>
      </c>
      <c r="P291" s="81">
        <v>43484.76876157407</v>
      </c>
      <c r="Q291" s="79" t="s">
        <v>517</v>
      </c>
      <c r="R291" s="79"/>
      <c r="S291" s="79"/>
      <c r="T291" s="79" t="s">
        <v>625</v>
      </c>
      <c r="U291" s="83" t="s">
        <v>663</v>
      </c>
      <c r="V291" s="83" t="s">
        <v>663</v>
      </c>
      <c r="W291" s="81">
        <v>43484.76876157407</v>
      </c>
      <c r="X291" s="83" t="s">
        <v>1176</v>
      </c>
      <c r="Y291" s="79"/>
      <c r="Z291" s="79"/>
      <c r="AA291" s="85" t="s">
        <v>1552</v>
      </c>
      <c r="AB291" s="79"/>
      <c r="AC291" s="79" t="b">
        <v>0</v>
      </c>
      <c r="AD291" s="79">
        <v>0</v>
      </c>
      <c r="AE291" s="85" t="s">
        <v>1659</v>
      </c>
      <c r="AF291" s="79" t="b">
        <v>0</v>
      </c>
      <c r="AG291" s="79" t="s">
        <v>1663</v>
      </c>
      <c r="AH291" s="79"/>
      <c r="AI291" s="85" t="s">
        <v>1659</v>
      </c>
      <c r="AJ291" s="79" t="b">
        <v>0</v>
      </c>
      <c r="AK291" s="79">
        <v>27</v>
      </c>
      <c r="AL291" s="85" t="s">
        <v>1653</v>
      </c>
      <c r="AM291" s="79" t="s">
        <v>1677</v>
      </c>
      <c r="AN291" s="79" t="b">
        <v>0</v>
      </c>
      <c r="AO291" s="85" t="s">
        <v>1653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7</v>
      </c>
      <c r="BK291" s="49">
        <v>100</v>
      </c>
      <c r="BL291" s="48">
        <v>7</v>
      </c>
    </row>
    <row r="292" spans="1:64" ht="15">
      <c r="A292" s="64" t="s">
        <v>444</v>
      </c>
      <c r="B292" s="64" t="s">
        <v>425</v>
      </c>
      <c r="C292" s="65" t="s">
        <v>4124</v>
      </c>
      <c r="D292" s="66">
        <v>3</v>
      </c>
      <c r="E292" s="67" t="s">
        <v>132</v>
      </c>
      <c r="F292" s="68">
        <v>32</v>
      </c>
      <c r="G292" s="65"/>
      <c r="H292" s="69"/>
      <c r="I292" s="70"/>
      <c r="J292" s="70"/>
      <c r="K292" s="34" t="s">
        <v>65</v>
      </c>
      <c r="L292" s="77">
        <v>292</v>
      </c>
      <c r="M292" s="77"/>
      <c r="N292" s="72"/>
      <c r="O292" s="79" t="s">
        <v>498</v>
      </c>
      <c r="P292" s="81">
        <v>43484.7690162037</v>
      </c>
      <c r="Q292" s="79" t="s">
        <v>524</v>
      </c>
      <c r="R292" s="79"/>
      <c r="S292" s="79"/>
      <c r="T292" s="79" t="s">
        <v>633</v>
      </c>
      <c r="U292" s="83" t="s">
        <v>668</v>
      </c>
      <c r="V292" s="83" t="s">
        <v>668</v>
      </c>
      <c r="W292" s="81">
        <v>43484.7690162037</v>
      </c>
      <c r="X292" s="83" t="s">
        <v>1177</v>
      </c>
      <c r="Y292" s="79"/>
      <c r="Z292" s="79"/>
      <c r="AA292" s="85" t="s">
        <v>1553</v>
      </c>
      <c r="AB292" s="79"/>
      <c r="AC292" s="79" t="b">
        <v>0</v>
      </c>
      <c r="AD292" s="79">
        <v>0</v>
      </c>
      <c r="AE292" s="85" t="s">
        <v>1659</v>
      </c>
      <c r="AF292" s="79" t="b">
        <v>0</v>
      </c>
      <c r="AG292" s="79" t="s">
        <v>1663</v>
      </c>
      <c r="AH292" s="79"/>
      <c r="AI292" s="85" t="s">
        <v>1659</v>
      </c>
      <c r="AJ292" s="79" t="b">
        <v>0</v>
      </c>
      <c r="AK292" s="79">
        <v>19</v>
      </c>
      <c r="AL292" s="85" t="s">
        <v>1654</v>
      </c>
      <c r="AM292" s="79" t="s">
        <v>1673</v>
      </c>
      <c r="AN292" s="79" t="b">
        <v>0</v>
      </c>
      <c r="AO292" s="85" t="s">
        <v>1654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11</v>
      </c>
      <c r="BK292" s="49">
        <v>100</v>
      </c>
      <c r="BL292" s="48">
        <v>11</v>
      </c>
    </row>
    <row r="293" spans="1:64" ht="15">
      <c r="A293" s="64" t="s">
        <v>445</v>
      </c>
      <c r="B293" s="64" t="s">
        <v>425</v>
      </c>
      <c r="C293" s="65" t="s">
        <v>4124</v>
      </c>
      <c r="D293" s="66">
        <v>3</v>
      </c>
      <c r="E293" s="67" t="s">
        <v>132</v>
      </c>
      <c r="F293" s="68">
        <v>32</v>
      </c>
      <c r="G293" s="65"/>
      <c r="H293" s="69"/>
      <c r="I293" s="70"/>
      <c r="J293" s="70"/>
      <c r="K293" s="34" t="s">
        <v>65</v>
      </c>
      <c r="L293" s="77">
        <v>293</v>
      </c>
      <c r="M293" s="77"/>
      <c r="N293" s="72"/>
      <c r="O293" s="79" t="s">
        <v>498</v>
      </c>
      <c r="P293" s="81">
        <v>43484.76929398148</v>
      </c>
      <c r="Q293" s="79" t="s">
        <v>539</v>
      </c>
      <c r="R293" s="79"/>
      <c r="S293" s="79"/>
      <c r="T293" s="79" t="s">
        <v>637</v>
      </c>
      <c r="U293" s="79"/>
      <c r="V293" s="83" t="s">
        <v>880</v>
      </c>
      <c r="W293" s="81">
        <v>43484.76929398148</v>
      </c>
      <c r="X293" s="83" t="s">
        <v>1178</v>
      </c>
      <c r="Y293" s="79"/>
      <c r="Z293" s="79"/>
      <c r="AA293" s="85" t="s">
        <v>1554</v>
      </c>
      <c r="AB293" s="79"/>
      <c r="AC293" s="79" t="b">
        <v>0</v>
      </c>
      <c r="AD293" s="79">
        <v>0</v>
      </c>
      <c r="AE293" s="85" t="s">
        <v>1659</v>
      </c>
      <c r="AF293" s="79" t="b">
        <v>0</v>
      </c>
      <c r="AG293" s="79" t="s">
        <v>1663</v>
      </c>
      <c r="AH293" s="79"/>
      <c r="AI293" s="85" t="s">
        <v>1659</v>
      </c>
      <c r="AJ293" s="79" t="b">
        <v>0</v>
      </c>
      <c r="AK293" s="79">
        <v>22</v>
      </c>
      <c r="AL293" s="85" t="s">
        <v>1655</v>
      </c>
      <c r="AM293" s="79" t="s">
        <v>1676</v>
      </c>
      <c r="AN293" s="79" t="b">
        <v>0</v>
      </c>
      <c r="AO293" s="85" t="s">
        <v>1655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15</v>
      </c>
      <c r="BK293" s="49">
        <v>100</v>
      </c>
      <c r="BL293" s="48">
        <v>15</v>
      </c>
    </row>
    <row r="294" spans="1:64" ht="15">
      <c r="A294" s="64" t="s">
        <v>446</v>
      </c>
      <c r="B294" s="64" t="s">
        <v>446</v>
      </c>
      <c r="C294" s="65" t="s">
        <v>4126</v>
      </c>
      <c r="D294" s="66">
        <v>10</v>
      </c>
      <c r="E294" s="67" t="s">
        <v>136</v>
      </c>
      <c r="F294" s="68">
        <v>25.5</v>
      </c>
      <c r="G294" s="65"/>
      <c r="H294" s="69"/>
      <c r="I294" s="70"/>
      <c r="J294" s="70"/>
      <c r="K294" s="34" t="s">
        <v>65</v>
      </c>
      <c r="L294" s="77">
        <v>294</v>
      </c>
      <c r="M294" s="77"/>
      <c r="N294" s="72"/>
      <c r="O294" s="79" t="s">
        <v>176</v>
      </c>
      <c r="P294" s="81">
        <v>43484.73703703703</v>
      </c>
      <c r="Q294" s="79" t="s">
        <v>545</v>
      </c>
      <c r="R294" s="79"/>
      <c r="S294" s="79"/>
      <c r="T294" s="79" t="s">
        <v>622</v>
      </c>
      <c r="U294" s="83" t="s">
        <v>678</v>
      </c>
      <c r="V294" s="83" t="s">
        <v>678</v>
      </c>
      <c r="W294" s="81">
        <v>43484.73703703703</v>
      </c>
      <c r="X294" s="83" t="s">
        <v>1179</v>
      </c>
      <c r="Y294" s="79"/>
      <c r="Z294" s="79"/>
      <c r="AA294" s="85" t="s">
        <v>1555</v>
      </c>
      <c r="AB294" s="79"/>
      <c r="AC294" s="79" t="b">
        <v>0</v>
      </c>
      <c r="AD294" s="79">
        <v>0</v>
      </c>
      <c r="AE294" s="85" t="s">
        <v>1659</v>
      </c>
      <c r="AF294" s="79" t="b">
        <v>0</v>
      </c>
      <c r="AG294" s="79" t="s">
        <v>1663</v>
      </c>
      <c r="AH294" s="79"/>
      <c r="AI294" s="85" t="s">
        <v>1659</v>
      </c>
      <c r="AJ294" s="79" t="b">
        <v>0</v>
      </c>
      <c r="AK294" s="79">
        <v>0</v>
      </c>
      <c r="AL294" s="85" t="s">
        <v>1659</v>
      </c>
      <c r="AM294" s="79" t="s">
        <v>1674</v>
      </c>
      <c r="AN294" s="79" t="b">
        <v>0</v>
      </c>
      <c r="AO294" s="85" t="s">
        <v>1555</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8</v>
      </c>
      <c r="BC294" s="78" t="str">
        <f>REPLACE(INDEX(GroupVertices[Group],MATCH(Edges[[#This Row],[Vertex 2]],GroupVertices[Vertex],0)),1,1,"")</f>
        <v>8</v>
      </c>
      <c r="BD294" s="48">
        <v>0</v>
      </c>
      <c r="BE294" s="49">
        <v>0</v>
      </c>
      <c r="BF294" s="48">
        <v>0</v>
      </c>
      <c r="BG294" s="49">
        <v>0</v>
      </c>
      <c r="BH294" s="48">
        <v>0</v>
      </c>
      <c r="BI294" s="49">
        <v>0</v>
      </c>
      <c r="BJ294" s="48">
        <v>10</v>
      </c>
      <c r="BK294" s="49">
        <v>100</v>
      </c>
      <c r="BL294" s="48">
        <v>10</v>
      </c>
    </row>
    <row r="295" spans="1:64" ht="15">
      <c r="A295" s="64" t="s">
        <v>446</v>
      </c>
      <c r="B295" s="64" t="s">
        <v>446</v>
      </c>
      <c r="C295" s="65" t="s">
        <v>4126</v>
      </c>
      <c r="D295" s="66">
        <v>10</v>
      </c>
      <c r="E295" s="67" t="s">
        <v>136</v>
      </c>
      <c r="F295" s="68">
        <v>25.5</v>
      </c>
      <c r="G295" s="65"/>
      <c r="H295" s="69"/>
      <c r="I295" s="70"/>
      <c r="J295" s="70"/>
      <c r="K295" s="34" t="s">
        <v>65</v>
      </c>
      <c r="L295" s="77">
        <v>295</v>
      </c>
      <c r="M295" s="77"/>
      <c r="N295" s="72"/>
      <c r="O295" s="79" t="s">
        <v>176</v>
      </c>
      <c r="P295" s="81">
        <v>43484.758784722224</v>
      </c>
      <c r="Q295" s="79" t="s">
        <v>546</v>
      </c>
      <c r="R295" s="79"/>
      <c r="S295" s="79"/>
      <c r="T295" s="79" t="s">
        <v>622</v>
      </c>
      <c r="U295" s="83" t="s">
        <v>679</v>
      </c>
      <c r="V295" s="83" t="s">
        <v>679</v>
      </c>
      <c r="W295" s="81">
        <v>43484.758784722224</v>
      </c>
      <c r="X295" s="83" t="s">
        <v>1180</v>
      </c>
      <c r="Y295" s="79"/>
      <c r="Z295" s="79"/>
      <c r="AA295" s="85" t="s">
        <v>1556</v>
      </c>
      <c r="AB295" s="79"/>
      <c r="AC295" s="79" t="b">
        <v>0</v>
      </c>
      <c r="AD295" s="79">
        <v>0</v>
      </c>
      <c r="AE295" s="85" t="s">
        <v>1659</v>
      </c>
      <c r="AF295" s="79" t="b">
        <v>0</v>
      </c>
      <c r="AG295" s="79" t="s">
        <v>1663</v>
      </c>
      <c r="AH295" s="79"/>
      <c r="AI295" s="85" t="s">
        <v>1659</v>
      </c>
      <c r="AJ295" s="79" t="b">
        <v>0</v>
      </c>
      <c r="AK295" s="79">
        <v>0</v>
      </c>
      <c r="AL295" s="85" t="s">
        <v>1659</v>
      </c>
      <c r="AM295" s="79" t="s">
        <v>1674</v>
      </c>
      <c r="AN295" s="79" t="b">
        <v>0</v>
      </c>
      <c r="AO295" s="85" t="s">
        <v>1556</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8</v>
      </c>
      <c r="BC295" s="78" t="str">
        <f>REPLACE(INDEX(GroupVertices[Group],MATCH(Edges[[#This Row],[Vertex 2]],GroupVertices[Vertex],0)),1,1,"")</f>
        <v>8</v>
      </c>
      <c r="BD295" s="48">
        <v>0</v>
      </c>
      <c r="BE295" s="49">
        <v>0</v>
      </c>
      <c r="BF295" s="48">
        <v>0</v>
      </c>
      <c r="BG295" s="49">
        <v>0</v>
      </c>
      <c r="BH295" s="48">
        <v>0</v>
      </c>
      <c r="BI295" s="49">
        <v>0</v>
      </c>
      <c r="BJ295" s="48">
        <v>4</v>
      </c>
      <c r="BK295" s="49">
        <v>100</v>
      </c>
      <c r="BL295" s="48">
        <v>4</v>
      </c>
    </row>
    <row r="296" spans="1:64" ht="15">
      <c r="A296" s="64" t="s">
        <v>446</v>
      </c>
      <c r="B296" s="64" t="s">
        <v>446</v>
      </c>
      <c r="C296" s="65" t="s">
        <v>4126</v>
      </c>
      <c r="D296" s="66">
        <v>10</v>
      </c>
      <c r="E296" s="67" t="s">
        <v>136</v>
      </c>
      <c r="F296" s="68">
        <v>25.5</v>
      </c>
      <c r="G296" s="65"/>
      <c r="H296" s="69"/>
      <c r="I296" s="70"/>
      <c r="J296" s="70"/>
      <c r="K296" s="34" t="s">
        <v>65</v>
      </c>
      <c r="L296" s="77">
        <v>296</v>
      </c>
      <c r="M296" s="77"/>
      <c r="N296" s="72"/>
      <c r="O296" s="79" t="s">
        <v>176</v>
      </c>
      <c r="P296" s="81">
        <v>43484.76980324074</v>
      </c>
      <c r="Q296" s="79" t="s">
        <v>547</v>
      </c>
      <c r="R296" s="79"/>
      <c r="S296" s="79"/>
      <c r="T296" s="79" t="s">
        <v>622</v>
      </c>
      <c r="U296" s="83" t="s">
        <v>680</v>
      </c>
      <c r="V296" s="83" t="s">
        <v>680</v>
      </c>
      <c r="W296" s="81">
        <v>43484.76980324074</v>
      </c>
      <c r="X296" s="83" t="s">
        <v>1181</v>
      </c>
      <c r="Y296" s="79"/>
      <c r="Z296" s="79"/>
      <c r="AA296" s="85" t="s">
        <v>1557</v>
      </c>
      <c r="AB296" s="79"/>
      <c r="AC296" s="79" t="b">
        <v>0</v>
      </c>
      <c r="AD296" s="79">
        <v>0</v>
      </c>
      <c r="AE296" s="85" t="s">
        <v>1659</v>
      </c>
      <c r="AF296" s="79" t="b">
        <v>0</v>
      </c>
      <c r="AG296" s="79" t="s">
        <v>1663</v>
      </c>
      <c r="AH296" s="79"/>
      <c r="AI296" s="85" t="s">
        <v>1659</v>
      </c>
      <c r="AJ296" s="79" t="b">
        <v>0</v>
      </c>
      <c r="AK296" s="79">
        <v>0</v>
      </c>
      <c r="AL296" s="85" t="s">
        <v>1659</v>
      </c>
      <c r="AM296" s="79" t="s">
        <v>1674</v>
      </c>
      <c r="AN296" s="79" t="b">
        <v>0</v>
      </c>
      <c r="AO296" s="85" t="s">
        <v>1557</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8</v>
      </c>
      <c r="BC296" s="78" t="str">
        <f>REPLACE(INDEX(GroupVertices[Group],MATCH(Edges[[#This Row],[Vertex 2]],GroupVertices[Vertex],0)),1,1,"")</f>
        <v>8</v>
      </c>
      <c r="BD296" s="48">
        <v>0</v>
      </c>
      <c r="BE296" s="49">
        <v>0</v>
      </c>
      <c r="BF296" s="48">
        <v>0</v>
      </c>
      <c r="BG296" s="49">
        <v>0</v>
      </c>
      <c r="BH296" s="48">
        <v>0</v>
      </c>
      <c r="BI296" s="49">
        <v>0</v>
      </c>
      <c r="BJ296" s="48">
        <v>26</v>
      </c>
      <c r="BK296" s="49">
        <v>100</v>
      </c>
      <c r="BL296" s="48">
        <v>26</v>
      </c>
    </row>
    <row r="297" spans="1:64" ht="15">
      <c r="A297" s="64" t="s">
        <v>447</v>
      </c>
      <c r="B297" s="64" t="s">
        <v>425</v>
      </c>
      <c r="C297" s="65" t="s">
        <v>4124</v>
      </c>
      <c r="D297" s="66">
        <v>3</v>
      </c>
      <c r="E297" s="67" t="s">
        <v>132</v>
      </c>
      <c r="F297" s="68">
        <v>32</v>
      </c>
      <c r="G297" s="65"/>
      <c r="H297" s="69"/>
      <c r="I297" s="70"/>
      <c r="J297" s="70"/>
      <c r="K297" s="34" t="s">
        <v>65</v>
      </c>
      <c r="L297" s="77">
        <v>297</v>
      </c>
      <c r="M297" s="77"/>
      <c r="N297" s="72"/>
      <c r="O297" s="79" t="s">
        <v>498</v>
      </c>
      <c r="P297" s="81">
        <v>43484.770266203705</v>
      </c>
      <c r="Q297" s="79" t="s">
        <v>524</v>
      </c>
      <c r="R297" s="79"/>
      <c r="S297" s="79"/>
      <c r="T297" s="79" t="s">
        <v>633</v>
      </c>
      <c r="U297" s="83" t="s">
        <v>668</v>
      </c>
      <c r="V297" s="83" t="s">
        <v>668</v>
      </c>
      <c r="W297" s="81">
        <v>43484.770266203705</v>
      </c>
      <c r="X297" s="83" t="s">
        <v>1182</v>
      </c>
      <c r="Y297" s="79"/>
      <c r="Z297" s="79"/>
      <c r="AA297" s="85" t="s">
        <v>1558</v>
      </c>
      <c r="AB297" s="79"/>
      <c r="AC297" s="79" t="b">
        <v>0</v>
      </c>
      <c r="AD297" s="79">
        <v>0</v>
      </c>
      <c r="AE297" s="85" t="s">
        <v>1659</v>
      </c>
      <c r="AF297" s="79" t="b">
        <v>0</v>
      </c>
      <c r="AG297" s="79" t="s">
        <v>1663</v>
      </c>
      <c r="AH297" s="79"/>
      <c r="AI297" s="85" t="s">
        <v>1659</v>
      </c>
      <c r="AJ297" s="79" t="b">
        <v>0</v>
      </c>
      <c r="AK297" s="79">
        <v>19</v>
      </c>
      <c r="AL297" s="85" t="s">
        <v>1654</v>
      </c>
      <c r="AM297" s="79" t="s">
        <v>1676</v>
      </c>
      <c r="AN297" s="79" t="b">
        <v>0</v>
      </c>
      <c r="AO297" s="85" t="s">
        <v>1654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11</v>
      </c>
      <c r="BK297" s="49">
        <v>100</v>
      </c>
      <c r="BL297" s="48">
        <v>11</v>
      </c>
    </row>
    <row r="298" spans="1:64" ht="15">
      <c r="A298" s="64" t="s">
        <v>448</v>
      </c>
      <c r="B298" s="64" t="s">
        <v>425</v>
      </c>
      <c r="C298" s="65" t="s">
        <v>4125</v>
      </c>
      <c r="D298" s="66">
        <v>6.5</v>
      </c>
      <c r="E298" s="67" t="s">
        <v>136</v>
      </c>
      <c r="F298" s="68">
        <v>28.75</v>
      </c>
      <c r="G298" s="65"/>
      <c r="H298" s="69"/>
      <c r="I298" s="70"/>
      <c r="J298" s="70"/>
      <c r="K298" s="34" t="s">
        <v>65</v>
      </c>
      <c r="L298" s="77">
        <v>298</v>
      </c>
      <c r="M298" s="77"/>
      <c r="N298" s="72"/>
      <c r="O298" s="79" t="s">
        <v>498</v>
      </c>
      <c r="P298" s="81">
        <v>43484.145370370374</v>
      </c>
      <c r="Q298" s="79" t="s">
        <v>502</v>
      </c>
      <c r="R298" s="79"/>
      <c r="S298" s="79"/>
      <c r="T298" s="79" t="s">
        <v>488</v>
      </c>
      <c r="U298" s="79"/>
      <c r="V298" s="83" t="s">
        <v>881</v>
      </c>
      <c r="W298" s="81">
        <v>43484.145370370374</v>
      </c>
      <c r="X298" s="83" t="s">
        <v>1183</v>
      </c>
      <c r="Y298" s="79"/>
      <c r="Z298" s="79"/>
      <c r="AA298" s="85" t="s">
        <v>1559</v>
      </c>
      <c r="AB298" s="79"/>
      <c r="AC298" s="79" t="b">
        <v>0</v>
      </c>
      <c r="AD298" s="79">
        <v>0</v>
      </c>
      <c r="AE298" s="85" t="s">
        <v>1659</v>
      </c>
      <c r="AF298" s="79" t="b">
        <v>0</v>
      </c>
      <c r="AG298" s="79" t="s">
        <v>1663</v>
      </c>
      <c r="AH298" s="79"/>
      <c r="AI298" s="85" t="s">
        <v>1659</v>
      </c>
      <c r="AJ298" s="79" t="b">
        <v>0</v>
      </c>
      <c r="AK298" s="79">
        <v>149</v>
      </c>
      <c r="AL298" s="85" t="s">
        <v>1647</v>
      </c>
      <c r="AM298" s="79" t="s">
        <v>1674</v>
      </c>
      <c r="AN298" s="79" t="b">
        <v>0</v>
      </c>
      <c r="AO298" s="85" t="s">
        <v>1647</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24</v>
      </c>
      <c r="BK298" s="49">
        <v>100</v>
      </c>
      <c r="BL298" s="48">
        <v>24</v>
      </c>
    </row>
    <row r="299" spans="1:64" ht="15">
      <c r="A299" s="64" t="s">
        <v>448</v>
      </c>
      <c r="B299" s="64" t="s">
        <v>425</v>
      </c>
      <c r="C299" s="65" t="s">
        <v>4125</v>
      </c>
      <c r="D299" s="66">
        <v>6.5</v>
      </c>
      <c r="E299" s="67" t="s">
        <v>136</v>
      </c>
      <c r="F299" s="68">
        <v>28.75</v>
      </c>
      <c r="G299" s="65"/>
      <c r="H299" s="69"/>
      <c r="I299" s="70"/>
      <c r="J299" s="70"/>
      <c r="K299" s="34" t="s">
        <v>65</v>
      </c>
      <c r="L299" s="77">
        <v>299</v>
      </c>
      <c r="M299" s="77"/>
      <c r="N299" s="72"/>
      <c r="O299" s="79" t="s">
        <v>498</v>
      </c>
      <c r="P299" s="81">
        <v>43484.77028935185</v>
      </c>
      <c r="Q299" s="79" t="s">
        <v>539</v>
      </c>
      <c r="R299" s="79"/>
      <c r="S299" s="79"/>
      <c r="T299" s="79" t="s">
        <v>637</v>
      </c>
      <c r="U299" s="79"/>
      <c r="V299" s="83" t="s">
        <v>881</v>
      </c>
      <c r="W299" s="81">
        <v>43484.77028935185</v>
      </c>
      <c r="X299" s="83" t="s">
        <v>1184</v>
      </c>
      <c r="Y299" s="79"/>
      <c r="Z299" s="79"/>
      <c r="AA299" s="85" t="s">
        <v>1560</v>
      </c>
      <c r="AB299" s="79"/>
      <c r="AC299" s="79" t="b">
        <v>0</v>
      </c>
      <c r="AD299" s="79">
        <v>0</v>
      </c>
      <c r="AE299" s="85" t="s">
        <v>1659</v>
      </c>
      <c r="AF299" s="79" t="b">
        <v>0</v>
      </c>
      <c r="AG299" s="79" t="s">
        <v>1663</v>
      </c>
      <c r="AH299" s="79"/>
      <c r="AI299" s="85" t="s">
        <v>1659</v>
      </c>
      <c r="AJ299" s="79" t="b">
        <v>0</v>
      </c>
      <c r="AK299" s="79">
        <v>22</v>
      </c>
      <c r="AL299" s="85" t="s">
        <v>1655</v>
      </c>
      <c r="AM299" s="79" t="s">
        <v>1674</v>
      </c>
      <c r="AN299" s="79" t="b">
        <v>0</v>
      </c>
      <c r="AO299" s="85" t="s">
        <v>1655</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15</v>
      </c>
      <c r="BK299" s="49">
        <v>100</v>
      </c>
      <c r="BL299" s="48">
        <v>15</v>
      </c>
    </row>
    <row r="300" spans="1:64" ht="15">
      <c r="A300" s="64" t="s">
        <v>449</v>
      </c>
      <c r="B300" s="64" t="s">
        <v>425</v>
      </c>
      <c r="C300" s="65" t="s">
        <v>4124</v>
      </c>
      <c r="D300" s="66">
        <v>3</v>
      </c>
      <c r="E300" s="67" t="s">
        <v>132</v>
      </c>
      <c r="F300" s="68">
        <v>32</v>
      </c>
      <c r="G300" s="65"/>
      <c r="H300" s="69"/>
      <c r="I300" s="70"/>
      <c r="J300" s="70"/>
      <c r="K300" s="34" t="s">
        <v>65</v>
      </c>
      <c r="L300" s="77">
        <v>300</v>
      </c>
      <c r="M300" s="77"/>
      <c r="N300" s="72"/>
      <c r="O300" s="79" t="s">
        <v>498</v>
      </c>
      <c r="P300" s="81">
        <v>43484.77039351852</v>
      </c>
      <c r="Q300" s="79" t="s">
        <v>517</v>
      </c>
      <c r="R300" s="79"/>
      <c r="S300" s="79"/>
      <c r="T300" s="79" t="s">
        <v>625</v>
      </c>
      <c r="U300" s="83" t="s">
        <v>663</v>
      </c>
      <c r="V300" s="83" t="s">
        <v>663</v>
      </c>
      <c r="W300" s="81">
        <v>43484.77039351852</v>
      </c>
      <c r="X300" s="83" t="s">
        <v>1185</v>
      </c>
      <c r="Y300" s="79"/>
      <c r="Z300" s="79"/>
      <c r="AA300" s="85" t="s">
        <v>1561</v>
      </c>
      <c r="AB300" s="79"/>
      <c r="AC300" s="79" t="b">
        <v>0</v>
      </c>
      <c r="AD300" s="79">
        <v>0</v>
      </c>
      <c r="AE300" s="85" t="s">
        <v>1659</v>
      </c>
      <c r="AF300" s="79" t="b">
        <v>0</v>
      </c>
      <c r="AG300" s="79" t="s">
        <v>1663</v>
      </c>
      <c r="AH300" s="79"/>
      <c r="AI300" s="85" t="s">
        <v>1659</v>
      </c>
      <c r="AJ300" s="79" t="b">
        <v>0</v>
      </c>
      <c r="AK300" s="79">
        <v>27</v>
      </c>
      <c r="AL300" s="85" t="s">
        <v>1653</v>
      </c>
      <c r="AM300" s="79" t="s">
        <v>1677</v>
      </c>
      <c r="AN300" s="79" t="b">
        <v>0</v>
      </c>
      <c r="AO300" s="85" t="s">
        <v>1653</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7</v>
      </c>
      <c r="BK300" s="49">
        <v>100</v>
      </c>
      <c r="BL300" s="48">
        <v>7</v>
      </c>
    </row>
    <row r="301" spans="1:64" ht="15">
      <c r="A301" s="64" t="s">
        <v>450</v>
      </c>
      <c r="B301" s="64" t="s">
        <v>425</v>
      </c>
      <c r="C301" s="65" t="s">
        <v>4124</v>
      </c>
      <c r="D301" s="66">
        <v>3</v>
      </c>
      <c r="E301" s="67" t="s">
        <v>132</v>
      </c>
      <c r="F301" s="68">
        <v>32</v>
      </c>
      <c r="G301" s="65"/>
      <c r="H301" s="69"/>
      <c r="I301" s="70"/>
      <c r="J301" s="70"/>
      <c r="K301" s="34" t="s">
        <v>65</v>
      </c>
      <c r="L301" s="77">
        <v>301</v>
      </c>
      <c r="M301" s="77"/>
      <c r="N301" s="72"/>
      <c r="O301" s="79" t="s">
        <v>498</v>
      </c>
      <c r="P301" s="81">
        <v>43484.770844907405</v>
      </c>
      <c r="Q301" s="79" t="s">
        <v>517</v>
      </c>
      <c r="R301" s="79"/>
      <c r="S301" s="79"/>
      <c r="T301" s="79" t="s">
        <v>625</v>
      </c>
      <c r="U301" s="83" t="s">
        <v>663</v>
      </c>
      <c r="V301" s="83" t="s">
        <v>663</v>
      </c>
      <c r="W301" s="81">
        <v>43484.770844907405</v>
      </c>
      <c r="X301" s="83" t="s">
        <v>1186</v>
      </c>
      <c r="Y301" s="79"/>
      <c r="Z301" s="79"/>
      <c r="AA301" s="85" t="s">
        <v>1562</v>
      </c>
      <c r="AB301" s="79"/>
      <c r="AC301" s="79" t="b">
        <v>0</v>
      </c>
      <c r="AD301" s="79">
        <v>0</v>
      </c>
      <c r="AE301" s="85" t="s">
        <v>1659</v>
      </c>
      <c r="AF301" s="79" t="b">
        <v>0</v>
      </c>
      <c r="AG301" s="79" t="s">
        <v>1663</v>
      </c>
      <c r="AH301" s="79"/>
      <c r="AI301" s="85" t="s">
        <v>1659</v>
      </c>
      <c r="AJ301" s="79" t="b">
        <v>0</v>
      </c>
      <c r="AK301" s="79">
        <v>27</v>
      </c>
      <c r="AL301" s="85" t="s">
        <v>1653</v>
      </c>
      <c r="AM301" s="79" t="s">
        <v>1673</v>
      </c>
      <c r="AN301" s="79" t="b">
        <v>0</v>
      </c>
      <c r="AO301" s="85" t="s">
        <v>1653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7</v>
      </c>
      <c r="BK301" s="49">
        <v>100</v>
      </c>
      <c r="BL301" s="48">
        <v>7</v>
      </c>
    </row>
    <row r="302" spans="1:64" ht="15">
      <c r="A302" s="64" t="s">
        <v>451</v>
      </c>
      <c r="B302" s="64" t="s">
        <v>462</v>
      </c>
      <c r="C302" s="65" t="s">
        <v>4124</v>
      </c>
      <c r="D302" s="66">
        <v>3</v>
      </c>
      <c r="E302" s="67" t="s">
        <v>132</v>
      </c>
      <c r="F302" s="68">
        <v>32</v>
      </c>
      <c r="G302" s="65"/>
      <c r="H302" s="69"/>
      <c r="I302" s="70"/>
      <c r="J302" s="70"/>
      <c r="K302" s="34" t="s">
        <v>65</v>
      </c>
      <c r="L302" s="77">
        <v>302</v>
      </c>
      <c r="M302" s="77"/>
      <c r="N302" s="72"/>
      <c r="O302" s="79" t="s">
        <v>498</v>
      </c>
      <c r="P302" s="81">
        <v>43484.77107638889</v>
      </c>
      <c r="Q302" s="79" t="s">
        <v>548</v>
      </c>
      <c r="R302" s="79"/>
      <c r="S302" s="79"/>
      <c r="T302" s="79"/>
      <c r="U302" s="79"/>
      <c r="V302" s="83" t="s">
        <v>882</v>
      </c>
      <c r="W302" s="81">
        <v>43484.77107638889</v>
      </c>
      <c r="X302" s="83" t="s">
        <v>1187</v>
      </c>
      <c r="Y302" s="79"/>
      <c r="Z302" s="79"/>
      <c r="AA302" s="85" t="s">
        <v>1563</v>
      </c>
      <c r="AB302" s="79"/>
      <c r="AC302" s="79" t="b">
        <v>0</v>
      </c>
      <c r="AD302" s="79">
        <v>0</v>
      </c>
      <c r="AE302" s="85" t="s">
        <v>1659</v>
      </c>
      <c r="AF302" s="79" t="b">
        <v>0</v>
      </c>
      <c r="AG302" s="79" t="s">
        <v>1663</v>
      </c>
      <c r="AH302" s="79"/>
      <c r="AI302" s="85" t="s">
        <v>1659</v>
      </c>
      <c r="AJ302" s="79" t="b">
        <v>0</v>
      </c>
      <c r="AK302" s="79">
        <v>2</v>
      </c>
      <c r="AL302" s="85" t="s">
        <v>1580</v>
      </c>
      <c r="AM302" s="79" t="s">
        <v>1676</v>
      </c>
      <c r="AN302" s="79" t="b">
        <v>0</v>
      </c>
      <c r="AO302" s="85" t="s">
        <v>1580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11</v>
      </c>
      <c r="BC302" s="78" t="str">
        <f>REPLACE(INDEX(GroupVertices[Group],MATCH(Edges[[#This Row],[Vertex 2]],GroupVertices[Vertex],0)),1,1,"")</f>
        <v>11</v>
      </c>
      <c r="BD302" s="48">
        <v>1</v>
      </c>
      <c r="BE302" s="49">
        <v>3.8461538461538463</v>
      </c>
      <c r="BF302" s="48">
        <v>0</v>
      </c>
      <c r="BG302" s="49">
        <v>0</v>
      </c>
      <c r="BH302" s="48">
        <v>0</v>
      </c>
      <c r="BI302" s="49">
        <v>0</v>
      </c>
      <c r="BJ302" s="48">
        <v>25</v>
      </c>
      <c r="BK302" s="49">
        <v>96.15384615384616</v>
      </c>
      <c r="BL302" s="48">
        <v>26</v>
      </c>
    </row>
    <row r="303" spans="1:64" ht="15">
      <c r="A303" s="64" t="s">
        <v>452</v>
      </c>
      <c r="B303" s="64" t="s">
        <v>483</v>
      </c>
      <c r="C303" s="65" t="s">
        <v>4124</v>
      </c>
      <c r="D303" s="66">
        <v>3</v>
      </c>
      <c r="E303" s="67" t="s">
        <v>132</v>
      </c>
      <c r="F303" s="68">
        <v>32</v>
      </c>
      <c r="G303" s="65"/>
      <c r="H303" s="69"/>
      <c r="I303" s="70"/>
      <c r="J303" s="70"/>
      <c r="K303" s="34" t="s">
        <v>65</v>
      </c>
      <c r="L303" s="77">
        <v>303</v>
      </c>
      <c r="M303" s="77"/>
      <c r="N303" s="72"/>
      <c r="O303" s="79" t="s">
        <v>498</v>
      </c>
      <c r="P303" s="81">
        <v>43484.72087962963</v>
      </c>
      <c r="Q303" s="79" t="s">
        <v>549</v>
      </c>
      <c r="R303" s="79"/>
      <c r="S303" s="79"/>
      <c r="T303" s="79" t="s">
        <v>622</v>
      </c>
      <c r="U303" s="83" t="s">
        <v>681</v>
      </c>
      <c r="V303" s="83" t="s">
        <v>681</v>
      </c>
      <c r="W303" s="81">
        <v>43484.72087962963</v>
      </c>
      <c r="X303" s="83" t="s">
        <v>1188</v>
      </c>
      <c r="Y303" s="79"/>
      <c r="Z303" s="79"/>
      <c r="AA303" s="85" t="s">
        <v>1564</v>
      </c>
      <c r="AB303" s="79"/>
      <c r="AC303" s="79" t="b">
        <v>0</v>
      </c>
      <c r="AD303" s="79">
        <v>0</v>
      </c>
      <c r="AE303" s="85" t="s">
        <v>1659</v>
      </c>
      <c r="AF303" s="79" t="b">
        <v>0</v>
      </c>
      <c r="AG303" s="79" t="s">
        <v>1663</v>
      </c>
      <c r="AH303" s="79"/>
      <c r="AI303" s="85" t="s">
        <v>1659</v>
      </c>
      <c r="AJ303" s="79" t="b">
        <v>0</v>
      </c>
      <c r="AK303" s="79">
        <v>2</v>
      </c>
      <c r="AL303" s="85" t="s">
        <v>1608</v>
      </c>
      <c r="AM303" s="79" t="s">
        <v>1678</v>
      </c>
      <c r="AN303" s="79" t="b">
        <v>0</v>
      </c>
      <c r="AO303" s="85" t="s">
        <v>1608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12</v>
      </c>
      <c r="BK303" s="49">
        <v>100</v>
      </c>
      <c r="BL303" s="48">
        <v>12</v>
      </c>
    </row>
    <row r="304" spans="1:64" ht="15">
      <c r="A304" s="64" t="s">
        <v>452</v>
      </c>
      <c r="B304" s="64" t="s">
        <v>472</v>
      </c>
      <c r="C304" s="65" t="s">
        <v>4127</v>
      </c>
      <c r="D304" s="66">
        <v>10</v>
      </c>
      <c r="E304" s="67" t="s">
        <v>136</v>
      </c>
      <c r="F304" s="68">
        <v>22.25</v>
      </c>
      <c r="G304" s="65"/>
      <c r="H304" s="69"/>
      <c r="I304" s="70"/>
      <c r="J304" s="70"/>
      <c r="K304" s="34" t="s">
        <v>65</v>
      </c>
      <c r="L304" s="77">
        <v>304</v>
      </c>
      <c r="M304" s="77"/>
      <c r="N304" s="72"/>
      <c r="O304" s="79" t="s">
        <v>498</v>
      </c>
      <c r="P304" s="81">
        <v>43484.72087962963</v>
      </c>
      <c r="Q304" s="79" t="s">
        <v>549</v>
      </c>
      <c r="R304" s="79"/>
      <c r="S304" s="79"/>
      <c r="T304" s="79" t="s">
        <v>622</v>
      </c>
      <c r="U304" s="83" t="s">
        <v>681</v>
      </c>
      <c r="V304" s="83" t="s">
        <v>681</v>
      </c>
      <c r="W304" s="81">
        <v>43484.72087962963</v>
      </c>
      <c r="X304" s="83" t="s">
        <v>1188</v>
      </c>
      <c r="Y304" s="79"/>
      <c r="Z304" s="79"/>
      <c r="AA304" s="85" t="s">
        <v>1564</v>
      </c>
      <c r="AB304" s="79"/>
      <c r="AC304" s="79" t="b">
        <v>0</v>
      </c>
      <c r="AD304" s="79">
        <v>0</v>
      </c>
      <c r="AE304" s="85" t="s">
        <v>1659</v>
      </c>
      <c r="AF304" s="79" t="b">
        <v>0</v>
      </c>
      <c r="AG304" s="79" t="s">
        <v>1663</v>
      </c>
      <c r="AH304" s="79"/>
      <c r="AI304" s="85" t="s">
        <v>1659</v>
      </c>
      <c r="AJ304" s="79" t="b">
        <v>0</v>
      </c>
      <c r="AK304" s="79">
        <v>2</v>
      </c>
      <c r="AL304" s="85" t="s">
        <v>1608</v>
      </c>
      <c r="AM304" s="79" t="s">
        <v>1678</v>
      </c>
      <c r="AN304" s="79" t="b">
        <v>0</v>
      </c>
      <c r="AO304" s="85" t="s">
        <v>1608</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452</v>
      </c>
      <c r="B305" s="64" t="s">
        <v>472</v>
      </c>
      <c r="C305" s="65" t="s">
        <v>4127</v>
      </c>
      <c r="D305" s="66">
        <v>10</v>
      </c>
      <c r="E305" s="67" t="s">
        <v>136</v>
      </c>
      <c r="F305" s="68">
        <v>22.25</v>
      </c>
      <c r="G305" s="65"/>
      <c r="H305" s="69"/>
      <c r="I305" s="70"/>
      <c r="J305" s="70"/>
      <c r="K305" s="34" t="s">
        <v>65</v>
      </c>
      <c r="L305" s="77">
        <v>305</v>
      </c>
      <c r="M305" s="77"/>
      <c r="N305" s="72"/>
      <c r="O305" s="79" t="s">
        <v>498</v>
      </c>
      <c r="P305" s="81">
        <v>43484.72866898148</v>
      </c>
      <c r="Q305" s="79" t="s">
        <v>512</v>
      </c>
      <c r="R305" s="79"/>
      <c r="S305" s="79"/>
      <c r="T305" s="79" t="s">
        <v>628</v>
      </c>
      <c r="U305" s="79"/>
      <c r="V305" s="83" t="s">
        <v>883</v>
      </c>
      <c r="W305" s="81">
        <v>43484.72866898148</v>
      </c>
      <c r="X305" s="83" t="s">
        <v>1189</v>
      </c>
      <c r="Y305" s="79"/>
      <c r="Z305" s="79"/>
      <c r="AA305" s="85" t="s">
        <v>1565</v>
      </c>
      <c r="AB305" s="79"/>
      <c r="AC305" s="79" t="b">
        <v>0</v>
      </c>
      <c r="AD305" s="79">
        <v>0</v>
      </c>
      <c r="AE305" s="85" t="s">
        <v>1659</v>
      </c>
      <c r="AF305" s="79" t="b">
        <v>0</v>
      </c>
      <c r="AG305" s="79" t="s">
        <v>1663</v>
      </c>
      <c r="AH305" s="79"/>
      <c r="AI305" s="85" t="s">
        <v>1659</v>
      </c>
      <c r="AJ305" s="79" t="b">
        <v>0</v>
      </c>
      <c r="AK305" s="79">
        <v>3</v>
      </c>
      <c r="AL305" s="85" t="s">
        <v>1625</v>
      </c>
      <c r="AM305" s="79" t="s">
        <v>1678</v>
      </c>
      <c r="AN305" s="79" t="b">
        <v>0</v>
      </c>
      <c r="AO305" s="85" t="s">
        <v>1625</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2</v>
      </c>
      <c r="BC305" s="78" t="str">
        <f>REPLACE(INDEX(GroupVertices[Group],MATCH(Edges[[#This Row],[Vertex 2]],GroupVertices[Vertex],0)),1,1,"")</f>
        <v>2</v>
      </c>
      <c r="BD305" s="48">
        <v>2</v>
      </c>
      <c r="BE305" s="49">
        <v>9.523809523809524</v>
      </c>
      <c r="BF305" s="48">
        <v>0</v>
      </c>
      <c r="BG305" s="49">
        <v>0</v>
      </c>
      <c r="BH305" s="48">
        <v>0</v>
      </c>
      <c r="BI305" s="49">
        <v>0</v>
      </c>
      <c r="BJ305" s="48">
        <v>19</v>
      </c>
      <c r="BK305" s="49">
        <v>90.47619047619048</v>
      </c>
      <c r="BL305" s="48">
        <v>21</v>
      </c>
    </row>
    <row r="306" spans="1:64" ht="15">
      <c r="A306" s="64" t="s">
        <v>452</v>
      </c>
      <c r="B306" s="64" t="s">
        <v>489</v>
      </c>
      <c r="C306" s="65" t="s">
        <v>4124</v>
      </c>
      <c r="D306" s="66">
        <v>3</v>
      </c>
      <c r="E306" s="67" t="s">
        <v>132</v>
      </c>
      <c r="F306" s="68">
        <v>32</v>
      </c>
      <c r="G306" s="65"/>
      <c r="H306" s="69"/>
      <c r="I306" s="70"/>
      <c r="J306" s="70"/>
      <c r="K306" s="34" t="s">
        <v>65</v>
      </c>
      <c r="L306" s="77">
        <v>306</v>
      </c>
      <c r="M306" s="77"/>
      <c r="N306" s="72"/>
      <c r="O306" s="79" t="s">
        <v>498</v>
      </c>
      <c r="P306" s="81">
        <v>43484.74962962963</v>
      </c>
      <c r="Q306" s="79" t="s">
        <v>522</v>
      </c>
      <c r="R306" s="79"/>
      <c r="S306" s="79"/>
      <c r="T306" s="79" t="s">
        <v>632</v>
      </c>
      <c r="U306" s="79"/>
      <c r="V306" s="83" t="s">
        <v>883</v>
      </c>
      <c r="W306" s="81">
        <v>43484.74962962963</v>
      </c>
      <c r="X306" s="83" t="s">
        <v>1190</v>
      </c>
      <c r="Y306" s="79"/>
      <c r="Z306" s="79"/>
      <c r="AA306" s="85" t="s">
        <v>1566</v>
      </c>
      <c r="AB306" s="79"/>
      <c r="AC306" s="79" t="b">
        <v>0</v>
      </c>
      <c r="AD306" s="79">
        <v>0</v>
      </c>
      <c r="AE306" s="85" t="s">
        <v>1659</v>
      </c>
      <c r="AF306" s="79" t="b">
        <v>0</v>
      </c>
      <c r="AG306" s="79" t="s">
        <v>1663</v>
      </c>
      <c r="AH306" s="79"/>
      <c r="AI306" s="85" t="s">
        <v>1659</v>
      </c>
      <c r="AJ306" s="79" t="b">
        <v>0</v>
      </c>
      <c r="AK306" s="79">
        <v>5</v>
      </c>
      <c r="AL306" s="85" t="s">
        <v>1620</v>
      </c>
      <c r="AM306" s="79" t="s">
        <v>1678</v>
      </c>
      <c r="AN306" s="79" t="b">
        <v>0</v>
      </c>
      <c r="AO306" s="85" t="s">
        <v>1620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452</v>
      </c>
      <c r="B307" s="64" t="s">
        <v>472</v>
      </c>
      <c r="C307" s="65" t="s">
        <v>4127</v>
      </c>
      <c r="D307" s="66">
        <v>10</v>
      </c>
      <c r="E307" s="67" t="s">
        <v>136</v>
      </c>
      <c r="F307" s="68">
        <v>22.25</v>
      </c>
      <c r="G307" s="65"/>
      <c r="H307" s="69"/>
      <c r="I307" s="70"/>
      <c r="J307" s="70"/>
      <c r="K307" s="34" t="s">
        <v>65</v>
      </c>
      <c r="L307" s="77">
        <v>307</v>
      </c>
      <c r="M307" s="77"/>
      <c r="N307" s="72"/>
      <c r="O307" s="79" t="s">
        <v>498</v>
      </c>
      <c r="P307" s="81">
        <v>43484.74962962963</v>
      </c>
      <c r="Q307" s="79" t="s">
        <v>522</v>
      </c>
      <c r="R307" s="79"/>
      <c r="S307" s="79"/>
      <c r="T307" s="79" t="s">
        <v>632</v>
      </c>
      <c r="U307" s="79"/>
      <c r="V307" s="83" t="s">
        <v>883</v>
      </c>
      <c r="W307" s="81">
        <v>43484.74962962963</v>
      </c>
      <c r="X307" s="83" t="s">
        <v>1190</v>
      </c>
      <c r="Y307" s="79"/>
      <c r="Z307" s="79"/>
      <c r="AA307" s="85" t="s">
        <v>1566</v>
      </c>
      <c r="AB307" s="79"/>
      <c r="AC307" s="79" t="b">
        <v>0</v>
      </c>
      <c r="AD307" s="79">
        <v>0</v>
      </c>
      <c r="AE307" s="85" t="s">
        <v>1659</v>
      </c>
      <c r="AF307" s="79" t="b">
        <v>0</v>
      </c>
      <c r="AG307" s="79" t="s">
        <v>1663</v>
      </c>
      <c r="AH307" s="79"/>
      <c r="AI307" s="85" t="s">
        <v>1659</v>
      </c>
      <c r="AJ307" s="79" t="b">
        <v>0</v>
      </c>
      <c r="AK307" s="79">
        <v>5</v>
      </c>
      <c r="AL307" s="85" t="s">
        <v>1620</v>
      </c>
      <c r="AM307" s="79" t="s">
        <v>1678</v>
      </c>
      <c r="AN307" s="79" t="b">
        <v>0</v>
      </c>
      <c r="AO307" s="85" t="s">
        <v>1620</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2</v>
      </c>
      <c r="BC307" s="78" t="str">
        <f>REPLACE(INDEX(GroupVertices[Group],MATCH(Edges[[#This Row],[Vertex 2]],GroupVertices[Vertex],0)),1,1,"")</f>
        <v>2</v>
      </c>
      <c r="BD307" s="48">
        <v>0</v>
      </c>
      <c r="BE307" s="49">
        <v>0</v>
      </c>
      <c r="BF307" s="48">
        <v>1</v>
      </c>
      <c r="BG307" s="49">
        <v>5</v>
      </c>
      <c r="BH307" s="48">
        <v>0</v>
      </c>
      <c r="BI307" s="49">
        <v>0</v>
      </c>
      <c r="BJ307" s="48">
        <v>19</v>
      </c>
      <c r="BK307" s="49">
        <v>95</v>
      </c>
      <c r="BL307" s="48">
        <v>20</v>
      </c>
    </row>
    <row r="308" spans="1:64" ht="15">
      <c r="A308" s="64" t="s">
        <v>452</v>
      </c>
      <c r="B308" s="64" t="s">
        <v>472</v>
      </c>
      <c r="C308" s="65" t="s">
        <v>4127</v>
      </c>
      <c r="D308" s="66">
        <v>10</v>
      </c>
      <c r="E308" s="67" t="s">
        <v>136</v>
      </c>
      <c r="F308" s="68">
        <v>22.25</v>
      </c>
      <c r="G308" s="65"/>
      <c r="H308" s="69"/>
      <c r="I308" s="70"/>
      <c r="J308" s="70"/>
      <c r="K308" s="34" t="s">
        <v>65</v>
      </c>
      <c r="L308" s="77">
        <v>308</v>
      </c>
      <c r="M308" s="77"/>
      <c r="N308" s="72"/>
      <c r="O308" s="79" t="s">
        <v>498</v>
      </c>
      <c r="P308" s="81">
        <v>43484.771203703705</v>
      </c>
      <c r="Q308" s="79" t="s">
        <v>550</v>
      </c>
      <c r="R308" s="79"/>
      <c r="S308" s="79"/>
      <c r="T308" s="79" t="s">
        <v>640</v>
      </c>
      <c r="U308" s="83" t="s">
        <v>682</v>
      </c>
      <c r="V308" s="83" t="s">
        <v>682</v>
      </c>
      <c r="W308" s="81">
        <v>43484.771203703705</v>
      </c>
      <c r="X308" s="83" t="s">
        <v>1191</v>
      </c>
      <c r="Y308" s="79"/>
      <c r="Z308" s="79"/>
      <c r="AA308" s="85" t="s">
        <v>1567</v>
      </c>
      <c r="AB308" s="79"/>
      <c r="AC308" s="79" t="b">
        <v>0</v>
      </c>
      <c r="AD308" s="79">
        <v>0</v>
      </c>
      <c r="AE308" s="85" t="s">
        <v>1659</v>
      </c>
      <c r="AF308" s="79" t="b">
        <v>0</v>
      </c>
      <c r="AG308" s="79" t="s">
        <v>1663</v>
      </c>
      <c r="AH308" s="79"/>
      <c r="AI308" s="85" t="s">
        <v>1659</v>
      </c>
      <c r="AJ308" s="79" t="b">
        <v>0</v>
      </c>
      <c r="AK308" s="79">
        <v>1</v>
      </c>
      <c r="AL308" s="85" t="s">
        <v>1627</v>
      </c>
      <c r="AM308" s="79" t="s">
        <v>1678</v>
      </c>
      <c r="AN308" s="79" t="b">
        <v>0</v>
      </c>
      <c r="AO308" s="85" t="s">
        <v>1627</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2</v>
      </c>
      <c r="BC308" s="78" t="str">
        <f>REPLACE(INDEX(GroupVertices[Group],MATCH(Edges[[#This Row],[Vertex 2]],GroupVertices[Vertex],0)),1,1,"")</f>
        <v>2</v>
      </c>
      <c r="BD308" s="48">
        <v>1</v>
      </c>
      <c r="BE308" s="49">
        <v>11.11111111111111</v>
      </c>
      <c r="BF308" s="48">
        <v>0</v>
      </c>
      <c r="BG308" s="49">
        <v>0</v>
      </c>
      <c r="BH308" s="48">
        <v>0</v>
      </c>
      <c r="BI308" s="49">
        <v>0</v>
      </c>
      <c r="BJ308" s="48">
        <v>8</v>
      </c>
      <c r="BK308" s="49">
        <v>88.88888888888889</v>
      </c>
      <c r="BL308" s="48">
        <v>9</v>
      </c>
    </row>
    <row r="309" spans="1:64" ht="15">
      <c r="A309" s="64" t="s">
        <v>364</v>
      </c>
      <c r="B309" s="64" t="s">
        <v>364</v>
      </c>
      <c r="C309" s="65" t="s">
        <v>4125</v>
      </c>
      <c r="D309" s="66">
        <v>6.5</v>
      </c>
      <c r="E309" s="67" t="s">
        <v>136</v>
      </c>
      <c r="F309" s="68">
        <v>28.75</v>
      </c>
      <c r="G309" s="65"/>
      <c r="H309" s="69"/>
      <c r="I309" s="70"/>
      <c r="J309" s="70"/>
      <c r="K309" s="34" t="s">
        <v>65</v>
      </c>
      <c r="L309" s="77">
        <v>309</v>
      </c>
      <c r="M309" s="77"/>
      <c r="N309" s="72"/>
      <c r="O309" s="79" t="s">
        <v>176</v>
      </c>
      <c r="P309" s="81">
        <v>43484.71991898148</v>
      </c>
      <c r="Q309" s="79" t="s">
        <v>551</v>
      </c>
      <c r="R309" s="79"/>
      <c r="S309" s="79"/>
      <c r="T309" s="79" t="s">
        <v>622</v>
      </c>
      <c r="U309" s="83" t="s">
        <v>660</v>
      </c>
      <c r="V309" s="83" t="s">
        <v>660</v>
      </c>
      <c r="W309" s="81">
        <v>43484.71991898148</v>
      </c>
      <c r="X309" s="83" t="s">
        <v>1192</v>
      </c>
      <c r="Y309" s="79"/>
      <c r="Z309" s="79"/>
      <c r="AA309" s="85" t="s">
        <v>1568</v>
      </c>
      <c r="AB309" s="79"/>
      <c r="AC309" s="79" t="b">
        <v>0</v>
      </c>
      <c r="AD309" s="79">
        <v>5</v>
      </c>
      <c r="AE309" s="85" t="s">
        <v>1659</v>
      </c>
      <c r="AF309" s="79" t="b">
        <v>0</v>
      </c>
      <c r="AG309" s="79" t="s">
        <v>1663</v>
      </c>
      <c r="AH309" s="79"/>
      <c r="AI309" s="85" t="s">
        <v>1659</v>
      </c>
      <c r="AJ309" s="79" t="b">
        <v>0</v>
      </c>
      <c r="AK309" s="79">
        <v>4</v>
      </c>
      <c r="AL309" s="85" t="s">
        <v>1659</v>
      </c>
      <c r="AM309" s="79" t="s">
        <v>1677</v>
      </c>
      <c r="AN309" s="79" t="b">
        <v>0</v>
      </c>
      <c r="AO309" s="85" t="s">
        <v>1568</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5</v>
      </c>
      <c r="BC309" s="78" t="str">
        <f>REPLACE(INDEX(GroupVertices[Group],MATCH(Edges[[#This Row],[Vertex 2]],GroupVertices[Vertex],0)),1,1,"")</f>
        <v>5</v>
      </c>
      <c r="BD309" s="48">
        <v>0</v>
      </c>
      <c r="BE309" s="49">
        <v>0</v>
      </c>
      <c r="BF309" s="48">
        <v>0</v>
      </c>
      <c r="BG309" s="49">
        <v>0</v>
      </c>
      <c r="BH309" s="48">
        <v>0</v>
      </c>
      <c r="BI309" s="49">
        <v>0</v>
      </c>
      <c r="BJ309" s="48">
        <v>7</v>
      </c>
      <c r="BK309" s="49">
        <v>100</v>
      </c>
      <c r="BL309" s="48">
        <v>7</v>
      </c>
    </row>
    <row r="310" spans="1:64" ht="15">
      <c r="A310" s="64" t="s">
        <v>364</v>
      </c>
      <c r="B310" s="64" t="s">
        <v>364</v>
      </c>
      <c r="C310" s="65" t="s">
        <v>4125</v>
      </c>
      <c r="D310" s="66">
        <v>6.5</v>
      </c>
      <c r="E310" s="67" t="s">
        <v>136</v>
      </c>
      <c r="F310" s="68">
        <v>28.75</v>
      </c>
      <c r="G310" s="65"/>
      <c r="H310" s="69"/>
      <c r="I310" s="70"/>
      <c r="J310" s="70"/>
      <c r="K310" s="34" t="s">
        <v>65</v>
      </c>
      <c r="L310" s="77">
        <v>310</v>
      </c>
      <c r="M310" s="77"/>
      <c r="N310" s="72"/>
      <c r="O310" s="79" t="s">
        <v>176</v>
      </c>
      <c r="P310" s="81">
        <v>43484.73601851852</v>
      </c>
      <c r="Q310" s="79" t="s">
        <v>552</v>
      </c>
      <c r="R310" s="79"/>
      <c r="S310" s="79"/>
      <c r="T310" s="79" t="s">
        <v>622</v>
      </c>
      <c r="U310" s="83" t="s">
        <v>662</v>
      </c>
      <c r="V310" s="83" t="s">
        <v>662</v>
      </c>
      <c r="W310" s="81">
        <v>43484.73601851852</v>
      </c>
      <c r="X310" s="83" t="s">
        <v>1193</v>
      </c>
      <c r="Y310" s="79"/>
      <c r="Z310" s="79"/>
      <c r="AA310" s="85" t="s">
        <v>1569</v>
      </c>
      <c r="AB310" s="79"/>
      <c r="AC310" s="79" t="b">
        <v>0</v>
      </c>
      <c r="AD310" s="79">
        <v>2</v>
      </c>
      <c r="AE310" s="85" t="s">
        <v>1659</v>
      </c>
      <c r="AF310" s="79" t="b">
        <v>0</v>
      </c>
      <c r="AG310" s="79" t="s">
        <v>1663</v>
      </c>
      <c r="AH310" s="79"/>
      <c r="AI310" s="85" t="s">
        <v>1659</v>
      </c>
      <c r="AJ310" s="79" t="b">
        <v>0</v>
      </c>
      <c r="AK310" s="79">
        <v>1</v>
      </c>
      <c r="AL310" s="85" t="s">
        <v>1659</v>
      </c>
      <c r="AM310" s="79" t="s">
        <v>1677</v>
      </c>
      <c r="AN310" s="79" t="b">
        <v>0</v>
      </c>
      <c r="AO310" s="85" t="s">
        <v>1569</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5</v>
      </c>
      <c r="BC310" s="78" t="str">
        <f>REPLACE(INDEX(GroupVertices[Group],MATCH(Edges[[#This Row],[Vertex 2]],GroupVertices[Vertex],0)),1,1,"")</f>
        <v>5</v>
      </c>
      <c r="BD310" s="48">
        <v>0</v>
      </c>
      <c r="BE310" s="49">
        <v>0</v>
      </c>
      <c r="BF310" s="48">
        <v>0</v>
      </c>
      <c r="BG310" s="49">
        <v>0</v>
      </c>
      <c r="BH310" s="48">
        <v>0</v>
      </c>
      <c r="BI310" s="49">
        <v>0</v>
      </c>
      <c r="BJ310" s="48">
        <v>4</v>
      </c>
      <c r="BK310" s="49">
        <v>100</v>
      </c>
      <c r="BL310" s="48">
        <v>4</v>
      </c>
    </row>
    <row r="311" spans="1:64" ht="15">
      <c r="A311" s="64" t="s">
        <v>453</v>
      </c>
      <c r="B311" s="64" t="s">
        <v>364</v>
      </c>
      <c r="C311" s="65" t="s">
        <v>4124</v>
      </c>
      <c r="D311" s="66">
        <v>3</v>
      </c>
      <c r="E311" s="67" t="s">
        <v>132</v>
      </c>
      <c r="F311" s="68">
        <v>32</v>
      </c>
      <c r="G311" s="65"/>
      <c r="H311" s="69"/>
      <c r="I311" s="70"/>
      <c r="J311" s="70"/>
      <c r="K311" s="34" t="s">
        <v>65</v>
      </c>
      <c r="L311" s="77">
        <v>311</v>
      </c>
      <c r="M311" s="77"/>
      <c r="N311" s="72"/>
      <c r="O311" s="79" t="s">
        <v>498</v>
      </c>
      <c r="P311" s="81">
        <v>43484.77144675926</v>
      </c>
      <c r="Q311" s="79" t="s">
        <v>509</v>
      </c>
      <c r="R311" s="79"/>
      <c r="S311" s="79"/>
      <c r="T311" s="79" t="s">
        <v>622</v>
      </c>
      <c r="U311" s="83" t="s">
        <v>660</v>
      </c>
      <c r="V311" s="83" t="s">
        <v>660</v>
      </c>
      <c r="W311" s="81">
        <v>43484.77144675926</v>
      </c>
      <c r="X311" s="83" t="s">
        <v>1194</v>
      </c>
      <c r="Y311" s="79"/>
      <c r="Z311" s="79"/>
      <c r="AA311" s="85" t="s">
        <v>1570</v>
      </c>
      <c r="AB311" s="79"/>
      <c r="AC311" s="79" t="b">
        <v>0</v>
      </c>
      <c r="AD311" s="79">
        <v>0</v>
      </c>
      <c r="AE311" s="85" t="s">
        <v>1659</v>
      </c>
      <c r="AF311" s="79" t="b">
        <v>0</v>
      </c>
      <c r="AG311" s="79" t="s">
        <v>1663</v>
      </c>
      <c r="AH311" s="79"/>
      <c r="AI311" s="85" t="s">
        <v>1659</v>
      </c>
      <c r="AJ311" s="79" t="b">
        <v>0</v>
      </c>
      <c r="AK311" s="79">
        <v>4</v>
      </c>
      <c r="AL311" s="85" t="s">
        <v>1568</v>
      </c>
      <c r="AM311" s="79" t="s">
        <v>1676</v>
      </c>
      <c r="AN311" s="79" t="b">
        <v>0</v>
      </c>
      <c r="AO311" s="85" t="s">
        <v>1568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5</v>
      </c>
      <c r="BD311" s="48">
        <v>0</v>
      </c>
      <c r="BE311" s="49">
        <v>0</v>
      </c>
      <c r="BF311" s="48">
        <v>0</v>
      </c>
      <c r="BG311" s="49">
        <v>0</v>
      </c>
      <c r="BH311" s="48">
        <v>0</v>
      </c>
      <c r="BI311" s="49">
        <v>0</v>
      </c>
      <c r="BJ311" s="48">
        <v>9</v>
      </c>
      <c r="BK311" s="49">
        <v>100</v>
      </c>
      <c r="BL311" s="48">
        <v>9</v>
      </c>
    </row>
    <row r="312" spans="1:64" ht="15">
      <c r="A312" s="64" t="s">
        <v>454</v>
      </c>
      <c r="B312" s="64" t="s">
        <v>489</v>
      </c>
      <c r="C312" s="65" t="s">
        <v>4124</v>
      </c>
      <c r="D312" s="66">
        <v>3</v>
      </c>
      <c r="E312" s="67" t="s">
        <v>132</v>
      </c>
      <c r="F312" s="68">
        <v>32</v>
      </c>
      <c r="G312" s="65"/>
      <c r="H312" s="69"/>
      <c r="I312" s="70"/>
      <c r="J312" s="70"/>
      <c r="K312" s="34" t="s">
        <v>65</v>
      </c>
      <c r="L312" s="77">
        <v>312</v>
      </c>
      <c r="M312" s="77"/>
      <c r="N312" s="72"/>
      <c r="O312" s="79" t="s">
        <v>498</v>
      </c>
      <c r="P312" s="81">
        <v>43484.77177083334</v>
      </c>
      <c r="Q312" s="79" t="s">
        <v>522</v>
      </c>
      <c r="R312" s="79"/>
      <c r="S312" s="79"/>
      <c r="T312" s="79" t="s">
        <v>632</v>
      </c>
      <c r="U312" s="79"/>
      <c r="V312" s="83" t="s">
        <v>884</v>
      </c>
      <c r="W312" s="81">
        <v>43484.77177083334</v>
      </c>
      <c r="X312" s="83" t="s">
        <v>1195</v>
      </c>
      <c r="Y312" s="79"/>
      <c r="Z312" s="79"/>
      <c r="AA312" s="85" t="s">
        <v>1571</v>
      </c>
      <c r="AB312" s="79"/>
      <c r="AC312" s="79" t="b">
        <v>0</v>
      </c>
      <c r="AD312" s="79">
        <v>0</v>
      </c>
      <c r="AE312" s="85" t="s">
        <v>1659</v>
      </c>
      <c r="AF312" s="79" t="b">
        <v>0</v>
      </c>
      <c r="AG312" s="79" t="s">
        <v>1663</v>
      </c>
      <c r="AH312" s="79"/>
      <c r="AI312" s="85" t="s">
        <v>1659</v>
      </c>
      <c r="AJ312" s="79" t="b">
        <v>0</v>
      </c>
      <c r="AK312" s="79">
        <v>5</v>
      </c>
      <c r="AL312" s="85" t="s">
        <v>1620</v>
      </c>
      <c r="AM312" s="79" t="s">
        <v>1676</v>
      </c>
      <c r="AN312" s="79" t="b">
        <v>0</v>
      </c>
      <c r="AO312" s="85" t="s">
        <v>1620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454</v>
      </c>
      <c r="B313" s="64" t="s">
        <v>472</v>
      </c>
      <c r="C313" s="65" t="s">
        <v>4124</v>
      </c>
      <c r="D313" s="66">
        <v>3</v>
      </c>
      <c r="E313" s="67" t="s">
        <v>132</v>
      </c>
      <c r="F313" s="68">
        <v>32</v>
      </c>
      <c r="G313" s="65"/>
      <c r="H313" s="69"/>
      <c r="I313" s="70"/>
      <c r="J313" s="70"/>
      <c r="K313" s="34" t="s">
        <v>65</v>
      </c>
      <c r="L313" s="77">
        <v>313</v>
      </c>
      <c r="M313" s="77"/>
      <c r="N313" s="72"/>
      <c r="O313" s="79" t="s">
        <v>498</v>
      </c>
      <c r="P313" s="81">
        <v>43484.77177083334</v>
      </c>
      <c r="Q313" s="79" t="s">
        <v>522</v>
      </c>
      <c r="R313" s="79"/>
      <c r="S313" s="79"/>
      <c r="T313" s="79" t="s">
        <v>632</v>
      </c>
      <c r="U313" s="79"/>
      <c r="V313" s="83" t="s">
        <v>884</v>
      </c>
      <c r="W313" s="81">
        <v>43484.77177083334</v>
      </c>
      <c r="X313" s="83" t="s">
        <v>1195</v>
      </c>
      <c r="Y313" s="79"/>
      <c r="Z313" s="79"/>
      <c r="AA313" s="85" t="s">
        <v>1571</v>
      </c>
      <c r="AB313" s="79"/>
      <c r="AC313" s="79" t="b">
        <v>0</v>
      </c>
      <c r="AD313" s="79">
        <v>0</v>
      </c>
      <c r="AE313" s="85" t="s">
        <v>1659</v>
      </c>
      <c r="AF313" s="79" t="b">
        <v>0</v>
      </c>
      <c r="AG313" s="79" t="s">
        <v>1663</v>
      </c>
      <c r="AH313" s="79"/>
      <c r="AI313" s="85" t="s">
        <v>1659</v>
      </c>
      <c r="AJ313" s="79" t="b">
        <v>0</v>
      </c>
      <c r="AK313" s="79">
        <v>5</v>
      </c>
      <c r="AL313" s="85" t="s">
        <v>1620</v>
      </c>
      <c r="AM313" s="79" t="s">
        <v>1676</v>
      </c>
      <c r="AN313" s="79" t="b">
        <v>0</v>
      </c>
      <c r="AO313" s="85" t="s">
        <v>1620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1</v>
      </c>
      <c r="BG313" s="49">
        <v>5</v>
      </c>
      <c r="BH313" s="48">
        <v>0</v>
      </c>
      <c r="BI313" s="49">
        <v>0</v>
      </c>
      <c r="BJ313" s="48">
        <v>19</v>
      </c>
      <c r="BK313" s="49">
        <v>95</v>
      </c>
      <c r="BL313" s="48">
        <v>20</v>
      </c>
    </row>
    <row r="314" spans="1:64" ht="15">
      <c r="A314" s="64" t="s">
        <v>455</v>
      </c>
      <c r="B314" s="64" t="s">
        <v>425</v>
      </c>
      <c r="C314" s="65" t="s">
        <v>4124</v>
      </c>
      <c r="D314" s="66">
        <v>3</v>
      </c>
      <c r="E314" s="67" t="s">
        <v>132</v>
      </c>
      <c r="F314" s="68">
        <v>32</v>
      </c>
      <c r="G314" s="65"/>
      <c r="H314" s="69"/>
      <c r="I314" s="70"/>
      <c r="J314" s="70"/>
      <c r="K314" s="34" t="s">
        <v>65</v>
      </c>
      <c r="L314" s="77">
        <v>314</v>
      </c>
      <c r="M314" s="77"/>
      <c r="N314" s="72"/>
      <c r="O314" s="79" t="s">
        <v>498</v>
      </c>
      <c r="P314" s="81">
        <v>43484.7722337963</v>
      </c>
      <c r="Q314" s="79" t="s">
        <v>539</v>
      </c>
      <c r="R314" s="79"/>
      <c r="S314" s="79"/>
      <c r="T314" s="79" t="s">
        <v>637</v>
      </c>
      <c r="U314" s="79"/>
      <c r="V314" s="83" t="s">
        <v>885</v>
      </c>
      <c r="W314" s="81">
        <v>43484.7722337963</v>
      </c>
      <c r="X314" s="83" t="s">
        <v>1196</v>
      </c>
      <c r="Y314" s="79"/>
      <c r="Z314" s="79"/>
      <c r="AA314" s="85" t="s">
        <v>1572</v>
      </c>
      <c r="AB314" s="79"/>
      <c r="AC314" s="79" t="b">
        <v>0</v>
      </c>
      <c r="AD314" s="79">
        <v>0</v>
      </c>
      <c r="AE314" s="85" t="s">
        <v>1659</v>
      </c>
      <c r="AF314" s="79" t="b">
        <v>0</v>
      </c>
      <c r="AG314" s="79" t="s">
        <v>1663</v>
      </c>
      <c r="AH314" s="79"/>
      <c r="AI314" s="85" t="s">
        <v>1659</v>
      </c>
      <c r="AJ314" s="79" t="b">
        <v>0</v>
      </c>
      <c r="AK314" s="79">
        <v>22</v>
      </c>
      <c r="AL314" s="85" t="s">
        <v>1655</v>
      </c>
      <c r="AM314" s="79" t="s">
        <v>1677</v>
      </c>
      <c r="AN314" s="79" t="b">
        <v>0</v>
      </c>
      <c r="AO314" s="85" t="s">
        <v>1655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15</v>
      </c>
      <c r="BK314" s="49">
        <v>100</v>
      </c>
      <c r="BL314" s="48">
        <v>15</v>
      </c>
    </row>
    <row r="315" spans="1:64" ht="15">
      <c r="A315" s="64" t="s">
        <v>456</v>
      </c>
      <c r="B315" s="64" t="s">
        <v>492</v>
      </c>
      <c r="C315" s="65" t="s">
        <v>4124</v>
      </c>
      <c r="D315" s="66">
        <v>3</v>
      </c>
      <c r="E315" s="67" t="s">
        <v>132</v>
      </c>
      <c r="F315" s="68">
        <v>32</v>
      </c>
      <c r="G315" s="65"/>
      <c r="H315" s="69"/>
      <c r="I315" s="70"/>
      <c r="J315" s="70"/>
      <c r="K315" s="34" t="s">
        <v>65</v>
      </c>
      <c r="L315" s="77">
        <v>315</v>
      </c>
      <c r="M315" s="77"/>
      <c r="N315" s="72"/>
      <c r="O315" s="79" t="s">
        <v>498</v>
      </c>
      <c r="P315" s="81">
        <v>43484.77276620371</v>
      </c>
      <c r="Q315" s="79" t="s">
        <v>553</v>
      </c>
      <c r="R315" s="79"/>
      <c r="S315" s="79"/>
      <c r="T315" s="79" t="s">
        <v>641</v>
      </c>
      <c r="U315" s="83" t="s">
        <v>683</v>
      </c>
      <c r="V315" s="83" t="s">
        <v>683</v>
      </c>
      <c r="W315" s="81">
        <v>43484.77276620371</v>
      </c>
      <c r="X315" s="83" t="s">
        <v>1197</v>
      </c>
      <c r="Y315" s="79"/>
      <c r="Z315" s="79"/>
      <c r="AA315" s="85" t="s">
        <v>1573</v>
      </c>
      <c r="AB315" s="85" t="s">
        <v>1658</v>
      </c>
      <c r="AC315" s="79" t="b">
        <v>0</v>
      </c>
      <c r="AD315" s="79">
        <v>0</v>
      </c>
      <c r="AE315" s="85" t="s">
        <v>1661</v>
      </c>
      <c r="AF315" s="79" t="b">
        <v>0</v>
      </c>
      <c r="AG315" s="79" t="s">
        <v>1663</v>
      </c>
      <c r="AH315" s="79"/>
      <c r="AI315" s="85" t="s">
        <v>1659</v>
      </c>
      <c r="AJ315" s="79" t="b">
        <v>0</v>
      </c>
      <c r="AK315" s="79">
        <v>0</v>
      </c>
      <c r="AL315" s="85" t="s">
        <v>1659</v>
      </c>
      <c r="AM315" s="79" t="s">
        <v>1677</v>
      </c>
      <c r="AN315" s="79" t="b">
        <v>0</v>
      </c>
      <c r="AO315" s="85" t="s">
        <v>1658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9</v>
      </c>
      <c r="BC315" s="78" t="str">
        <f>REPLACE(INDEX(GroupVertices[Group],MATCH(Edges[[#This Row],[Vertex 2]],GroupVertices[Vertex],0)),1,1,"")</f>
        <v>9</v>
      </c>
      <c r="BD315" s="48"/>
      <c r="BE315" s="49"/>
      <c r="BF315" s="48"/>
      <c r="BG315" s="49"/>
      <c r="BH315" s="48"/>
      <c r="BI315" s="49"/>
      <c r="BJ315" s="48"/>
      <c r="BK315" s="49"/>
      <c r="BL315" s="48"/>
    </row>
    <row r="316" spans="1:64" ht="15">
      <c r="A316" s="64" t="s">
        <v>456</v>
      </c>
      <c r="B316" s="64" t="s">
        <v>493</v>
      </c>
      <c r="C316" s="65" t="s">
        <v>4124</v>
      </c>
      <c r="D316" s="66">
        <v>3</v>
      </c>
      <c r="E316" s="67" t="s">
        <v>132</v>
      </c>
      <c r="F316" s="68">
        <v>32</v>
      </c>
      <c r="G316" s="65"/>
      <c r="H316" s="69"/>
      <c r="I316" s="70"/>
      <c r="J316" s="70"/>
      <c r="K316" s="34" t="s">
        <v>65</v>
      </c>
      <c r="L316" s="77">
        <v>316</v>
      </c>
      <c r="M316" s="77"/>
      <c r="N316" s="72"/>
      <c r="O316" s="79" t="s">
        <v>498</v>
      </c>
      <c r="P316" s="81">
        <v>43484.77276620371</v>
      </c>
      <c r="Q316" s="79" t="s">
        <v>553</v>
      </c>
      <c r="R316" s="79"/>
      <c r="S316" s="79"/>
      <c r="T316" s="79" t="s">
        <v>641</v>
      </c>
      <c r="U316" s="83" t="s">
        <v>683</v>
      </c>
      <c r="V316" s="83" t="s">
        <v>683</v>
      </c>
      <c r="W316" s="81">
        <v>43484.77276620371</v>
      </c>
      <c r="X316" s="83" t="s">
        <v>1197</v>
      </c>
      <c r="Y316" s="79"/>
      <c r="Z316" s="79"/>
      <c r="AA316" s="85" t="s">
        <v>1573</v>
      </c>
      <c r="AB316" s="85" t="s">
        <v>1658</v>
      </c>
      <c r="AC316" s="79" t="b">
        <v>0</v>
      </c>
      <c r="AD316" s="79">
        <v>0</v>
      </c>
      <c r="AE316" s="85" t="s">
        <v>1661</v>
      </c>
      <c r="AF316" s="79" t="b">
        <v>0</v>
      </c>
      <c r="AG316" s="79" t="s">
        <v>1663</v>
      </c>
      <c r="AH316" s="79"/>
      <c r="AI316" s="85" t="s">
        <v>1659</v>
      </c>
      <c r="AJ316" s="79" t="b">
        <v>0</v>
      </c>
      <c r="AK316" s="79">
        <v>0</v>
      </c>
      <c r="AL316" s="85" t="s">
        <v>1659</v>
      </c>
      <c r="AM316" s="79" t="s">
        <v>1677</v>
      </c>
      <c r="AN316" s="79" t="b">
        <v>0</v>
      </c>
      <c r="AO316" s="85" t="s">
        <v>1658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9</v>
      </c>
      <c r="BC316" s="78" t="str">
        <f>REPLACE(INDEX(GroupVertices[Group],MATCH(Edges[[#This Row],[Vertex 2]],GroupVertices[Vertex],0)),1,1,"")</f>
        <v>9</v>
      </c>
      <c r="BD316" s="48"/>
      <c r="BE316" s="49"/>
      <c r="BF316" s="48"/>
      <c r="BG316" s="49"/>
      <c r="BH316" s="48"/>
      <c r="BI316" s="49"/>
      <c r="BJ316" s="48"/>
      <c r="BK316" s="49"/>
      <c r="BL316" s="48"/>
    </row>
    <row r="317" spans="1:64" ht="15">
      <c r="A317" s="64" t="s">
        <v>456</v>
      </c>
      <c r="B317" s="64" t="s">
        <v>494</v>
      </c>
      <c r="C317" s="65" t="s">
        <v>4124</v>
      </c>
      <c r="D317" s="66">
        <v>3</v>
      </c>
      <c r="E317" s="67" t="s">
        <v>132</v>
      </c>
      <c r="F317" s="68">
        <v>32</v>
      </c>
      <c r="G317" s="65"/>
      <c r="H317" s="69"/>
      <c r="I317" s="70"/>
      <c r="J317" s="70"/>
      <c r="K317" s="34" t="s">
        <v>65</v>
      </c>
      <c r="L317" s="77">
        <v>317</v>
      </c>
      <c r="M317" s="77"/>
      <c r="N317" s="72"/>
      <c r="O317" s="79" t="s">
        <v>499</v>
      </c>
      <c r="P317" s="81">
        <v>43484.77276620371</v>
      </c>
      <c r="Q317" s="79" t="s">
        <v>553</v>
      </c>
      <c r="R317" s="79"/>
      <c r="S317" s="79"/>
      <c r="T317" s="79" t="s">
        <v>641</v>
      </c>
      <c r="U317" s="83" t="s">
        <v>683</v>
      </c>
      <c r="V317" s="83" t="s">
        <v>683</v>
      </c>
      <c r="W317" s="81">
        <v>43484.77276620371</v>
      </c>
      <c r="X317" s="83" t="s">
        <v>1197</v>
      </c>
      <c r="Y317" s="79"/>
      <c r="Z317" s="79"/>
      <c r="AA317" s="85" t="s">
        <v>1573</v>
      </c>
      <c r="AB317" s="85" t="s">
        <v>1658</v>
      </c>
      <c r="AC317" s="79" t="b">
        <v>0</v>
      </c>
      <c r="AD317" s="79">
        <v>0</v>
      </c>
      <c r="AE317" s="85" t="s">
        <v>1661</v>
      </c>
      <c r="AF317" s="79" t="b">
        <v>0</v>
      </c>
      <c r="AG317" s="79" t="s">
        <v>1663</v>
      </c>
      <c r="AH317" s="79"/>
      <c r="AI317" s="85" t="s">
        <v>1659</v>
      </c>
      <c r="AJ317" s="79" t="b">
        <v>0</v>
      </c>
      <c r="AK317" s="79">
        <v>0</v>
      </c>
      <c r="AL317" s="85" t="s">
        <v>1659</v>
      </c>
      <c r="AM317" s="79" t="s">
        <v>1677</v>
      </c>
      <c r="AN317" s="79" t="b">
        <v>0</v>
      </c>
      <c r="AO317" s="85" t="s">
        <v>1658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9</v>
      </c>
      <c r="BC317" s="78" t="str">
        <f>REPLACE(INDEX(GroupVertices[Group],MATCH(Edges[[#This Row],[Vertex 2]],GroupVertices[Vertex],0)),1,1,"")</f>
        <v>9</v>
      </c>
      <c r="BD317" s="48">
        <v>0</v>
      </c>
      <c r="BE317" s="49">
        <v>0</v>
      </c>
      <c r="BF317" s="48">
        <v>1</v>
      </c>
      <c r="BG317" s="49">
        <v>3.0303030303030303</v>
      </c>
      <c r="BH317" s="48">
        <v>0</v>
      </c>
      <c r="BI317" s="49">
        <v>0</v>
      </c>
      <c r="BJ317" s="48">
        <v>32</v>
      </c>
      <c r="BK317" s="49">
        <v>96.96969696969697</v>
      </c>
      <c r="BL317" s="48">
        <v>33</v>
      </c>
    </row>
    <row r="318" spans="1:64" ht="15">
      <c r="A318" s="64" t="s">
        <v>457</v>
      </c>
      <c r="B318" s="64" t="s">
        <v>425</v>
      </c>
      <c r="C318" s="65" t="s">
        <v>4124</v>
      </c>
      <c r="D318" s="66">
        <v>3</v>
      </c>
      <c r="E318" s="67" t="s">
        <v>132</v>
      </c>
      <c r="F318" s="68">
        <v>32</v>
      </c>
      <c r="G318" s="65"/>
      <c r="H318" s="69"/>
      <c r="I318" s="70"/>
      <c r="J318" s="70"/>
      <c r="K318" s="34" t="s">
        <v>65</v>
      </c>
      <c r="L318" s="77">
        <v>318</v>
      </c>
      <c r="M318" s="77"/>
      <c r="N318" s="72"/>
      <c r="O318" s="79" t="s">
        <v>498</v>
      </c>
      <c r="P318" s="81">
        <v>43484.77290509259</v>
      </c>
      <c r="Q318" s="79" t="s">
        <v>506</v>
      </c>
      <c r="R318" s="79"/>
      <c r="S318" s="79"/>
      <c r="T318" s="79" t="s">
        <v>625</v>
      </c>
      <c r="U318" s="83" t="s">
        <v>657</v>
      </c>
      <c r="V318" s="83" t="s">
        <v>657</v>
      </c>
      <c r="W318" s="81">
        <v>43484.77290509259</v>
      </c>
      <c r="X318" s="83" t="s">
        <v>1198</v>
      </c>
      <c r="Y318" s="79"/>
      <c r="Z318" s="79"/>
      <c r="AA318" s="85" t="s">
        <v>1574</v>
      </c>
      <c r="AB318" s="79"/>
      <c r="AC318" s="79" t="b">
        <v>0</v>
      </c>
      <c r="AD318" s="79">
        <v>0</v>
      </c>
      <c r="AE318" s="85" t="s">
        <v>1659</v>
      </c>
      <c r="AF318" s="79" t="b">
        <v>0</v>
      </c>
      <c r="AG318" s="79" t="s">
        <v>1663</v>
      </c>
      <c r="AH318" s="79"/>
      <c r="AI318" s="85" t="s">
        <v>1659</v>
      </c>
      <c r="AJ318" s="79" t="b">
        <v>0</v>
      </c>
      <c r="AK318" s="79">
        <v>17</v>
      </c>
      <c r="AL318" s="85" t="s">
        <v>1650</v>
      </c>
      <c r="AM318" s="79" t="s">
        <v>1676</v>
      </c>
      <c r="AN318" s="79" t="b">
        <v>0</v>
      </c>
      <c r="AO318" s="85" t="s">
        <v>1650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1</v>
      </c>
      <c r="BE318" s="49">
        <v>7.6923076923076925</v>
      </c>
      <c r="BF318" s="48">
        <v>0</v>
      </c>
      <c r="BG318" s="49">
        <v>0</v>
      </c>
      <c r="BH318" s="48">
        <v>0</v>
      </c>
      <c r="BI318" s="49">
        <v>0</v>
      </c>
      <c r="BJ318" s="48">
        <v>12</v>
      </c>
      <c r="BK318" s="49">
        <v>92.3076923076923</v>
      </c>
      <c r="BL318" s="48">
        <v>13</v>
      </c>
    </row>
    <row r="319" spans="1:64" ht="15">
      <c r="A319" s="64" t="s">
        <v>458</v>
      </c>
      <c r="B319" s="64" t="s">
        <v>425</v>
      </c>
      <c r="C319" s="65" t="s">
        <v>4124</v>
      </c>
      <c r="D319" s="66">
        <v>3</v>
      </c>
      <c r="E319" s="67" t="s">
        <v>132</v>
      </c>
      <c r="F319" s="68">
        <v>32</v>
      </c>
      <c r="G319" s="65"/>
      <c r="H319" s="69"/>
      <c r="I319" s="70"/>
      <c r="J319" s="70"/>
      <c r="K319" s="34" t="s">
        <v>65</v>
      </c>
      <c r="L319" s="77">
        <v>319</v>
      </c>
      <c r="M319" s="77"/>
      <c r="N319" s="72"/>
      <c r="O319" s="79" t="s">
        <v>498</v>
      </c>
      <c r="P319" s="81">
        <v>43484.773726851854</v>
      </c>
      <c r="Q319" s="79" t="s">
        <v>517</v>
      </c>
      <c r="R319" s="79"/>
      <c r="S319" s="79"/>
      <c r="T319" s="79" t="s">
        <v>625</v>
      </c>
      <c r="U319" s="83" t="s">
        <v>663</v>
      </c>
      <c r="V319" s="83" t="s">
        <v>663</v>
      </c>
      <c r="W319" s="81">
        <v>43484.773726851854</v>
      </c>
      <c r="X319" s="83" t="s">
        <v>1199</v>
      </c>
      <c r="Y319" s="79"/>
      <c r="Z319" s="79"/>
      <c r="AA319" s="85" t="s">
        <v>1575</v>
      </c>
      <c r="AB319" s="79"/>
      <c r="AC319" s="79" t="b">
        <v>0</v>
      </c>
      <c r="AD319" s="79">
        <v>0</v>
      </c>
      <c r="AE319" s="85" t="s">
        <v>1659</v>
      </c>
      <c r="AF319" s="79" t="b">
        <v>0</v>
      </c>
      <c r="AG319" s="79" t="s">
        <v>1663</v>
      </c>
      <c r="AH319" s="79"/>
      <c r="AI319" s="85" t="s">
        <v>1659</v>
      </c>
      <c r="AJ319" s="79" t="b">
        <v>0</v>
      </c>
      <c r="AK319" s="79">
        <v>27</v>
      </c>
      <c r="AL319" s="85" t="s">
        <v>1653</v>
      </c>
      <c r="AM319" s="79" t="s">
        <v>1676</v>
      </c>
      <c r="AN319" s="79" t="b">
        <v>0</v>
      </c>
      <c r="AO319" s="85" t="s">
        <v>1653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7</v>
      </c>
      <c r="BK319" s="49">
        <v>100</v>
      </c>
      <c r="BL319" s="48">
        <v>7</v>
      </c>
    </row>
    <row r="320" spans="1:64" ht="15">
      <c r="A320" s="64" t="s">
        <v>459</v>
      </c>
      <c r="B320" s="64" t="s">
        <v>425</v>
      </c>
      <c r="C320" s="65" t="s">
        <v>4125</v>
      </c>
      <c r="D320" s="66">
        <v>6.5</v>
      </c>
      <c r="E320" s="67" t="s">
        <v>136</v>
      </c>
      <c r="F320" s="68">
        <v>28.75</v>
      </c>
      <c r="G320" s="65"/>
      <c r="H320" s="69"/>
      <c r="I320" s="70"/>
      <c r="J320" s="70"/>
      <c r="K320" s="34" t="s">
        <v>65</v>
      </c>
      <c r="L320" s="77">
        <v>320</v>
      </c>
      <c r="M320" s="77"/>
      <c r="N320" s="72"/>
      <c r="O320" s="79" t="s">
        <v>498</v>
      </c>
      <c r="P320" s="81">
        <v>43484.77276620371</v>
      </c>
      <c r="Q320" s="79" t="s">
        <v>524</v>
      </c>
      <c r="R320" s="79"/>
      <c r="S320" s="79"/>
      <c r="T320" s="79" t="s">
        <v>633</v>
      </c>
      <c r="U320" s="83" t="s">
        <v>668</v>
      </c>
      <c r="V320" s="83" t="s">
        <v>668</v>
      </c>
      <c r="W320" s="81">
        <v>43484.77276620371</v>
      </c>
      <c r="X320" s="83" t="s">
        <v>1200</v>
      </c>
      <c r="Y320" s="79"/>
      <c r="Z320" s="79"/>
      <c r="AA320" s="85" t="s">
        <v>1576</v>
      </c>
      <c r="AB320" s="79"/>
      <c r="AC320" s="79" t="b">
        <v>0</v>
      </c>
      <c r="AD320" s="79">
        <v>0</v>
      </c>
      <c r="AE320" s="85" t="s">
        <v>1659</v>
      </c>
      <c r="AF320" s="79" t="b">
        <v>0</v>
      </c>
      <c r="AG320" s="79" t="s">
        <v>1663</v>
      </c>
      <c r="AH320" s="79"/>
      <c r="AI320" s="85" t="s">
        <v>1659</v>
      </c>
      <c r="AJ320" s="79" t="b">
        <v>0</v>
      </c>
      <c r="AK320" s="79">
        <v>19</v>
      </c>
      <c r="AL320" s="85" t="s">
        <v>1654</v>
      </c>
      <c r="AM320" s="79" t="s">
        <v>1674</v>
      </c>
      <c r="AN320" s="79" t="b">
        <v>0</v>
      </c>
      <c r="AO320" s="85" t="s">
        <v>1654</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11</v>
      </c>
      <c r="BK320" s="49">
        <v>100</v>
      </c>
      <c r="BL320" s="48">
        <v>11</v>
      </c>
    </row>
    <row r="321" spans="1:64" ht="15">
      <c r="A321" s="64" t="s">
        <v>459</v>
      </c>
      <c r="B321" s="64" t="s">
        <v>425</v>
      </c>
      <c r="C321" s="65" t="s">
        <v>4125</v>
      </c>
      <c r="D321" s="66">
        <v>6.5</v>
      </c>
      <c r="E321" s="67" t="s">
        <v>136</v>
      </c>
      <c r="F321" s="68">
        <v>28.75</v>
      </c>
      <c r="G321" s="65"/>
      <c r="H321" s="69"/>
      <c r="I321" s="70"/>
      <c r="J321" s="70"/>
      <c r="K321" s="34" t="s">
        <v>65</v>
      </c>
      <c r="L321" s="77">
        <v>321</v>
      </c>
      <c r="M321" s="77"/>
      <c r="N321" s="72"/>
      <c r="O321" s="79" t="s">
        <v>498</v>
      </c>
      <c r="P321" s="81">
        <v>43484.77395833333</v>
      </c>
      <c r="Q321" s="79" t="s">
        <v>510</v>
      </c>
      <c r="R321" s="79"/>
      <c r="S321" s="79"/>
      <c r="T321" s="79"/>
      <c r="U321" s="79"/>
      <c r="V321" s="83" t="s">
        <v>886</v>
      </c>
      <c r="W321" s="81">
        <v>43484.77395833333</v>
      </c>
      <c r="X321" s="83" t="s">
        <v>1201</v>
      </c>
      <c r="Y321" s="79"/>
      <c r="Z321" s="79"/>
      <c r="AA321" s="85" t="s">
        <v>1577</v>
      </c>
      <c r="AB321" s="79"/>
      <c r="AC321" s="79" t="b">
        <v>0</v>
      </c>
      <c r="AD321" s="79">
        <v>0</v>
      </c>
      <c r="AE321" s="85" t="s">
        <v>1659</v>
      </c>
      <c r="AF321" s="79" t="b">
        <v>0</v>
      </c>
      <c r="AG321" s="79" t="s">
        <v>1663</v>
      </c>
      <c r="AH321" s="79"/>
      <c r="AI321" s="85" t="s">
        <v>1659</v>
      </c>
      <c r="AJ321" s="79" t="b">
        <v>0</v>
      </c>
      <c r="AK321" s="79">
        <v>22</v>
      </c>
      <c r="AL321" s="85" t="s">
        <v>1651</v>
      </c>
      <c r="AM321" s="79" t="s">
        <v>1674</v>
      </c>
      <c r="AN321" s="79" t="b">
        <v>0</v>
      </c>
      <c r="AO321" s="85" t="s">
        <v>1651</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v>0</v>
      </c>
      <c r="BE321" s="49">
        <v>0</v>
      </c>
      <c r="BF321" s="48">
        <v>1</v>
      </c>
      <c r="BG321" s="49">
        <v>4.761904761904762</v>
      </c>
      <c r="BH321" s="48">
        <v>0</v>
      </c>
      <c r="BI321" s="49">
        <v>0</v>
      </c>
      <c r="BJ321" s="48">
        <v>20</v>
      </c>
      <c r="BK321" s="49">
        <v>95.23809523809524</v>
      </c>
      <c r="BL321" s="48">
        <v>21</v>
      </c>
    </row>
    <row r="322" spans="1:64" ht="15">
      <c r="A322" s="64" t="s">
        <v>460</v>
      </c>
      <c r="B322" s="64" t="s">
        <v>425</v>
      </c>
      <c r="C322" s="65" t="s">
        <v>4124</v>
      </c>
      <c r="D322" s="66">
        <v>3</v>
      </c>
      <c r="E322" s="67" t="s">
        <v>132</v>
      </c>
      <c r="F322" s="68">
        <v>32</v>
      </c>
      <c r="G322" s="65"/>
      <c r="H322" s="69"/>
      <c r="I322" s="70"/>
      <c r="J322" s="70"/>
      <c r="K322" s="34" t="s">
        <v>65</v>
      </c>
      <c r="L322" s="77">
        <v>322</v>
      </c>
      <c r="M322" s="77"/>
      <c r="N322" s="72"/>
      <c r="O322" s="79" t="s">
        <v>498</v>
      </c>
      <c r="P322" s="81">
        <v>43484.77416666667</v>
      </c>
      <c r="Q322" s="79" t="s">
        <v>502</v>
      </c>
      <c r="R322" s="79"/>
      <c r="S322" s="79"/>
      <c r="T322" s="79" t="s">
        <v>488</v>
      </c>
      <c r="U322" s="79"/>
      <c r="V322" s="83" t="s">
        <v>887</v>
      </c>
      <c r="W322" s="81">
        <v>43484.77416666667</v>
      </c>
      <c r="X322" s="83" t="s">
        <v>1202</v>
      </c>
      <c r="Y322" s="79"/>
      <c r="Z322" s="79"/>
      <c r="AA322" s="85" t="s">
        <v>1578</v>
      </c>
      <c r="AB322" s="79"/>
      <c r="AC322" s="79" t="b">
        <v>0</v>
      </c>
      <c r="AD322" s="79">
        <v>0</v>
      </c>
      <c r="AE322" s="85" t="s">
        <v>1659</v>
      </c>
      <c r="AF322" s="79" t="b">
        <v>0</v>
      </c>
      <c r="AG322" s="79" t="s">
        <v>1663</v>
      </c>
      <c r="AH322" s="79"/>
      <c r="AI322" s="85" t="s">
        <v>1659</v>
      </c>
      <c r="AJ322" s="79" t="b">
        <v>0</v>
      </c>
      <c r="AK322" s="79">
        <v>149</v>
      </c>
      <c r="AL322" s="85" t="s">
        <v>1647</v>
      </c>
      <c r="AM322" s="79" t="s">
        <v>1676</v>
      </c>
      <c r="AN322" s="79" t="b">
        <v>0</v>
      </c>
      <c r="AO322" s="85" t="s">
        <v>1647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24</v>
      </c>
      <c r="BK322" s="49">
        <v>100</v>
      </c>
      <c r="BL322" s="48">
        <v>24</v>
      </c>
    </row>
    <row r="323" spans="1:64" ht="15">
      <c r="A323" s="64" t="s">
        <v>461</v>
      </c>
      <c r="B323" s="64" t="s">
        <v>425</v>
      </c>
      <c r="C323" s="65" t="s">
        <v>4124</v>
      </c>
      <c r="D323" s="66">
        <v>3</v>
      </c>
      <c r="E323" s="67" t="s">
        <v>132</v>
      </c>
      <c r="F323" s="68">
        <v>32</v>
      </c>
      <c r="G323" s="65"/>
      <c r="H323" s="69"/>
      <c r="I323" s="70"/>
      <c r="J323" s="70"/>
      <c r="K323" s="34" t="s">
        <v>65</v>
      </c>
      <c r="L323" s="77">
        <v>323</v>
      </c>
      <c r="M323" s="77"/>
      <c r="N323" s="72"/>
      <c r="O323" s="79" t="s">
        <v>498</v>
      </c>
      <c r="P323" s="81">
        <v>43484.77425925926</v>
      </c>
      <c r="Q323" s="79" t="s">
        <v>539</v>
      </c>
      <c r="R323" s="79"/>
      <c r="S323" s="79"/>
      <c r="T323" s="79" t="s">
        <v>637</v>
      </c>
      <c r="U323" s="79"/>
      <c r="V323" s="83" t="s">
        <v>888</v>
      </c>
      <c r="W323" s="81">
        <v>43484.77425925926</v>
      </c>
      <c r="X323" s="83" t="s">
        <v>1203</v>
      </c>
      <c r="Y323" s="79"/>
      <c r="Z323" s="79"/>
      <c r="AA323" s="85" t="s">
        <v>1579</v>
      </c>
      <c r="AB323" s="79"/>
      <c r="AC323" s="79" t="b">
        <v>0</v>
      </c>
      <c r="AD323" s="79">
        <v>0</v>
      </c>
      <c r="AE323" s="85" t="s">
        <v>1659</v>
      </c>
      <c r="AF323" s="79" t="b">
        <v>0</v>
      </c>
      <c r="AG323" s="79" t="s">
        <v>1663</v>
      </c>
      <c r="AH323" s="79"/>
      <c r="AI323" s="85" t="s">
        <v>1659</v>
      </c>
      <c r="AJ323" s="79" t="b">
        <v>0</v>
      </c>
      <c r="AK323" s="79">
        <v>22</v>
      </c>
      <c r="AL323" s="85" t="s">
        <v>1655</v>
      </c>
      <c r="AM323" s="79" t="s">
        <v>1674</v>
      </c>
      <c r="AN323" s="79" t="b">
        <v>0</v>
      </c>
      <c r="AO323" s="85" t="s">
        <v>1655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15</v>
      </c>
      <c r="BK323" s="49">
        <v>100</v>
      </c>
      <c r="BL323" s="48">
        <v>15</v>
      </c>
    </row>
    <row r="324" spans="1:64" ht="15">
      <c r="A324" s="64" t="s">
        <v>462</v>
      </c>
      <c r="B324" s="64" t="s">
        <v>462</v>
      </c>
      <c r="C324" s="65" t="s">
        <v>4124</v>
      </c>
      <c r="D324" s="66">
        <v>3</v>
      </c>
      <c r="E324" s="67" t="s">
        <v>132</v>
      </c>
      <c r="F324" s="68">
        <v>32</v>
      </c>
      <c r="G324" s="65"/>
      <c r="H324" s="69"/>
      <c r="I324" s="70"/>
      <c r="J324" s="70"/>
      <c r="K324" s="34" t="s">
        <v>65</v>
      </c>
      <c r="L324" s="77">
        <v>324</v>
      </c>
      <c r="M324" s="77"/>
      <c r="N324" s="72"/>
      <c r="O324" s="79" t="s">
        <v>176</v>
      </c>
      <c r="P324" s="81">
        <v>43484.770370370374</v>
      </c>
      <c r="Q324" s="79" t="s">
        <v>554</v>
      </c>
      <c r="R324" s="79"/>
      <c r="S324" s="79"/>
      <c r="T324" s="79" t="s">
        <v>622</v>
      </c>
      <c r="U324" s="83" t="s">
        <v>684</v>
      </c>
      <c r="V324" s="83" t="s">
        <v>684</v>
      </c>
      <c r="W324" s="81">
        <v>43484.770370370374</v>
      </c>
      <c r="X324" s="83" t="s">
        <v>1204</v>
      </c>
      <c r="Y324" s="79"/>
      <c r="Z324" s="79"/>
      <c r="AA324" s="85" t="s">
        <v>1580</v>
      </c>
      <c r="AB324" s="79"/>
      <c r="AC324" s="79" t="b">
        <v>0</v>
      </c>
      <c r="AD324" s="79">
        <v>7</v>
      </c>
      <c r="AE324" s="85" t="s">
        <v>1659</v>
      </c>
      <c r="AF324" s="79" t="b">
        <v>0</v>
      </c>
      <c r="AG324" s="79" t="s">
        <v>1663</v>
      </c>
      <c r="AH324" s="79"/>
      <c r="AI324" s="85" t="s">
        <v>1659</v>
      </c>
      <c r="AJ324" s="79" t="b">
        <v>0</v>
      </c>
      <c r="AK324" s="79">
        <v>2</v>
      </c>
      <c r="AL324" s="85" t="s">
        <v>1659</v>
      </c>
      <c r="AM324" s="79" t="s">
        <v>1674</v>
      </c>
      <c r="AN324" s="79" t="b">
        <v>0</v>
      </c>
      <c r="AO324" s="85" t="s">
        <v>1580</v>
      </c>
      <c r="AP324" s="79" t="s">
        <v>176</v>
      </c>
      <c r="AQ324" s="79">
        <v>0</v>
      </c>
      <c r="AR324" s="79">
        <v>0</v>
      </c>
      <c r="AS324" s="79" t="s">
        <v>1683</v>
      </c>
      <c r="AT324" s="79" t="s">
        <v>1684</v>
      </c>
      <c r="AU324" s="79" t="s">
        <v>1685</v>
      </c>
      <c r="AV324" s="79" t="s">
        <v>1687</v>
      </c>
      <c r="AW324" s="79" t="s">
        <v>1689</v>
      </c>
      <c r="AX324" s="79" t="s">
        <v>1690</v>
      </c>
      <c r="AY324" s="79" t="s">
        <v>1692</v>
      </c>
      <c r="AZ324" s="83" t="s">
        <v>1694</v>
      </c>
      <c r="BA324">
        <v>1</v>
      </c>
      <c r="BB324" s="78" t="str">
        <f>REPLACE(INDEX(GroupVertices[Group],MATCH(Edges[[#This Row],[Vertex 1]],GroupVertices[Vertex],0)),1,1,"")</f>
        <v>11</v>
      </c>
      <c r="BC324" s="78" t="str">
        <f>REPLACE(INDEX(GroupVertices[Group],MATCH(Edges[[#This Row],[Vertex 2]],GroupVertices[Vertex],0)),1,1,"")</f>
        <v>11</v>
      </c>
      <c r="BD324" s="48">
        <v>1</v>
      </c>
      <c r="BE324" s="49">
        <v>4.166666666666667</v>
      </c>
      <c r="BF324" s="48">
        <v>0</v>
      </c>
      <c r="BG324" s="49">
        <v>0</v>
      </c>
      <c r="BH324" s="48">
        <v>0</v>
      </c>
      <c r="BI324" s="49">
        <v>0</v>
      </c>
      <c r="BJ324" s="48">
        <v>23</v>
      </c>
      <c r="BK324" s="49">
        <v>95.83333333333333</v>
      </c>
      <c r="BL324" s="48">
        <v>24</v>
      </c>
    </row>
    <row r="325" spans="1:64" ht="15">
      <c r="A325" s="64" t="s">
        <v>463</v>
      </c>
      <c r="B325" s="64" t="s">
        <v>462</v>
      </c>
      <c r="C325" s="65" t="s">
        <v>4124</v>
      </c>
      <c r="D325" s="66">
        <v>3</v>
      </c>
      <c r="E325" s="67" t="s">
        <v>132</v>
      </c>
      <c r="F325" s="68">
        <v>32</v>
      </c>
      <c r="G325" s="65"/>
      <c r="H325" s="69"/>
      <c r="I325" s="70"/>
      <c r="J325" s="70"/>
      <c r="K325" s="34" t="s">
        <v>65</v>
      </c>
      <c r="L325" s="77">
        <v>325</v>
      </c>
      <c r="M325" s="77"/>
      <c r="N325" s="72"/>
      <c r="O325" s="79" t="s">
        <v>498</v>
      </c>
      <c r="P325" s="81">
        <v>43484.77454861111</v>
      </c>
      <c r="Q325" s="79" t="s">
        <v>548</v>
      </c>
      <c r="R325" s="79"/>
      <c r="S325" s="79"/>
      <c r="T325" s="79"/>
      <c r="U325" s="79"/>
      <c r="V325" s="83" t="s">
        <v>889</v>
      </c>
      <c r="W325" s="81">
        <v>43484.77454861111</v>
      </c>
      <c r="X325" s="83" t="s">
        <v>1205</v>
      </c>
      <c r="Y325" s="79"/>
      <c r="Z325" s="79"/>
      <c r="AA325" s="85" t="s">
        <v>1581</v>
      </c>
      <c r="AB325" s="79"/>
      <c r="AC325" s="79" t="b">
        <v>0</v>
      </c>
      <c r="AD325" s="79">
        <v>0</v>
      </c>
      <c r="AE325" s="85" t="s">
        <v>1659</v>
      </c>
      <c r="AF325" s="79" t="b">
        <v>0</v>
      </c>
      <c r="AG325" s="79" t="s">
        <v>1663</v>
      </c>
      <c r="AH325" s="79"/>
      <c r="AI325" s="85" t="s">
        <v>1659</v>
      </c>
      <c r="AJ325" s="79" t="b">
        <v>0</v>
      </c>
      <c r="AK325" s="79">
        <v>2</v>
      </c>
      <c r="AL325" s="85" t="s">
        <v>1580</v>
      </c>
      <c r="AM325" s="79" t="s">
        <v>1674</v>
      </c>
      <c r="AN325" s="79" t="b">
        <v>0</v>
      </c>
      <c r="AO325" s="85" t="s">
        <v>1580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11</v>
      </c>
      <c r="BC325" s="78" t="str">
        <f>REPLACE(INDEX(GroupVertices[Group],MATCH(Edges[[#This Row],[Vertex 2]],GroupVertices[Vertex],0)),1,1,"")</f>
        <v>11</v>
      </c>
      <c r="BD325" s="48">
        <v>1</v>
      </c>
      <c r="BE325" s="49">
        <v>3.8461538461538463</v>
      </c>
      <c r="BF325" s="48">
        <v>0</v>
      </c>
      <c r="BG325" s="49">
        <v>0</v>
      </c>
      <c r="BH325" s="48">
        <v>0</v>
      </c>
      <c r="BI325" s="49">
        <v>0</v>
      </c>
      <c r="BJ325" s="48">
        <v>25</v>
      </c>
      <c r="BK325" s="49">
        <v>96.15384615384616</v>
      </c>
      <c r="BL325" s="48">
        <v>26</v>
      </c>
    </row>
    <row r="326" spans="1:64" ht="15">
      <c r="A326" s="64" t="s">
        <v>464</v>
      </c>
      <c r="B326" s="64" t="s">
        <v>473</v>
      </c>
      <c r="C326" s="65" t="s">
        <v>4124</v>
      </c>
      <c r="D326" s="66">
        <v>3</v>
      </c>
      <c r="E326" s="67" t="s">
        <v>132</v>
      </c>
      <c r="F326" s="68">
        <v>32</v>
      </c>
      <c r="G326" s="65"/>
      <c r="H326" s="69"/>
      <c r="I326" s="70"/>
      <c r="J326" s="70"/>
      <c r="K326" s="34" t="s">
        <v>65</v>
      </c>
      <c r="L326" s="77">
        <v>326</v>
      </c>
      <c r="M326" s="77"/>
      <c r="N326" s="72"/>
      <c r="O326" s="79" t="s">
        <v>498</v>
      </c>
      <c r="P326" s="81">
        <v>43484.77486111111</v>
      </c>
      <c r="Q326" s="79" t="s">
        <v>555</v>
      </c>
      <c r="R326" s="79"/>
      <c r="S326" s="79"/>
      <c r="T326" s="79" t="s">
        <v>642</v>
      </c>
      <c r="U326" s="83" t="s">
        <v>685</v>
      </c>
      <c r="V326" s="83" t="s">
        <v>685</v>
      </c>
      <c r="W326" s="81">
        <v>43484.77486111111</v>
      </c>
      <c r="X326" s="83" t="s">
        <v>1206</v>
      </c>
      <c r="Y326" s="79"/>
      <c r="Z326" s="79"/>
      <c r="AA326" s="85" t="s">
        <v>1582</v>
      </c>
      <c r="AB326" s="79"/>
      <c r="AC326" s="79" t="b">
        <v>0</v>
      </c>
      <c r="AD326" s="79">
        <v>0</v>
      </c>
      <c r="AE326" s="85" t="s">
        <v>1659</v>
      </c>
      <c r="AF326" s="79" t="b">
        <v>0</v>
      </c>
      <c r="AG326" s="79" t="s">
        <v>1663</v>
      </c>
      <c r="AH326" s="79"/>
      <c r="AI326" s="85" t="s">
        <v>1659</v>
      </c>
      <c r="AJ326" s="79" t="b">
        <v>0</v>
      </c>
      <c r="AK326" s="79">
        <v>2</v>
      </c>
      <c r="AL326" s="85" t="s">
        <v>1593</v>
      </c>
      <c r="AM326" s="79" t="s">
        <v>1675</v>
      </c>
      <c r="AN326" s="79" t="b">
        <v>0</v>
      </c>
      <c r="AO326" s="85" t="s">
        <v>1593</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10</v>
      </c>
      <c r="BC326" s="78" t="str">
        <f>REPLACE(INDEX(GroupVertices[Group],MATCH(Edges[[#This Row],[Vertex 2]],GroupVertices[Vertex],0)),1,1,"")</f>
        <v>10</v>
      </c>
      <c r="BD326" s="48">
        <v>0</v>
      </c>
      <c r="BE326" s="49">
        <v>0</v>
      </c>
      <c r="BF326" s="48">
        <v>0</v>
      </c>
      <c r="BG326" s="49">
        <v>0</v>
      </c>
      <c r="BH326" s="48">
        <v>0</v>
      </c>
      <c r="BI326" s="49">
        <v>0</v>
      </c>
      <c r="BJ326" s="48">
        <v>14</v>
      </c>
      <c r="BK326" s="49">
        <v>100</v>
      </c>
      <c r="BL326" s="48">
        <v>14</v>
      </c>
    </row>
    <row r="327" spans="1:64" ht="15">
      <c r="A327" s="64" t="s">
        <v>465</v>
      </c>
      <c r="B327" s="64" t="s">
        <v>425</v>
      </c>
      <c r="C327" s="65" t="s">
        <v>4125</v>
      </c>
      <c r="D327" s="66">
        <v>6.5</v>
      </c>
      <c r="E327" s="67" t="s">
        <v>136</v>
      </c>
      <c r="F327" s="68">
        <v>28.75</v>
      </c>
      <c r="G327" s="65"/>
      <c r="H327" s="69"/>
      <c r="I327" s="70"/>
      <c r="J327" s="70"/>
      <c r="K327" s="34" t="s">
        <v>65</v>
      </c>
      <c r="L327" s="77">
        <v>327</v>
      </c>
      <c r="M327" s="77"/>
      <c r="N327" s="72"/>
      <c r="O327" s="79" t="s">
        <v>498</v>
      </c>
      <c r="P327" s="81">
        <v>43484.08758101852</v>
      </c>
      <c r="Q327" s="79" t="s">
        <v>502</v>
      </c>
      <c r="R327" s="79"/>
      <c r="S327" s="79"/>
      <c r="T327" s="79" t="s">
        <v>488</v>
      </c>
      <c r="U327" s="79"/>
      <c r="V327" s="83" t="s">
        <v>890</v>
      </c>
      <c r="W327" s="81">
        <v>43484.08758101852</v>
      </c>
      <c r="X327" s="83" t="s">
        <v>1207</v>
      </c>
      <c r="Y327" s="79"/>
      <c r="Z327" s="79"/>
      <c r="AA327" s="85" t="s">
        <v>1583</v>
      </c>
      <c r="AB327" s="79"/>
      <c r="AC327" s="79" t="b">
        <v>0</v>
      </c>
      <c r="AD327" s="79">
        <v>0</v>
      </c>
      <c r="AE327" s="85" t="s">
        <v>1659</v>
      </c>
      <c r="AF327" s="79" t="b">
        <v>0</v>
      </c>
      <c r="AG327" s="79" t="s">
        <v>1663</v>
      </c>
      <c r="AH327" s="79"/>
      <c r="AI327" s="85" t="s">
        <v>1659</v>
      </c>
      <c r="AJ327" s="79" t="b">
        <v>0</v>
      </c>
      <c r="AK327" s="79">
        <v>149</v>
      </c>
      <c r="AL327" s="85" t="s">
        <v>1647</v>
      </c>
      <c r="AM327" s="79" t="s">
        <v>1674</v>
      </c>
      <c r="AN327" s="79" t="b">
        <v>0</v>
      </c>
      <c r="AO327" s="85" t="s">
        <v>1647</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24</v>
      </c>
      <c r="BK327" s="49">
        <v>100</v>
      </c>
      <c r="BL327" s="48">
        <v>24</v>
      </c>
    </row>
    <row r="328" spans="1:64" ht="15">
      <c r="A328" s="64" t="s">
        <v>465</v>
      </c>
      <c r="B328" s="64" t="s">
        <v>425</v>
      </c>
      <c r="C328" s="65" t="s">
        <v>4125</v>
      </c>
      <c r="D328" s="66">
        <v>6.5</v>
      </c>
      <c r="E328" s="67" t="s">
        <v>136</v>
      </c>
      <c r="F328" s="68">
        <v>28.75</v>
      </c>
      <c r="G328" s="65"/>
      <c r="H328" s="69"/>
      <c r="I328" s="70"/>
      <c r="J328" s="70"/>
      <c r="K328" s="34" t="s">
        <v>65</v>
      </c>
      <c r="L328" s="77">
        <v>328</v>
      </c>
      <c r="M328" s="77"/>
      <c r="N328" s="72"/>
      <c r="O328" s="79" t="s">
        <v>498</v>
      </c>
      <c r="P328" s="81">
        <v>43484.775034722225</v>
      </c>
      <c r="Q328" s="79" t="s">
        <v>539</v>
      </c>
      <c r="R328" s="79"/>
      <c r="S328" s="79"/>
      <c r="T328" s="79" t="s">
        <v>637</v>
      </c>
      <c r="U328" s="79"/>
      <c r="V328" s="83" t="s">
        <v>890</v>
      </c>
      <c r="W328" s="81">
        <v>43484.775034722225</v>
      </c>
      <c r="X328" s="83" t="s">
        <v>1208</v>
      </c>
      <c r="Y328" s="79"/>
      <c r="Z328" s="79"/>
      <c r="AA328" s="85" t="s">
        <v>1584</v>
      </c>
      <c r="AB328" s="79"/>
      <c r="AC328" s="79" t="b">
        <v>0</v>
      </c>
      <c r="AD328" s="79">
        <v>0</v>
      </c>
      <c r="AE328" s="85" t="s">
        <v>1659</v>
      </c>
      <c r="AF328" s="79" t="b">
        <v>0</v>
      </c>
      <c r="AG328" s="79" t="s">
        <v>1663</v>
      </c>
      <c r="AH328" s="79"/>
      <c r="AI328" s="85" t="s">
        <v>1659</v>
      </c>
      <c r="AJ328" s="79" t="b">
        <v>0</v>
      </c>
      <c r="AK328" s="79">
        <v>22</v>
      </c>
      <c r="AL328" s="85" t="s">
        <v>1655</v>
      </c>
      <c r="AM328" s="79" t="s">
        <v>1674</v>
      </c>
      <c r="AN328" s="79" t="b">
        <v>0</v>
      </c>
      <c r="AO328" s="85" t="s">
        <v>1655</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15</v>
      </c>
      <c r="BK328" s="49">
        <v>100</v>
      </c>
      <c r="BL328" s="48">
        <v>15</v>
      </c>
    </row>
    <row r="329" spans="1:64" ht="15">
      <c r="A329" s="64" t="s">
        <v>466</v>
      </c>
      <c r="B329" s="64" t="s">
        <v>425</v>
      </c>
      <c r="C329" s="65" t="s">
        <v>4124</v>
      </c>
      <c r="D329" s="66">
        <v>3</v>
      </c>
      <c r="E329" s="67" t="s">
        <v>132</v>
      </c>
      <c r="F329" s="68">
        <v>32</v>
      </c>
      <c r="G329" s="65"/>
      <c r="H329" s="69"/>
      <c r="I329" s="70"/>
      <c r="J329" s="70"/>
      <c r="K329" s="34" t="s">
        <v>65</v>
      </c>
      <c r="L329" s="77">
        <v>329</v>
      </c>
      <c r="M329" s="77"/>
      <c r="N329" s="72"/>
      <c r="O329" s="79" t="s">
        <v>498</v>
      </c>
      <c r="P329" s="81">
        <v>43484.775300925925</v>
      </c>
      <c r="Q329" s="79" t="s">
        <v>539</v>
      </c>
      <c r="R329" s="79"/>
      <c r="S329" s="79"/>
      <c r="T329" s="79" t="s">
        <v>637</v>
      </c>
      <c r="U329" s="79"/>
      <c r="V329" s="83" t="s">
        <v>891</v>
      </c>
      <c r="W329" s="81">
        <v>43484.775300925925</v>
      </c>
      <c r="X329" s="83" t="s">
        <v>1209</v>
      </c>
      <c r="Y329" s="79"/>
      <c r="Z329" s="79"/>
      <c r="AA329" s="85" t="s">
        <v>1585</v>
      </c>
      <c r="AB329" s="79"/>
      <c r="AC329" s="79" t="b">
        <v>0</v>
      </c>
      <c r="AD329" s="79">
        <v>0</v>
      </c>
      <c r="AE329" s="85" t="s">
        <v>1659</v>
      </c>
      <c r="AF329" s="79" t="b">
        <v>0</v>
      </c>
      <c r="AG329" s="79" t="s">
        <v>1663</v>
      </c>
      <c r="AH329" s="79"/>
      <c r="AI329" s="85" t="s">
        <v>1659</v>
      </c>
      <c r="AJ329" s="79" t="b">
        <v>0</v>
      </c>
      <c r="AK329" s="79">
        <v>22</v>
      </c>
      <c r="AL329" s="85" t="s">
        <v>1655</v>
      </c>
      <c r="AM329" s="79" t="s">
        <v>1674</v>
      </c>
      <c r="AN329" s="79" t="b">
        <v>0</v>
      </c>
      <c r="AO329" s="85" t="s">
        <v>1655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15</v>
      </c>
      <c r="BK329" s="49">
        <v>100</v>
      </c>
      <c r="BL329" s="48">
        <v>15</v>
      </c>
    </row>
    <row r="330" spans="1:64" ht="15">
      <c r="A330" s="64" t="s">
        <v>467</v>
      </c>
      <c r="B330" s="64" t="s">
        <v>425</v>
      </c>
      <c r="C330" s="65" t="s">
        <v>4124</v>
      </c>
      <c r="D330" s="66">
        <v>3</v>
      </c>
      <c r="E330" s="67" t="s">
        <v>132</v>
      </c>
      <c r="F330" s="68">
        <v>32</v>
      </c>
      <c r="G330" s="65"/>
      <c r="H330" s="69"/>
      <c r="I330" s="70"/>
      <c r="J330" s="70"/>
      <c r="K330" s="34" t="s">
        <v>65</v>
      </c>
      <c r="L330" s="77">
        <v>330</v>
      </c>
      <c r="M330" s="77"/>
      <c r="N330" s="72"/>
      <c r="O330" s="79" t="s">
        <v>498</v>
      </c>
      <c r="P330" s="81">
        <v>43484.77606481482</v>
      </c>
      <c r="Q330" s="79" t="s">
        <v>539</v>
      </c>
      <c r="R330" s="79"/>
      <c r="S330" s="79"/>
      <c r="T330" s="79" t="s">
        <v>637</v>
      </c>
      <c r="U330" s="79"/>
      <c r="V330" s="83" t="s">
        <v>892</v>
      </c>
      <c r="W330" s="81">
        <v>43484.77606481482</v>
      </c>
      <c r="X330" s="83" t="s">
        <v>1210</v>
      </c>
      <c r="Y330" s="79"/>
      <c r="Z330" s="79"/>
      <c r="AA330" s="85" t="s">
        <v>1586</v>
      </c>
      <c r="AB330" s="79"/>
      <c r="AC330" s="79" t="b">
        <v>0</v>
      </c>
      <c r="AD330" s="79">
        <v>0</v>
      </c>
      <c r="AE330" s="85" t="s">
        <v>1659</v>
      </c>
      <c r="AF330" s="79" t="b">
        <v>0</v>
      </c>
      <c r="AG330" s="79" t="s">
        <v>1663</v>
      </c>
      <c r="AH330" s="79"/>
      <c r="AI330" s="85" t="s">
        <v>1659</v>
      </c>
      <c r="AJ330" s="79" t="b">
        <v>0</v>
      </c>
      <c r="AK330" s="79">
        <v>22</v>
      </c>
      <c r="AL330" s="85" t="s">
        <v>1655</v>
      </c>
      <c r="AM330" s="79" t="s">
        <v>1673</v>
      </c>
      <c r="AN330" s="79" t="b">
        <v>0</v>
      </c>
      <c r="AO330" s="85" t="s">
        <v>1655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15</v>
      </c>
      <c r="BK330" s="49">
        <v>100</v>
      </c>
      <c r="BL330" s="48">
        <v>15</v>
      </c>
    </row>
    <row r="331" spans="1:64" ht="15">
      <c r="A331" s="64" t="s">
        <v>468</v>
      </c>
      <c r="B331" s="64" t="s">
        <v>425</v>
      </c>
      <c r="C331" s="65" t="s">
        <v>4124</v>
      </c>
      <c r="D331" s="66">
        <v>3</v>
      </c>
      <c r="E331" s="67" t="s">
        <v>132</v>
      </c>
      <c r="F331" s="68">
        <v>32</v>
      </c>
      <c r="G331" s="65"/>
      <c r="H331" s="69"/>
      <c r="I331" s="70"/>
      <c r="J331" s="70"/>
      <c r="K331" s="34" t="s">
        <v>65</v>
      </c>
      <c r="L331" s="77">
        <v>331</v>
      </c>
      <c r="M331" s="77"/>
      <c r="N331" s="72"/>
      <c r="O331" s="79" t="s">
        <v>498</v>
      </c>
      <c r="P331" s="81">
        <v>43484.776192129626</v>
      </c>
      <c r="Q331" s="79" t="s">
        <v>524</v>
      </c>
      <c r="R331" s="79"/>
      <c r="S331" s="79"/>
      <c r="T331" s="79" t="s">
        <v>633</v>
      </c>
      <c r="U331" s="83" t="s">
        <v>668</v>
      </c>
      <c r="V331" s="83" t="s">
        <v>668</v>
      </c>
      <c r="W331" s="81">
        <v>43484.776192129626</v>
      </c>
      <c r="X331" s="83" t="s">
        <v>1211</v>
      </c>
      <c r="Y331" s="79"/>
      <c r="Z331" s="79"/>
      <c r="AA331" s="85" t="s">
        <v>1587</v>
      </c>
      <c r="AB331" s="79"/>
      <c r="AC331" s="79" t="b">
        <v>0</v>
      </c>
      <c r="AD331" s="79">
        <v>0</v>
      </c>
      <c r="AE331" s="85" t="s">
        <v>1659</v>
      </c>
      <c r="AF331" s="79" t="b">
        <v>0</v>
      </c>
      <c r="AG331" s="79" t="s">
        <v>1663</v>
      </c>
      <c r="AH331" s="79"/>
      <c r="AI331" s="85" t="s">
        <v>1659</v>
      </c>
      <c r="AJ331" s="79" t="b">
        <v>0</v>
      </c>
      <c r="AK331" s="79">
        <v>19</v>
      </c>
      <c r="AL331" s="85" t="s">
        <v>1654</v>
      </c>
      <c r="AM331" s="79" t="s">
        <v>1673</v>
      </c>
      <c r="AN331" s="79" t="b">
        <v>0</v>
      </c>
      <c r="AO331" s="85" t="s">
        <v>1654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11</v>
      </c>
      <c r="BK331" s="49">
        <v>100</v>
      </c>
      <c r="BL331" s="48">
        <v>11</v>
      </c>
    </row>
    <row r="332" spans="1:64" ht="15">
      <c r="A332" s="64" t="s">
        <v>469</v>
      </c>
      <c r="B332" s="64" t="s">
        <v>489</v>
      </c>
      <c r="C332" s="65" t="s">
        <v>4124</v>
      </c>
      <c r="D332" s="66">
        <v>3</v>
      </c>
      <c r="E332" s="67" t="s">
        <v>132</v>
      </c>
      <c r="F332" s="68">
        <v>32</v>
      </c>
      <c r="G332" s="65"/>
      <c r="H332" s="69"/>
      <c r="I332" s="70"/>
      <c r="J332" s="70"/>
      <c r="K332" s="34" t="s">
        <v>65</v>
      </c>
      <c r="L332" s="77">
        <v>332</v>
      </c>
      <c r="M332" s="77"/>
      <c r="N332" s="72"/>
      <c r="O332" s="79" t="s">
        <v>498</v>
      </c>
      <c r="P332" s="81">
        <v>43484.77638888889</v>
      </c>
      <c r="Q332" s="79" t="s">
        <v>522</v>
      </c>
      <c r="R332" s="79"/>
      <c r="S332" s="79"/>
      <c r="T332" s="79" t="s">
        <v>632</v>
      </c>
      <c r="U332" s="79"/>
      <c r="V332" s="83" t="s">
        <v>893</v>
      </c>
      <c r="W332" s="81">
        <v>43484.77638888889</v>
      </c>
      <c r="X332" s="83" t="s">
        <v>1212</v>
      </c>
      <c r="Y332" s="79"/>
      <c r="Z332" s="79"/>
      <c r="AA332" s="85" t="s">
        <v>1588</v>
      </c>
      <c r="AB332" s="79"/>
      <c r="AC332" s="79" t="b">
        <v>0</v>
      </c>
      <c r="AD332" s="79">
        <v>0</v>
      </c>
      <c r="AE332" s="85" t="s">
        <v>1659</v>
      </c>
      <c r="AF332" s="79" t="b">
        <v>0</v>
      </c>
      <c r="AG332" s="79" t="s">
        <v>1663</v>
      </c>
      <c r="AH332" s="79"/>
      <c r="AI332" s="85" t="s">
        <v>1659</v>
      </c>
      <c r="AJ332" s="79" t="b">
        <v>0</v>
      </c>
      <c r="AK332" s="79">
        <v>5</v>
      </c>
      <c r="AL332" s="85" t="s">
        <v>1620</v>
      </c>
      <c r="AM332" s="79" t="s">
        <v>1673</v>
      </c>
      <c r="AN332" s="79" t="b">
        <v>0</v>
      </c>
      <c r="AO332" s="85" t="s">
        <v>1620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469</v>
      </c>
      <c r="B333" s="64" t="s">
        <v>472</v>
      </c>
      <c r="C333" s="65" t="s">
        <v>4124</v>
      </c>
      <c r="D333" s="66">
        <v>3</v>
      </c>
      <c r="E333" s="67" t="s">
        <v>132</v>
      </c>
      <c r="F333" s="68">
        <v>32</v>
      </c>
      <c r="G333" s="65"/>
      <c r="H333" s="69"/>
      <c r="I333" s="70"/>
      <c r="J333" s="70"/>
      <c r="K333" s="34" t="s">
        <v>65</v>
      </c>
      <c r="L333" s="77">
        <v>333</v>
      </c>
      <c r="M333" s="77"/>
      <c r="N333" s="72"/>
      <c r="O333" s="79" t="s">
        <v>498</v>
      </c>
      <c r="P333" s="81">
        <v>43484.77638888889</v>
      </c>
      <c r="Q333" s="79" t="s">
        <v>522</v>
      </c>
      <c r="R333" s="79"/>
      <c r="S333" s="79"/>
      <c r="T333" s="79" t="s">
        <v>632</v>
      </c>
      <c r="U333" s="79"/>
      <c r="V333" s="83" t="s">
        <v>893</v>
      </c>
      <c r="W333" s="81">
        <v>43484.77638888889</v>
      </c>
      <c r="X333" s="83" t="s">
        <v>1212</v>
      </c>
      <c r="Y333" s="79"/>
      <c r="Z333" s="79"/>
      <c r="AA333" s="85" t="s">
        <v>1588</v>
      </c>
      <c r="AB333" s="79"/>
      <c r="AC333" s="79" t="b">
        <v>0</v>
      </c>
      <c r="AD333" s="79">
        <v>0</v>
      </c>
      <c r="AE333" s="85" t="s">
        <v>1659</v>
      </c>
      <c r="AF333" s="79" t="b">
        <v>0</v>
      </c>
      <c r="AG333" s="79" t="s">
        <v>1663</v>
      </c>
      <c r="AH333" s="79"/>
      <c r="AI333" s="85" t="s">
        <v>1659</v>
      </c>
      <c r="AJ333" s="79" t="b">
        <v>0</v>
      </c>
      <c r="AK333" s="79">
        <v>5</v>
      </c>
      <c r="AL333" s="85" t="s">
        <v>1620</v>
      </c>
      <c r="AM333" s="79" t="s">
        <v>1673</v>
      </c>
      <c r="AN333" s="79" t="b">
        <v>0</v>
      </c>
      <c r="AO333" s="85" t="s">
        <v>1620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2</v>
      </c>
      <c r="BD333" s="48">
        <v>0</v>
      </c>
      <c r="BE333" s="49">
        <v>0</v>
      </c>
      <c r="BF333" s="48">
        <v>1</v>
      </c>
      <c r="BG333" s="49">
        <v>5</v>
      </c>
      <c r="BH333" s="48">
        <v>0</v>
      </c>
      <c r="BI333" s="49">
        <v>0</v>
      </c>
      <c r="BJ333" s="48">
        <v>19</v>
      </c>
      <c r="BK333" s="49">
        <v>95</v>
      </c>
      <c r="BL333" s="48">
        <v>20</v>
      </c>
    </row>
    <row r="334" spans="1:64" ht="15">
      <c r="A334" s="64" t="s">
        <v>470</v>
      </c>
      <c r="B334" s="64" t="s">
        <v>425</v>
      </c>
      <c r="C334" s="65" t="s">
        <v>4124</v>
      </c>
      <c r="D334" s="66">
        <v>3</v>
      </c>
      <c r="E334" s="67" t="s">
        <v>132</v>
      </c>
      <c r="F334" s="68">
        <v>32</v>
      </c>
      <c r="G334" s="65"/>
      <c r="H334" s="69"/>
      <c r="I334" s="70"/>
      <c r="J334" s="70"/>
      <c r="K334" s="34" t="s">
        <v>65</v>
      </c>
      <c r="L334" s="77">
        <v>334</v>
      </c>
      <c r="M334" s="77"/>
      <c r="N334" s="72"/>
      <c r="O334" s="79" t="s">
        <v>498</v>
      </c>
      <c r="P334" s="81">
        <v>43484.77667824074</v>
      </c>
      <c r="Q334" s="79" t="s">
        <v>539</v>
      </c>
      <c r="R334" s="79"/>
      <c r="S334" s="79"/>
      <c r="T334" s="79" t="s">
        <v>637</v>
      </c>
      <c r="U334" s="79"/>
      <c r="V334" s="83" t="s">
        <v>894</v>
      </c>
      <c r="W334" s="81">
        <v>43484.77667824074</v>
      </c>
      <c r="X334" s="83" t="s">
        <v>1213</v>
      </c>
      <c r="Y334" s="79"/>
      <c r="Z334" s="79"/>
      <c r="AA334" s="85" t="s">
        <v>1589</v>
      </c>
      <c r="AB334" s="79"/>
      <c r="AC334" s="79" t="b">
        <v>0</v>
      </c>
      <c r="AD334" s="79">
        <v>0</v>
      </c>
      <c r="AE334" s="85" t="s">
        <v>1659</v>
      </c>
      <c r="AF334" s="79" t="b">
        <v>0</v>
      </c>
      <c r="AG334" s="79" t="s">
        <v>1663</v>
      </c>
      <c r="AH334" s="79"/>
      <c r="AI334" s="85" t="s">
        <v>1659</v>
      </c>
      <c r="AJ334" s="79" t="b">
        <v>0</v>
      </c>
      <c r="AK334" s="79">
        <v>22</v>
      </c>
      <c r="AL334" s="85" t="s">
        <v>1655</v>
      </c>
      <c r="AM334" s="79" t="s">
        <v>1673</v>
      </c>
      <c r="AN334" s="79" t="b">
        <v>0</v>
      </c>
      <c r="AO334" s="85" t="s">
        <v>1655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15</v>
      </c>
      <c r="BK334" s="49">
        <v>100</v>
      </c>
      <c r="BL334" s="48">
        <v>15</v>
      </c>
    </row>
    <row r="335" spans="1:64" ht="15">
      <c r="A335" s="64" t="s">
        <v>471</v>
      </c>
      <c r="B335" s="64" t="s">
        <v>425</v>
      </c>
      <c r="C335" s="65" t="s">
        <v>4124</v>
      </c>
      <c r="D335" s="66">
        <v>3</v>
      </c>
      <c r="E335" s="67" t="s">
        <v>132</v>
      </c>
      <c r="F335" s="68">
        <v>32</v>
      </c>
      <c r="G335" s="65"/>
      <c r="H335" s="69"/>
      <c r="I335" s="70"/>
      <c r="J335" s="70"/>
      <c r="K335" s="34" t="s">
        <v>65</v>
      </c>
      <c r="L335" s="77">
        <v>335</v>
      </c>
      <c r="M335" s="77"/>
      <c r="N335" s="72"/>
      <c r="O335" s="79" t="s">
        <v>498</v>
      </c>
      <c r="P335" s="81">
        <v>43484.77670138889</v>
      </c>
      <c r="Q335" s="79" t="s">
        <v>539</v>
      </c>
      <c r="R335" s="79"/>
      <c r="S335" s="79"/>
      <c r="T335" s="79" t="s">
        <v>637</v>
      </c>
      <c r="U335" s="79"/>
      <c r="V335" s="83" t="s">
        <v>895</v>
      </c>
      <c r="W335" s="81">
        <v>43484.77670138889</v>
      </c>
      <c r="X335" s="83" t="s">
        <v>1214</v>
      </c>
      <c r="Y335" s="79"/>
      <c r="Z335" s="79"/>
      <c r="AA335" s="85" t="s">
        <v>1590</v>
      </c>
      <c r="AB335" s="79"/>
      <c r="AC335" s="79" t="b">
        <v>0</v>
      </c>
      <c r="AD335" s="79">
        <v>0</v>
      </c>
      <c r="AE335" s="85" t="s">
        <v>1659</v>
      </c>
      <c r="AF335" s="79" t="b">
        <v>0</v>
      </c>
      <c r="AG335" s="79" t="s">
        <v>1663</v>
      </c>
      <c r="AH335" s="79"/>
      <c r="AI335" s="85" t="s">
        <v>1659</v>
      </c>
      <c r="AJ335" s="79" t="b">
        <v>0</v>
      </c>
      <c r="AK335" s="79">
        <v>22</v>
      </c>
      <c r="AL335" s="85" t="s">
        <v>1655</v>
      </c>
      <c r="AM335" s="79" t="s">
        <v>1673</v>
      </c>
      <c r="AN335" s="79" t="b">
        <v>0</v>
      </c>
      <c r="AO335" s="85" t="s">
        <v>1655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15</v>
      </c>
      <c r="BK335" s="49">
        <v>100</v>
      </c>
      <c r="BL335" s="48">
        <v>15</v>
      </c>
    </row>
    <row r="336" spans="1:64" ht="15">
      <c r="A336" s="64" t="s">
        <v>472</v>
      </c>
      <c r="B336" s="64" t="s">
        <v>495</v>
      </c>
      <c r="C336" s="65" t="s">
        <v>4124</v>
      </c>
      <c r="D336" s="66">
        <v>3</v>
      </c>
      <c r="E336" s="67" t="s">
        <v>132</v>
      </c>
      <c r="F336" s="68">
        <v>32</v>
      </c>
      <c r="G336" s="65"/>
      <c r="H336" s="69"/>
      <c r="I336" s="70"/>
      <c r="J336" s="70"/>
      <c r="K336" s="34" t="s">
        <v>65</v>
      </c>
      <c r="L336" s="77">
        <v>336</v>
      </c>
      <c r="M336" s="77"/>
      <c r="N336" s="72"/>
      <c r="O336" s="79" t="s">
        <v>498</v>
      </c>
      <c r="P336" s="81">
        <v>43484.71980324074</v>
      </c>
      <c r="Q336" s="79" t="s">
        <v>556</v>
      </c>
      <c r="R336" s="79"/>
      <c r="S336" s="79"/>
      <c r="T336" s="79" t="s">
        <v>643</v>
      </c>
      <c r="U336" s="83" t="s">
        <v>686</v>
      </c>
      <c r="V336" s="83" t="s">
        <v>686</v>
      </c>
      <c r="W336" s="81">
        <v>43484.71980324074</v>
      </c>
      <c r="X336" s="83" t="s">
        <v>1215</v>
      </c>
      <c r="Y336" s="79"/>
      <c r="Z336" s="79"/>
      <c r="AA336" s="85" t="s">
        <v>1591</v>
      </c>
      <c r="AB336" s="79"/>
      <c r="AC336" s="79" t="b">
        <v>0</v>
      </c>
      <c r="AD336" s="79">
        <v>0</v>
      </c>
      <c r="AE336" s="85" t="s">
        <v>1659</v>
      </c>
      <c r="AF336" s="79" t="b">
        <v>0</v>
      </c>
      <c r="AG336" s="79" t="s">
        <v>1663</v>
      </c>
      <c r="AH336" s="79"/>
      <c r="AI336" s="85" t="s">
        <v>1659</v>
      </c>
      <c r="AJ336" s="79" t="b">
        <v>0</v>
      </c>
      <c r="AK336" s="79">
        <v>0</v>
      </c>
      <c r="AL336" s="85" t="s">
        <v>1659</v>
      </c>
      <c r="AM336" s="79" t="s">
        <v>1674</v>
      </c>
      <c r="AN336" s="79" t="b">
        <v>0</v>
      </c>
      <c r="AO336" s="85" t="s">
        <v>1591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1</v>
      </c>
      <c r="BE336" s="49">
        <v>6.25</v>
      </c>
      <c r="BF336" s="48">
        <v>0</v>
      </c>
      <c r="BG336" s="49">
        <v>0</v>
      </c>
      <c r="BH336" s="48">
        <v>0</v>
      </c>
      <c r="BI336" s="49">
        <v>0</v>
      </c>
      <c r="BJ336" s="48">
        <v>15</v>
      </c>
      <c r="BK336" s="49">
        <v>93.75</v>
      </c>
      <c r="BL336" s="48">
        <v>16</v>
      </c>
    </row>
    <row r="337" spans="1:64" ht="15">
      <c r="A337" s="64" t="s">
        <v>472</v>
      </c>
      <c r="B337" s="64" t="s">
        <v>496</v>
      </c>
      <c r="C337" s="65" t="s">
        <v>4124</v>
      </c>
      <c r="D337" s="66">
        <v>3</v>
      </c>
      <c r="E337" s="67" t="s">
        <v>132</v>
      </c>
      <c r="F337" s="68">
        <v>32</v>
      </c>
      <c r="G337" s="65"/>
      <c r="H337" s="69"/>
      <c r="I337" s="70"/>
      <c r="J337" s="70"/>
      <c r="K337" s="34" t="s">
        <v>65</v>
      </c>
      <c r="L337" s="77">
        <v>337</v>
      </c>
      <c r="M337" s="77"/>
      <c r="N337" s="72"/>
      <c r="O337" s="79" t="s">
        <v>498</v>
      </c>
      <c r="P337" s="81">
        <v>43484.766435185185</v>
      </c>
      <c r="Q337" s="79" t="s">
        <v>557</v>
      </c>
      <c r="R337" s="79"/>
      <c r="S337" s="79"/>
      <c r="T337" s="79" t="s">
        <v>644</v>
      </c>
      <c r="U337" s="83" t="s">
        <v>687</v>
      </c>
      <c r="V337" s="83" t="s">
        <v>687</v>
      </c>
      <c r="W337" s="81">
        <v>43484.766435185185</v>
      </c>
      <c r="X337" s="83" t="s">
        <v>1216</v>
      </c>
      <c r="Y337" s="79"/>
      <c r="Z337" s="79"/>
      <c r="AA337" s="85" t="s">
        <v>1592</v>
      </c>
      <c r="AB337" s="79"/>
      <c r="AC337" s="79" t="b">
        <v>0</v>
      </c>
      <c r="AD337" s="79">
        <v>0</v>
      </c>
      <c r="AE337" s="85" t="s">
        <v>1659</v>
      </c>
      <c r="AF337" s="79" t="b">
        <v>0</v>
      </c>
      <c r="AG337" s="79" t="s">
        <v>1663</v>
      </c>
      <c r="AH337" s="79"/>
      <c r="AI337" s="85" t="s">
        <v>1659</v>
      </c>
      <c r="AJ337" s="79" t="b">
        <v>0</v>
      </c>
      <c r="AK337" s="79">
        <v>0</v>
      </c>
      <c r="AL337" s="85" t="s">
        <v>1659</v>
      </c>
      <c r="AM337" s="79" t="s">
        <v>1674</v>
      </c>
      <c r="AN337" s="79" t="b">
        <v>0</v>
      </c>
      <c r="AO337" s="85" t="s">
        <v>1592</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5</v>
      </c>
      <c r="BK337" s="49">
        <v>100</v>
      </c>
      <c r="BL337" s="48">
        <v>5</v>
      </c>
    </row>
    <row r="338" spans="1:64" ht="15">
      <c r="A338" s="64" t="s">
        <v>473</v>
      </c>
      <c r="B338" s="64" t="s">
        <v>473</v>
      </c>
      <c r="C338" s="65" t="s">
        <v>4124</v>
      </c>
      <c r="D338" s="66">
        <v>3</v>
      </c>
      <c r="E338" s="67" t="s">
        <v>132</v>
      </c>
      <c r="F338" s="68">
        <v>32</v>
      </c>
      <c r="G338" s="65"/>
      <c r="H338" s="69"/>
      <c r="I338" s="70"/>
      <c r="J338" s="70"/>
      <c r="K338" s="34" t="s">
        <v>65</v>
      </c>
      <c r="L338" s="77">
        <v>338</v>
      </c>
      <c r="M338" s="77"/>
      <c r="N338" s="72"/>
      <c r="O338" s="79" t="s">
        <v>176</v>
      </c>
      <c r="P338" s="81">
        <v>43484.768796296295</v>
      </c>
      <c r="Q338" s="79" t="s">
        <v>558</v>
      </c>
      <c r="R338" s="79"/>
      <c r="S338" s="79"/>
      <c r="T338" s="79" t="s">
        <v>642</v>
      </c>
      <c r="U338" s="83" t="s">
        <v>685</v>
      </c>
      <c r="V338" s="83" t="s">
        <v>685</v>
      </c>
      <c r="W338" s="81">
        <v>43484.768796296295</v>
      </c>
      <c r="X338" s="83" t="s">
        <v>1217</v>
      </c>
      <c r="Y338" s="79"/>
      <c r="Z338" s="79"/>
      <c r="AA338" s="85" t="s">
        <v>1593</v>
      </c>
      <c r="AB338" s="79"/>
      <c r="AC338" s="79" t="b">
        <v>0</v>
      </c>
      <c r="AD338" s="79">
        <v>1</v>
      </c>
      <c r="AE338" s="85" t="s">
        <v>1659</v>
      </c>
      <c r="AF338" s="79" t="b">
        <v>0</v>
      </c>
      <c r="AG338" s="79" t="s">
        <v>1663</v>
      </c>
      <c r="AH338" s="79"/>
      <c r="AI338" s="85" t="s">
        <v>1659</v>
      </c>
      <c r="AJ338" s="79" t="b">
        <v>0</v>
      </c>
      <c r="AK338" s="79">
        <v>2</v>
      </c>
      <c r="AL338" s="85" t="s">
        <v>1659</v>
      </c>
      <c r="AM338" s="79" t="s">
        <v>1674</v>
      </c>
      <c r="AN338" s="79" t="b">
        <v>0</v>
      </c>
      <c r="AO338" s="85" t="s">
        <v>1593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10</v>
      </c>
      <c r="BC338" s="78" t="str">
        <f>REPLACE(INDEX(GroupVertices[Group],MATCH(Edges[[#This Row],[Vertex 2]],GroupVertices[Vertex],0)),1,1,"")</f>
        <v>10</v>
      </c>
      <c r="BD338" s="48">
        <v>0</v>
      </c>
      <c r="BE338" s="49">
        <v>0</v>
      </c>
      <c r="BF338" s="48">
        <v>0</v>
      </c>
      <c r="BG338" s="49">
        <v>0</v>
      </c>
      <c r="BH338" s="48">
        <v>0</v>
      </c>
      <c r="BI338" s="49">
        <v>0</v>
      </c>
      <c r="BJ338" s="48">
        <v>12</v>
      </c>
      <c r="BK338" s="49">
        <v>100</v>
      </c>
      <c r="BL338" s="48">
        <v>12</v>
      </c>
    </row>
    <row r="339" spans="1:64" ht="15">
      <c r="A339" s="64" t="s">
        <v>474</v>
      </c>
      <c r="B339" s="64" t="s">
        <v>473</v>
      </c>
      <c r="C339" s="65" t="s">
        <v>4124</v>
      </c>
      <c r="D339" s="66">
        <v>3</v>
      </c>
      <c r="E339" s="67" t="s">
        <v>132</v>
      </c>
      <c r="F339" s="68">
        <v>32</v>
      </c>
      <c r="G339" s="65"/>
      <c r="H339" s="69"/>
      <c r="I339" s="70"/>
      <c r="J339" s="70"/>
      <c r="K339" s="34" t="s">
        <v>65</v>
      </c>
      <c r="L339" s="77">
        <v>339</v>
      </c>
      <c r="M339" s="77"/>
      <c r="N339" s="72"/>
      <c r="O339" s="79" t="s">
        <v>498</v>
      </c>
      <c r="P339" s="81">
        <v>43484.77700231481</v>
      </c>
      <c r="Q339" s="79" t="s">
        <v>555</v>
      </c>
      <c r="R339" s="79"/>
      <c r="S339" s="79"/>
      <c r="T339" s="79" t="s">
        <v>642</v>
      </c>
      <c r="U339" s="83" t="s">
        <v>685</v>
      </c>
      <c r="V339" s="83" t="s">
        <v>685</v>
      </c>
      <c r="W339" s="81">
        <v>43484.77700231481</v>
      </c>
      <c r="X339" s="83" t="s">
        <v>1218</v>
      </c>
      <c r="Y339" s="79"/>
      <c r="Z339" s="79"/>
      <c r="AA339" s="85" t="s">
        <v>1594</v>
      </c>
      <c r="AB339" s="79"/>
      <c r="AC339" s="79" t="b">
        <v>0</v>
      </c>
      <c r="AD339" s="79">
        <v>0</v>
      </c>
      <c r="AE339" s="85" t="s">
        <v>1659</v>
      </c>
      <c r="AF339" s="79" t="b">
        <v>0</v>
      </c>
      <c r="AG339" s="79" t="s">
        <v>1663</v>
      </c>
      <c r="AH339" s="79"/>
      <c r="AI339" s="85" t="s">
        <v>1659</v>
      </c>
      <c r="AJ339" s="79" t="b">
        <v>0</v>
      </c>
      <c r="AK339" s="79">
        <v>2</v>
      </c>
      <c r="AL339" s="85" t="s">
        <v>1593</v>
      </c>
      <c r="AM339" s="79" t="s">
        <v>1676</v>
      </c>
      <c r="AN339" s="79" t="b">
        <v>0</v>
      </c>
      <c r="AO339" s="85" t="s">
        <v>1593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10</v>
      </c>
      <c r="BC339" s="78" t="str">
        <f>REPLACE(INDEX(GroupVertices[Group],MATCH(Edges[[#This Row],[Vertex 2]],GroupVertices[Vertex],0)),1,1,"")</f>
        <v>10</v>
      </c>
      <c r="BD339" s="48">
        <v>0</v>
      </c>
      <c r="BE339" s="49">
        <v>0</v>
      </c>
      <c r="BF339" s="48">
        <v>0</v>
      </c>
      <c r="BG339" s="49">
        <v>0</v>
      </c>
      <c r="BH339" s="48">
        <v>0</v>
      </c>
      <c r="BI339" s="49">
        <v>0</v>
      </c>
      <c r="BJ339" s="48">
        <v>14</v>
      </c>
      <c r="BK339" s="49">
        <v>100</v>
      </c>
      <c r="BL339" s="48">
        <v>14</v>
      </c>
    </row>
    <row r="340" spans="1:64" ht="15">
      <c r="A340" s="64" t="s">
        <v>475</v>
      </c>
      <c r="B340" s="64" t="s">
        <v>475</v>
      </c>
      <c r="C340" s="65" t="s">
        <v>4127</v>
      </c>
      <c r="D340" s="66">
        <v>10</v>
      </c>
      <c r="E340" s="67" t="s">
        <v>136</v>
      </c>
      <c r="F340" s="68">
        <v>22.25</v>
      </c>
      <c r="G340" s="65"/>
      <c r="H340" s="69"/>
      <c r="I340" s="70"/>
      <c r="J340" s="70"/>
      <c r="K340" s="34" t="s">
        <v>65</v>
      </c>
      <c r="L340" s="77">
        <v>340</v>
      </c>
      <c r="M340" s="77"/>
      <c r="N340" s="72"/>
      <c r="O340" s="79" t="s">
        <v>176</v>
      </c>
      <c r="P340" s="81">
        <v>43484.61850694445</v>
      </c>
      <c r="Q340" s="79" t="s">
        <v>559</v>
      </c>
      <c r="R340" s="79"/>
      <c r="S340" s="79"/>
      <c r="T340" s="79" t="s">
        <v>622</v>
      </c>
      <c r="U340" s="79"/>
      <c r="V340" s="83" t="s">
        <v>896</v>
      </c>
      <c r="W340" s="81">
        <v>43484.61850694445</v>
      </c>
      <c r="X340" s="83" t="s">
        <v>1219</v>
      </c>
      <c r="Y340" s="79"/>
      <c r="Z340" s="79"/>
      <c r="AA340" s="85" t="s">
        <v>1595</v>
      </c>
      <c r="AB340" s="79"/>
      <c r="AC340" s="79" t="b">
        <v>0</v>
      </c>
      <c r="AD340" s="79">
        <v>3</v>
      </c>
      <c r="AE340" s="85" t="s">
        <v>1659</v>
      </c>
      <c r="AF340" s="79" t="b">
        <v>0</v>
      </c>
      <c r="AG340" s="79" t="s">
        <v>1663</v>
      </c>
      <c r="AH340" s="79"/>
      <c r="AI340" s="85" t="s">
        <v>1659</v>
      </c>
      <c r="AJ340" s="79" t="b">
        <v>0</v>
      </c>
      <c r="AK340" s="79">
        <v>0</v>
      </c>
      <c r="AL340" s="85" t="s">
        <v>1659</v>
      </c>
      <c r="AM340" s="79" t="s">
        <v>1680</v>
      </c>
      <c r="AN340" s="79" t="b">
        <v>0</v>
      </c>
      <c r="AO340" s="85" t="s">
        <v>1595</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8</v>
      </c>
      <c r="BC340" s="78" t="str">
        <f>REPLACE(INDEX(GroupVertices[Group],MATCH(Edges[[#This Row],[Vertex 2]],GroupVertices[Vertex],0)),1,1,"")</f>
        <v>8</v>
      </c>
      <c r="BD340" s="48">
        <v>2</v>
      </c>
      <c r="BE340" s="49">
        <v>5.128205128205129</v>
      </c>
      <c r="BF340" s="48">
        <v>2</v>
      </c>
      <c r="BG340" s="49">
        <v>5.128205128205129</v>
      </c>
      <c r="BH340" s="48">
        <v>0</v>
      </c>
      <c r="BI340" s="49">
        <v>0</v>
      </c>
      <c r="BJ340" s="48">
        <v>35</v>
      </c>
      <c r="BK340" s="49">
        <v>89.74358974358974</v>
      </c>
      <c r="BL340" s="48">
        <v>39</v>
      </c>
    </row>
    <row r="341" spans="1:64" ht="15">
      <c r="A341" s="64" t="s">
        <v>475</v>
      </c>
      <c r="B341" s="64" t="s">
        <v>475</v>
      </c>
      <c r="C341" s="65" t="s">
        <v>4127</v>
      </c>
      <c r="D341" s="66">
        <v>10</v>
      </c>
      <c r="E341" s="67" t="s">
        <v>136</v>
      </c>
      <c r="F341" s="68">
        <v>22.25</v>
      </c>
      <c r="G341" s="65"/>
      <c r="H341" s="69"/>
      <c r="I341" s="70"/>
      <c r="J341" s="70"/>
      <c r="K341" s="34" t="s">
        <v>65</v>
      </c>
      <c r="L341" s="77">
        <v>341</v>
      </c>
      <c r="M341" s="77"/>
      <c r="N341" s="72"/>
      <c r="O341" s="79" t="s">
        <v>176</v>
      </c>
      <c r="P341" s="81">
        <v>43484.73322916667</v>
      </c>
      <c r="Q341" s="79" t="s">
        <v>560</v>
      </c>
      <c r="R341" s="79"/>
      <c r="S341" s="79"/>
      <c r="T341" s="79" t="s">
        <v>622</v>
      </c>
      <c r="U341" s="83" t="s">
        <v>688</v>
      </c>
      <c r="V341" s="83" t="s">
        <v>688</v>
      </c>
      <c r="W341" s="81">
        <v>43484.73322916667</v>
      </c>
      <c r="X341" s="83" t="s">
        <v>1220</v>
      </c>
      <c r="Y341" s="79"/>
      <c r="Z341" s="79"/>
      <c r="AA341" s="85" t="s">
        <v>1596</v>
      </c>
      <c r="AB341" s="79"/>
      <c r="AC341" s="79" t="b">
        <v>0</v>
      </c>
      <c r="AD341" s="79">
        <v>0</v>
      </c>
      <c r="AE341" s="85" t="s">
        <v>1659</v>
      </c>
      <c r="AF341" s="79" t="b">
        <v>0</v>
      </c>
      <c r="AG341" s="79" t="s">
        <v>1664</v>
      </c>
      <c r="AH341" s="79"/>
      <c r="AI341" s="85" t="s">
        <v>1659</v>
      </c>
      <c r="AJ341" s="79" t="b">
        <v>0</v>
      </c>
      <c r="AK341" s="79">
        <v>0</v>
      </c>
      <c r="AL341" s="85" t="s">
        <v>1659</v>
      </c>
      <c r="AM341" s="79" t="s">
        <v>1674</v>
      </c>
      <c r="AN341" s="79" t="b">
        <v>0</v>
      </c>
      <c r="AO341" s="85" t="s">
        <v>1596</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8</v>
      </c>
      <c r="BC341" s="78" t="str">
        <f>REPLACE(INDEX(GroupVertices[Group],MATCH(Edges[[#This Row],[Vertex 2]],GroupVertices[Vertex],0)),1,1,"")</f>
        <v>8</v>
      </c>
      <c r="BD341" s="48">
        <v>0</v>
      </c>
      <c r="BE341" s="49">
        <v>0</v>
      </c>
      <c r="BF341" s="48">
        <v>0</v>
      </c>
      <c r="BG341" s="49">
        <v>0</v>
      </c>
      <c r="BH341" s="48">
        <v>0</v>
      </c>
      <c r="BI341" s="49">
        <v>0</v>
      </c>
      <c r="BJ341" s="48">
        <v>1</v>
      </c>
      <c r="BK341" s="49">
        <v>100</v>
      </c>
      <c r="BL341" s="48">
        <v>1</v>
      </c>
    </row>
    <row r="342" spans="1:64" ht="15">
      <c r="A342" s="64" t="s">
        <v>475</v>
      </c>
      <c r="B342" s="64" t="s">
        <v>475</v>
      </c>
      <c r="C342" s="65" t="s">
        <v>4127</v>
      </c>
      <c r="D342" s="66">
        <v>10</v>
      </c>
      <c r="E342" s="67" t="s">
        <v>136</v>
      </c>
      <c r="F342" s="68">
        <v>22.25</v>
      </c>
      <c r="G342" s="65"/>
      <c r="H342" s="69"/>
      <c r="I342" s="70"/>
      <c r="J342" s="70"/>
      <c r="K342" s="34" t="s">
        <v>65</v>
      </c>
      <c r="L342" s="77">
        <v>342</v>
      </c>
      <c r="M342" s="77"/>
      <c r="N342" s="72"/>
      <c r="O342" s="79" t="s">
        <v>176</v>
      </c>
      <c r="P342" s="81">
        <v>43484.751759259256</v>
      </c>
      <c r="Q342" s="79" t="s">
        <v>561</v>
      </c>
      <c r="R342" s="79"/>
      <c r="S342" s="79"/>
      <c r="T342" s="79" t="s">
        <v>622</v>
      </c>
      <c r="U342" s="83" t="s">
        <v>689</v>
      </c>
      <c r="V342" s="83" t="s">
        <v>689</v>
      </c>
      <c r="W342" s="81">
        <v>43484.751759259256</v>
      </c>
      <c r="X342" s="83" t="s">
        <v>1221</v>
      </c>
      <c r="Y342" s="79"/>
      <c r="Z342" s="79"/>
      <c r="AA342" s="85" t="s">
        <v>1597</v>
      </c>
      <c r="AB342" s="79"/>
      <c r="AC342" s="79" t="b">
        <v>0</v>
      </c>
      <c r="AD342" s="79">
        <v>3</v>
      </c>
      <c r="AE342" s="85" t="s">
        <v>1659</v>
      </c>
      <c r="AF342" s="79" t="b">
        <v>0</v>
      </c>
      <c r="AG342" s="79" t="s">
        <v>1664</v>
      </c>
      <c r="AH342" s="79"/>
      <c r="AI342" s="85" t="s">
        <v>1659</v>
      </c>
      <c r="AJ342" s="79" t="b">
        <v>0</v>
      </c>
      <c r="AK342" s="79">
        <v>0</v>
      </c>
      <c r="AL342" s="85" t="s">
        <v>1659</v>
      </c>
      <c r="AM342" s="79" t="s">
        <v>1674</v>
      </c>
      <c r="AN342" s="79" t="b">
        <v>0</v>
      </c>
      <c r="AO342" s="85" t="s">
        <v>1597</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8</v>
      </c>
      <c r="BC342" s="78" t="str">
        <f>REPLACE(INDEX(GroupVertices[Group],MATCH(Edges[[#This Row],[Vertex 2]],GroupVertices[Vertex],0)),1,1,"")</f>
        <v>8</v>
      </c>
      <c r="BD342" s="48">
        <v>0</v>
      </c>
      <c r="BE342" s="49">
        <v>0</v>
      </c>
      <c r="BF342" s="48">
        <v>0</v>
      </c>
      <c r="BG342" s="49">
        <v>0</v>
      </c>
      <c r="BH342" s="48">
        <v>0</v>
      </c>
      <c r="BI342" s="49">
        <v>0</v>
      </c>
      <c r="BJ342" s="48">
        <v>1</v>
      </c>
      <c r="BK342" s="49">
        <v>100</v>
      </c>
      <c r="BL342" s="48">
        <v>1</v>
      </c>
    </row>
    <row r="343" spans="1:64" ht="15">
      <c r="A343" s="64" t="s">
        <v>475</v>
      </c>
      <c r="B343" s="64" t="s">
        <v>475</v>
      </c>
      <c r="C343" s="65" t="s">
        <v>4127</v>
      </c>
      <c r="D343" s="66">
        <v>10</v>
      </c>
      <c r="E343" s="67" t="s">
        <v>136</v>
      </c>
      <c r="F343" s="68">
        <v>22.25</v>
      </c>
      <c r="G343" s="65"/>
      <c r="H343" s="69"/>
      <c r="I343" s="70"/>
      <c r="J343" s="70"/>
      <c r="K343" s="34" t="s">
        <v>65</v>
      </c>
      <c r="L343" s="77">
        <v>343</v>
      </c>
      <c r="M343" s="77"/>
      <c r="N343" s="72"/>
      <c r="O343" s="79" t="s">
        <v>176</v>
      </c>
      <c r="P343" s="81">
        <v>43484.777037037034</v>
      </c>
      <c r="Q343" s="79" t="s">
        <v>562</v>
      </c>
      <c r="R343" s="79"/>
      <c r="S343" s="79"/>
      <c r="T343" s="79" t="s">
        <v>622</v>
      </c>
      <c r="U343" s="83" t="s">
        <v>690</v>
      </c>
      <c r="V343" s="83" t="s">
        <v>690</v>
      </c>
      <c r="W343" s="81">
        <v>43484.777037037034</v>
      </c>
      <c r="X343" s="83" t="s">
        <v>1222</v>
      </c>
      <c r="Y343" s="79"/>
      <c r="Z343" s="79"/>
      <c r="AA343" s="85" t="s">
        <v>1598</v>
      </c>
      <c r="AB343" s="79"/>
      <c r="AC343" s="79" t="b">
        <v>0</v>
      </c>
      <c r="AD343" s="79">
        <v>0</v>
      </c>
      <c r="AE343" s="85" t="s">
        <v>1659</v>
      </c>
      <c r="AF343" s="79" t="b">
        <v>0</v>
      </c>
      <c r="AG343" s="79" t="s">
        <v>1663</v>
      </c>
      <c r="AH343" s="79"/>
      <c r="AI343" s="85" t="s">
        <v>1659</v>
      </c>
      <c r="AJ343" s="79" t="b">
        <v>0</v>
      </c>
      <c r="AK343" s="79">
        <v>0</v>
      </c>
      <c r="AL343" s="85" t="s">
        <v>1659</v>
      </c>
      <c r="AM343" s="79" t="s">
        <v>1674</v>
      </c>
      <c r="AN343" s="79" t="b">
        <v>0</v>
      </c>
      <c r="AO343" s="85" t="s">
        <v>1598</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8</v>
      </c>
      <c r="BC343" s="78" t="str">
        <f>REPLACE(INDEX(GroupVertices[Group],MATCH(Edges[[#This Row],[Vertex 2]],GroupVertices[Vertex],0)),1,1,"")</f>
        <v>8</v>
      </c>
      <c r="BD343" s="48">
        <v>0</v>
      </c>
      <c r="BE343" s="49">
        <v>0</v>
      </c>
      <c r="BF343" s="48">
        <v>1</v>
      </c>
      <c r="BG343" s="49">
        <v>16.666666666666668</v>
      </c>
      <c r="BH343" s="48">
        <v>0</v>
      </c>
      <c r="BI343" s="49">
        <v>0</v>
      </c>
      <c r="BJ343" s="48">
        <v>5</v>
      </c>
      <c r="BK343" s="49">
        <v>83.33333333333333</v>
      </c>
      <c r="BL343" s="48">
        <v>6</v>
      </c>
    </row>
    <row r="344" spans="1:64" ht="15">
      <c r="A344" s="64" t="s">
        <v>476</v>
      </c>
      <c r="B344" s="64" t="s">
        <v>425</v>
      </c>
      <c r="C344" s="65" t="s">
        <v>4124</v>
      </c>
      <c r="D344" s="66">
        <v>3</v>
      </c>
      <c r="E344" s="67" t="s">
        <v>132</v>
      </c>
      <c r="F344" s="68">
        <v>32</v>
      </c>
      <c r="G344" s="65"/>
      <c r="H344" s="69"/>
      <c r="I344" s="70"/>
      <c r="J344" s="70"/>
      <c r="K344" s="34" t="s">
        <v>65</v>
      </c>
      <c r="L344" s="77">
        <v>344</v>
      </c>
      <c r="M344" s="77"/>
      <c r="N344" s="72"/>
      <c r="O344" s="79" t="s">
        <v>498</v>
      </c>
      <c r="P344" s="81">
        <v>43484.77707175926</v>
      </c>
      <c r="Q344" s="79" t="s">
        <v>539</v>
      </c>
      <c r="R344" s="79"/>
      <c r="S344" s="79"/>
      <c r="T344" s="79" t="s">
        <v>637</v>
      </c>
      <c r="U344" s="79"/>
      <c r="V344" s="83" t="s">
        <v>897</v>
      </c>
      <c r="W344" s="81">
        <v>43484.77707175926</v>
      </c>
      <c r="X344" s="83" t="s">
        <v>1223</v>
      </c>
      <c r="Y344" s="79"/>
      <c r="Z344" s="79"/>
      <c r="AA344" s="85" t="s">
        <v>1599</v>
      </c>
      <c r="AB344" s="79"/>
      <c r="AC344" s="79" t="b">
        <v>0</v>
      </c>
      <c r="AD344" s="79">
        <v>0</v>
      </c>
      <c r="AE344" s="85" t="s">
        <v>1659</v>
      </c>
      <c r="AF344" s="79" t="b">
        <v>0</v>
      </c>
      <c r="AG344" s="79" t="s">
        <v>1663</v>
      </c>
      <c r="AH344" s="79"/>
      <c r="AI344" s="85" t="s">
        <v>1659</v>
      </c>
      <c r="AJ344" s="79" t="b">
        <v>0</v>
      </c>
      <c r="AK344" s="79">
        <v>22</v>
      </c>
      <c r="AL344" s="85" t="s">
        <v>1655</v>
      </c>
      <c r="AM344" s="79" t="s">
        <v>1677</v>
      </c>
      <c r="AN344" s="79" t="b">
        <v>0</v>
      </c>
      <c r="AO344" s="85" t="s">
        <v>1655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15</v>
      </c>
      <c r="BK344" s="49">
        <v>100</v>
      </c>
      <c r="BL344" s="48">
        <v>15</v>
      </c>
    </row>
    <row r="345" spans="1:64" ht="15">
      <c r="A345" s="64" t="s">
        <v>477</v>
      </c>
      <c r="B345" s="64" t="s">
        <v>425</v>
      </c>
      <c r="C345" s="65" t="s">
        <v>4124</v>
      </c>
      <c r="D345" s="66">
        <v>3</v>
      </c>
      <c r="E345" s="67" t="s">
        <v>132</v>
      </c>
      <c r="F345" s="68">
        <v>32</v>
      </c>
      <c r="G345" s="65"/>
      <c r="H345" s="69"/>
      <c r="I345" s="70"/>
      <c r="J345" s="70"/>
      <c r="K345" s="34" t="s">
        <v>65</v>
      </c>
      <c r="L345" s="77">
        <v>345</v>
      </c>
      <c r="M345" s="77"/>
      <c r="N345" s="72"/>
      <c r="O345" s="79" t="s">
        <v>498</v>
      </c>
      <c r="P345" s="81">
        <v>43484.77721064815</v>
      </c>
      <c r="Q345" s="79" t="s">
        <v>539</v>
      </c>
      <c r="R345" s="79"/>
      <c r="S345" s="79"/>
      <c r="T345" s="79" t="s">
        <v>637</v>
      </c>
      <c r="U345" s="79"/>
      <c r="V345" s="83" t="s">
        <v>898</v>
      </c>
      <c r="W345" s="81">
        <v>43484.77721064815</v>
      </c>
      <c r="X345" s="83" t="s">
        <v>1224</v>
      </c>
      <c r="Y345" s="79"/>
      <c r="Z345" s="79"/>
      <c r="AA345" s="85" t="s">
        <v>1600</v>
      </c>
      <c r="AB345" s="79"/>
      <c r="AC345" s="79" t="b">
        <v>0</v>
      </c>
      <c r="AD345" s="79">
        <v>0</v>
      </c>
      <c r="AE345" s="85" t="s">
        <v>1659</v>
      </c>
      <c r="AF345" s="79" t="b">
        <v>0</v>
      </c>
      <c r="AG345" s="79" t="s">
        <v>1663</v>
      </c>
      <c r="AH345" s="79"/>
      <c r="AI345" s="85" t="s">
        <v>1659</v>
      </c>
      <c r="AJ345" s="79" t="b">
        <v>0</v>
      </c>
      <c r="AK345" s="79">
        <v>22</v>
      </c>
      <c r="AL345" s="85" t="s">
        <v>1655</v>
      </c>
      <c r="AM345" s="79" t="s">
        <v>1677</v>
      </c>
      <c r="AN345" s="79" t="b">
        <v>0</v>
      </c>
      <c r="AO345" s="85" t="s">
        <v>1655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15</v>
      </c>
      <c r="BK345" s="49">
        <v>100</v>
      </c>
      <c r="BL345" s="48">
        <v>15</v>
      </c>
    </row>
    <row r="346" spans="1:64" ht="15">
      <c r="A346" s="64" t="s">
        <v>478</v>
      </c>
      <c r="B346" s="64" t="s">
        <v>482</v>
      </c>
      <c r="C346" s="65" t="s">
        <v>4124</v>
      </c>
      <c r="D346" s="66">
        <v>3</v>
      </c>
      <c r="E346" s="67" t="s">
        <v>132</v>
      </c>
      <c r="F346" s="68">
        <v>32</v>
      </c>
      <c r="G346" s="65"/>
      <c r="H346" s="69"/>
      <c r="I346" s="70"/>
      <c r="J346" s="70"/>
      <c r="K346" s="34" t="s">
        <v>65</v>
      </c>
      <c r="L346" s="77">
        <v>346</v>
      </c>
      <c r="M346" s="77"/>
      <c r="N346" s="72"/>
      <c r="O346" s="79" t="s">
        <v>498</v>
      </c>
      <c r="P346" s="81">
        <v>43484.77721064815</v>
      </c>
      <c r="Q346" s="79" t="s">
        <v>563</v>
      </c>
      <c r="R346" s="83" t="s">
        <v>611</v>
      </c>
      <c r="S346" s="79" t="s">
        <v>619</v>
      </c>
      <c r="T346" s="79" t="s">
        <v>634</v>
      </c>
      <c r="U346" s="79"/>
      <c r="V346" s="83" t="s">
        <v>899</v>
      </c>
      <c r="W346" s="81">
        <v>43484.77721064815</v>
      </c>
      <c r="X346" s="83" t="s">
        <v>1225</v>
      </c>
      <c r="Y346" s="79"/>
      <c r="Z346" s="79"/>
      <c r="AA346" s="85" t="s">
        <v>1601</v>
      </c>
      <c r="AB346" s="79"/>
      <c r="AC346" s="79" t="b">
        <v>0</v>
      </c>
      <c r="AD346" s="79">
        <v>0</v>
      </c>
      <c r="AE346" s="85" t="s">
        <v>1659</v>
      </c>
      <c r="AF346" s="79" t="b">
        <v>1</v>
      </c>
      <c r="AG346" s="79" t="s">
        <v>1664</v>
      </c>
      <c r="AH346" s="79"/>
      <c r="AI346" s="85" t="s">
        <v>1668</v>
      </c>
      <c r="AJ346" s="79" t="b">
        <v>0</v>
      </c>
      <c r="AK346" s="79">
        <v>1</v>
      </c>
      <c r="AL346" s="85" t="s">
        <v>1642</v>
      </c>
      <c r="AM346" s="79" t="s">
        <v>1674</v>
      </c>
      <c r="AN346" s="79" t="b">
        <v>0</v>
      </c>
      <c r="AO346" s="85" t="s">
        <v>1642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6</v>
      </c>
      <c r="BK346" s="49">
        <v>100</v>
      </c>
      <c r="BL346" s="48">
        <v>6</v>
      </c>
    </row>
    <row r="347" spans="1:64" ht="15">
      <c r="A347" s="64" t="s">
        <v>479</v>
      </c>
      <c r="B347" s="64" t="s">
        <v>425</v>
      </c>
      <c r="C347" s="65" t="s">
        <v>4124</v>
      </c>
      <c r="D347" s="66">
        <v>3</v>
      </c>
      <c r="E347" s="67" t="s">
        <v>132</v>
      </c>
      <c r="F347" s="68">
        <v>32</v>
      </c>
      <c r="G347" s="65"/>
      <c r="H347" s="69"/>
      <c r="I347" s="70"/>
      <c r="J347" s="70"/>
      <c r="K347" s="34" t="s">
        <v>65</v>
      </c>
      <c r="L347" s="77">
        <v>347</v>
      </c>
      <c r="M347" s="77"/>
      <c r="N347" s="72"/>
      <c r="O347" s="79" t="s">
        <v>498</v>
      </c>
      <c r="P347" s="81">
        <v>43484.777650462966</v>
      </c>
      <c r="Q347" s="79" t="s">
        <v>539</v>
      </c>
      <c r="R347" s="79"/>
      <c r="S347" s="79"/>
      <c r="T347" s="79" t="s">
        <v>637</v>
      </c>
      <c r="U347" s="79"/>
      <c r="V347" s="83" t="s">
        <v>900</v>
      </c>
      <c r="W347" s="81">
        <v>43484.777650462966</v>
      </c>
      <c r="X347" s="83" t="s">
        <v>1226</v>
      </c>
      <c r="Y347" s="79"/>
      <c r="Z347" s="79"/>
      <c r="AA347" s="85" t="s">
        <v>1602</v>
      </c>
      <c r="AB347" s="79"/>
      <c r="AC347" s="79" t="b">
        <v>0</v>
      </c>
      <c r="AD347" s="79">
        <v>0</v>
      </c>
      <c r="AE347" s="85" t="s">
        <v>1659</v>
      </c>
      <c r="AF347" s="79" t="b">
        <v>0</v>
      </c>
      <c r="AG347" s="79" t="s">
        <v>1663</v>
      </c>
      <c r="AH347" s="79"/>
      <c r="AI347" s="85" t="s">
        <v>1659</v>
      </c>
      <c r="AJ347" s="79" t="b">
        <v>0</v>
      </c>
      <c r="AK347" s="79">
        <v>22</v>
      </c>
      <c r="AL347" s="85" t="s">
        <v>1655</v>
      </c>
      <c r="AM347" s="79" t="s">
        <v>1674</v>
      </c>
      <c r="AN347" s="79" t="b">
        <v>0</v>
      </c>
      <c r="AO347" s="85" t="s">
        <v>1655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15</v>
      </c>
      <c r="BK347" s="49">
        <v>100</v>
      </c>
      <c r="BL347" s="48">
        <v>15</v>
      </c>
    </row>
    <row r="348" spans="1:64" ht="15">
      <c r="A348" s="64" t="s">
        <v>480</v>
      </c>
      <c r="B348" s="64" t="s">
        <v>425</v>
      </c>
      <c r="C348" s="65" t="s">
        <v>4124</v>
      </c>
      <c r="D348" s="66">
        <v>3</v>
      </c>
      <c r="E348" s="67" t="s">
        <v>132</v>
      </c>
      <c r="F348" s="68">
        <v>32</v>
      </c>
      <c r="G348" s="65"/>
      <c r="H348" s="69"/>
      <c r="I348" s="70"/>
      <c r="J348" s="70"/>
      <c r="K348" s="34" t="s">
        <v>65</v>
      </c>
      <c r="L348" s="77">
        <v>348</v>
      </c>
      <c r="M348" s="77"/>
      <c r="N348" s="72"/>
      <c r="O348" s="79" t="s">
        <v>498</v>
      </c>
      <c r="P348" s="81">
        <v>43484.777708333335</v>
      </c>
      <c r="Q348" s="79" t="s">
        <v>539</v>
      </c>
      <c r="R348" s="79"/>
      <c r="S348" s="79"/>
      <c r="T348" s="79" t="s">
        <v>637</v>
      </c>
      <c r="U348" s="79"/>
      <c r="V348" s="83" t="s">
        <v>901</v>
      </c>
      <c r="W348" s="81">
        <v>43484.777708333335</v>
      </c>
      <c r="X348" s="83" t="s">
        <v>1227</v>
      </c>
      <c r="Y348" s="79"/>
      <c r="Z348" s="79"/>
      <c r="AA348" s="85" t="s">
        <v>1603</v>
      </c>
      <c r="AB348" s="79"/>
      <c r="AC348" s="79" t="b">
        <v>0</v>
      </c>
      <c r="AD348" s="79">
        <v>0</v>
      </c>
      <c r="AE348" s="85" t="s">
        <v>1659</v>
      </c>
      <c r="AF348" s="79" t="b">
        <v>0</v>
      </c>
      <c r="AG348" s="79" t="s">
        <v>1663</v>
      </c>
      <c r="AH348" s="79"/>
      <c r="AI348" s="85" t="s">
        <v>1659</v>
      </c>
      <c r="AJ348" s="79" t="b">
        <v>0</v>
      </c>
      <c r="AK348" s="79">
        <v>22</v>
      </c>
      <c r="AL348" s="85" t="s">
        <v>1655</v>
      </c>
      <c r="AM348" s="79" t="s">
        <v>1674</v>
      </c>
      <c r="AN348" s="79" t="b">
        <v>0</v>
      </c>
      <c r="AO348" s="85" t="s">
        <v>1655</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15</v>
      </c>
      <c r="BK348" s="49">
        <v>100</v>
      </c>
      <c r="BL348" s="48">
        <v>15</v>
      </c>
    </row>
    <row r="349" spans="1:64" ht="15">
      <c r="A349" s="64" t="s">
        <v>481</v>
      </c>
      <c r="B349" s="64" t="s">
        <v>481</v>
      </c>
      <c r="C349" s="65" t="s">
        <v>4124</v>
      </c>
      <c r="D349" s="66">
        <v>3</v>
      </c>
      <c r="E349" s="67" t="s">
        <v>132</v>
      </c>
      <c r="F349" s="68">
        <v>32</v>
      </c>
      <c r="G349" s="65"/>
      <c r="H349" s="69"/>
      <c r="I349" s="70"/>
      <c r="J349" s="70"/>
      <c r="K349" s="34" t="s">
        <v>65</v>
      </c>
      <c r="L349" s="77">
        <v>349</v>
      </c>
      <c r="M349" s="77"/>
      <c r="N349" s="72"/>
      <c r="O349" s="79" t="s">
        <v>176</v>
      </c>
      <c r="P349" s="81">
        <v>43484.71414351852</v>
      </c>
      <c r="Q349" s="79" t="s">
        <v>564</v>
      </c>
      <c r="R349" s="79"/>
      <c r="S349" s="79"/>
      <c r="T349" s="79" t="s">
        <v>630</v>
      </c>
      <c r="U349" s="83" t="s">
        <v>691</v>
      </c>
      <c r="V349" s="83" t="s">
        <v>691</v>
      </c>
      <c r="W349" s="81">
        <v>43484.71414351852</v>
      </c>
      <c r="X349" s="83" t="s">
        <v>1228</v>
      </c>
      <c r="Y349" s="79"/>
      <c r="Z349" s="79"/>
      <c r="AA349" s="85" t="s">
        <v>1604</v>
      </c>
      <c r="AB349" s="79"/>
      <c r="AC349" s="79" t="b">
        <v>0</v>
      </c>
      <c r="AD349" s="79">
        <v>2</v>
      </c>
      <c r="AE349" s="85" t="s">
        <v>1659</v>
      </c>
      <c r="AF349" s="79" t="b">
        <v>0</v>
      </c>
      <c r="AG349" s="79" t="s">
        <v>1663</v>
      </c>
      <c r="AH349" s="79"/>
      <c r="AI349" s="85" t="s">
        <v>1659</v>
      </c>
      <c r="AJ349" s="79" t="b">
        <v>0</v>
      </c>
      <c r="AK349" s="79">
        <v>1</v>
      </c>
      <c r="AL349" s="85" t="s">
        <v>1659</v>
      </c>
      <c r="AM349" s="79" t="s">
        <v>1676</v>
      </c>
      <c r="AN349" s="79" t="b">
        <v>0</v>
      </c>
      <c r="AO349" s="85" t="s">
        <v>1604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v>1</v>
      </c>
      <c r="BE349" s="49">
        <v>7.142857142857143</v>
      </c>
      <c r="BF349" s="48">
        <v>0</v>
      </c>
      <c r="BG349" s="49">
        <v>0</v>
      </c>
      <c r="BH349" s="48">
        <v>0</v>
      </c>
      <c r="BI349" s="49">
        <v>0</v>
      </c>
      <c r="BJ349" s="48">
        <v>13</v>
      </c>
      <c r="BK349" s="49">
        <v>92.85714285714286</v>
      </c>
      <c r="BL349" s="48">
        <v>14</v>
      </c>
    </row>
    <row r="350" spans="1:64" ht="15">
      <c r="A350" s="64" t="s">
        <v>482</v>
      </c>
      <c r="B350" s="64" t="s">
        <v>481</v>
      </c>
      <c r="C350" s="65" t="s">
        <v>4124</v>
      </c>
      <c r="D350" s="66">
        <v>3</v>
      </c>
      <c r="E350" s="67" t="s">
        <v>132</v>
      </c>
      <c r="F350" s="68">
        <v>32</v>
      </c>
      <c r="G350" s="65"/>
      <c r="H350" s="69"/>
      <c r="I350" s="70"/>
      <c r="J350" s="70"/>
      <c r="K350" s="34" t="s">
        <v>65</v>
      </c>
      <c r="L350" s="77">
        <v>350</v>
      </c>
      <c r="M350" s="77"/>
      <c r="N350" s="72"/>
      <c r="O350" s="79" t="s">
        <v>498</v>
      </c>
      <c r="P350" s="81">
        <v>43484.71616898148</v>
      </c>
      <c r="Q350" s="79" t="s">
        <v>565</v>
      </c>
      <c r="R350" s="79"/>
      <c r="S350" s="79"/>
      <c r="T350" s="79" t="s">
        <v>630</v>
      </c>
      <c r="U350" s="83" t="s">
        <v>691</v>
      </c>
      <c r="V350" s="83" t="s">
        <v>691</v>
      </c>
      <c r="W350" s="81">
        <v>43484.71616898148</v>
      </c>
      <c r="X350" s="83" t="s">
        <v>1229</v>
      </c>
      <c r="Y350" s="79"/>
      <c r="Z350" s="79"/>
      <c r="AA350" s="85" t="s">
        <v>1605</v>
      </c>
      <c r="AB350" s="79"/>
      <c r="AC350" s="79" t="b">
        <v>0</v>
      </c>
      <c r="AD350" s="79">
        <v>0</v>
      </c>
      <c r="AE350" s="85" t="s">
        <v>1659</v>
      </c>
      <c r="AF350" s="79" t="b">
        <v>0</v>
      </c>
      <c r="AG350" s="79" t="s">
        <v>1663</v>
      </c>
      <c r="AH350" s="79"/>
      <c r="AI350" s="85" t="s">
        <v>1659</v>
      </c>
      <c r="AJ350" s="79" t="b">
        <v>0</v>
      </c>
      <c r="AK350" s="79">
        <v>1</v>
      </c>
      <c r="AL350" s="85" t="s">
        <v>1604</v>
      </c>
      <c r="AM350" s="79" t="s">
        <v>1681</v>
      </c>
      <c r="AN350" s="79" t="b">
        <v>0</v>
      </c>
      <c r="AO350" s="85" t="s">
        <v>1604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1</v>
      </c>
      <c r="BE350" s="49">
        <v>6.25</v>
      </c>
      <c r="BF350" s="48">
        <v>0</v>
      </c>
      <c r="BG350" s="49">
        <v>0</v>
      </c>
      <c r="BH350" s="48">
        <v>0</v>
      </c>
      <c r="BI350" s="49">
        <v>0</v>
      </c>
      <c r="BJ350" s="48">
        <v>15</v>
      </c>
      <c r="BK350" s="49">
        <v>93.75</v>
      </c>
      <c r="BL350" s="48">
        <v>16</v>
      </c>
    </row>
    <row r="351" spans="1:64" ht="15">
      <c r="A351" s="64" t="s">
        <v>483</v>
      </c>
      <c r="B351" s="64" t="s">
        <v>472</v>
      </c>
      <c r="C351" s="65" t="s">
        <v>4124</v>
      </c>
      <c r="D351" s="66">
        <v>3</v>
      </c>
      <c r="E351" s="67" t="s">
        <v>132</v>
      </c>
      <c r="F351" s="68">
        <v>32</v>
      </c>
      <c r="G351" s="65"/>
      <c r="H351" s="69"/>
      <c r="I351" s="70"/>
      <c r="J351" s="70"/>
      <c r="K351" s="34" t="s">
        <v>66</v>
      </c>
      <c r="L351" s="77">
        <v>351</v>
      </c>
      <c r="M351" s="77"/>
      <c r="N351" s="72"/>
      <c r="O351" s="79" t="s">
        <v>498</v>
      </c>
      <c r="P351" s="81">
        <v>43484.702048611114</v>
      </c>
      <c r="Q351" s="79" t="s">
        <v>549</v>
      </c>
      <c r="R351" s="79"/>
      <c r="S351" s="79"/>
      <c r="T351" s="79" t="s">
        <v>622</v>
      </c>
      <c r="U351" s="83" t="s">
        <v>681</v>
      </c>
      <c r="V351" s="83" t="s">
        <v>681</v>
      </c>
      <c r="W351" s="81">
        <v>43484.702048611114</v>
      </c>
      <c r="X351" s="83" t="s">
        <v>1230</v>
      </c>
      <c r="Y351" s="79"/>
      <c r="Z351" s="79"/>
      <c r="AA351" s="85" t="s">
        <v>1606</v>
      </c>
      <c r="AB351" s="79"/>
      <c r="AC351" s="79" t="b">
        <v>0</v>
      </c>
      <c r="AD351" s="79">
        <v>0</v>
      </c>
      <c r="AE351" s="85" t="s">
        <v>1659</v>
      </c>
      <c r="AF351" s="79" t="b">
        <v>0</v>
      </c>
      <c r="AG351" s="79" t="s">
        <v>1663</v>
      </c>
      <c r="AH351" s="79"/>
      <c r="AI351" s="85" t="s">
        <v>1659</v>
      </c>
      <c r="AJ351" s="79" t="b">
        <v>0</v>
      </c>
      <c r="AK351" s="79">
        <v>2</v>
      </c>
      <c r="AL351" s="85" t="s">
        <v>1608</v>
      </c>
      <c r="AM351" s="79" t="s">
        <v>1676</v>
      </c>
      <c r="AN351" s="79" t="b">
        <v>0</v>
      </c>
      <c r="AO351" s="85" t="s">
        <v>1608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v>0</v>
      </c>
      <c r="BE351" s="49">
        <v>0</v>
      </c>
      <c r="BF351" s="48">
        <v>0</v>
      </c>
      <c r="BG351" s="49">
        <v>0</v>
      </c>
      <c r="BH351" s="48">
        <v>0</v>
      </c>
      <c r="BI351" s="49">
        <v>0</v>
      </c>
      <c r="BJ351" s="48">
        <v>12</v>
      </c>
      <c r="BK351" s="49">
        <v>100</v>
      </c>
      <c r="BL351" s="48">
        <v>12</v>
      </c>
    </row>
    <row r="352" spans="1:64" ht="15">
      <c r="A352" s="64" t="s">
        <v>472</v>
      </c>
      <c r="B352" s="64" t="s">
        <v>483</v>
      </c>
      <c r="C352" s="65" t="s">
        <v>4125</v>
      </c>
      <c r="D352" s="66">
        <v>6.5</v>
      </c>
      <c r="E352" s="67" t="s">
        <v>136</v>
      </c>
      <c r="F352" s="68">
        <v>28.75</v>
      </c>
      <c r="G352" s="65"/>
      <c r="H352" s="69"/>
      <c r="I352" s="70"/>
      <c r="J352" s="70"/>
      <c r="K352" s="34" t="s">
        <v>66</v>
      </c>
      <c r="L352" s="77">
        <v>352</v>
      </c>
      <c r="M352" s="77"/>
      <c r="N352" s="72"/>
      <c r="O352" s="79" t="s">
        <v>498</v>
      </c>
      <c r="P352" s="81">
        <v>43484.695497685185</v>
      </c>
      <c r="Q352" s="79" t="s">
        <v>566</v>
      </c>
      <c r="R352" s="79"/>
      <c r="S352" s="79"/>
      <c r="T352" s="79" t="s">
        <v>644</v>
      </c>
      <c r="U352" s="83" t="s">
        <v>692</v>
      </c>
      <c r="V352" s="83" t="s">
        <v>692</v>
      </c>
      <c r="W352" s="81">
        <v>43484.695497685185</v>
      </c>
      <c r="X352" s="83" t="s">
        <v>1231</v>
      </c>
      <c r="Y352" s="79"/>
      <c r="Z352" s="79"/>
      <c r="AA352" s="85" t="s">
        <v>1607</v>
      </c>
      <c r="AB352" s="79"/>
      <c r="AC352" s="79" t="b">
        <v>0</v>
      </c>
      <c r="AD352" s="79">
        <v>1</v>
      </c>
      <c r="AE352" s="85" t="s">
        <v>1659</v>
      </c>
      <c r="AF352" s="79" t="b">
        <v>0</v>
      </c>
      <c r="AG352" s="79" t="s">
        <v>1663</v>
      </c>
      <c r="AH352" s="79"/>
      <c r="AI352" s="85" t="s">
        <v>1659</v>
      </c>
      <c r="AJ352" s="79" t="b">
        <v>0</v>
      </c>
      <c r="AK352" s="79">
        <v>1</v>
      </c>
      <c r="AL352" s="85" t="s">
        <v>1659</v>
      </c>
      <c r="AM352" s="79" t="s">
        <v>1674</v>
      </c>
      <c r="AN352" s="79" t="b">
        <v>0</v>
      </c>
      <c r="AO352" s="85" t="s">
        <v>1607</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13</v>
      </c>
      <c r="BK352" s="49">
        <v>100</v>
      </c>
      <c r="BL352" s="48">
        <v>13</v>
      </c>
    </row>
    <row r="353" spans="1:64" ht="15">
      <c r="A353" s="64" t="s">
        <v>472</v>
      </c>
      <c r="B353" s="64" t="s">
        <v>483</v>
      </c>
      <c r="C353" s="65" t="s">
        <v>4125</v>
      </c>
      <c r="D353" s="66">
        <v>6.5</v>
      </c>
      <c r="E353" s="67" t="s">
        <v>136</v>
      </c>
      <c r="F353" s="68">
        <v>28.75</v>
      </c>
      <c r="G353" s="65"/>
      <c r="H353" s="69"/>
      <c r="I353" s="70"/>
      <c r="J353" s="70"/>
      <c r="K353" s="34" t="s">
        <v>66</v>
      </c>
      <c r="L353" s="77">
        <v>353</v>
      </c>
      <c r="M353" s="77"/>
      <c r="N353" s="72"/>
      <c r="O353" s="79" t="s">
        <v>498</v>
      </c>
      <c r="P353" s="81">
        <v>43484.696435185186</v>
      </c>
      <c r="Q353" s="79" t="s">
        <v>567</v>
      </c>
      <c r="R353" s="79"/>
      <c r="S353" s="79"/>
      <c r="T353" s="79" t="s">
        <v>622</v>
      </c>
      <c r="U353" s="83" t="s">
        <v>681</v>
      </c>
      <c r="V353" s="83" t="s">
        <v>681</v>
      </c>
      <c r="W353" s="81">
        <v>43484.696435185186</v>
      </c>
      <c r="X353" s="83" t="s">
        <v>1232</v>
      </c>
      <c r="Y353" s="79"/>
      <c r="Z353" s="79"/>
      <c r="AA353" s="85" t="s">
        <v>1608</v>
      </c>
      <c r="AB353" s="79"/>
      <c r="AC353" s="79" t="b">
        <v>0</v>
      </c>
      <c r="AD353" s="79">
        <v>4</v>
      </c>
      <c r="AE353" s="85" t="s">
        <v>1659</v>
      </c>
      <c r="AF353" s="79" t="b">
        <v>0</v>
      </c>
      <c r="AG353" s="79" t="s">
        <v>1663</v>
      </c>
      <c r="AH353" s="79"/>
      <c r="AI353" s="85" t="s">
        <v>1659</v>
      </c>
      <c r="AJ353" s="79" t="b">
        <v>0</v>
      </c>
      <c r="AK353" s="79">
        <v>2</v>
      </c>
      <c r="AL353" s="85" t="s">
        <v>1659</v>
      </c>
      <c r="AM353" s="79" t="s">
        <v>1674</v>
      </c>
      <c r="AN353" s="79" t="b">
        <v>0</v>
      </c>
      <c r="AO353" s="85" t="s">
        <v>1608</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10</v>
      </c>
      <c r="BK353" s="49">
        <v>100</v>
      </c>
      <c r="BL353" s="48">
        <v>10</v>
      </c>
    </row>
    <row r="354" spans="1:64" ht="15">
      <c r="A354" s="64" t="s">
        <v>482</v>
      </c>
      <c r="B354" s="64" t="s">
        <v>483</v>
      </c>
      <c r="C354" s="65" t="s">
        <v>4124</v>
      </c>
      <c r="D354" s="66">
        <v>3</v>
      </c>
      <c r="E354" s="67" t="s">
        <v>132</v>
      </c>
      <c r="F354" s="68">
        <v>32</v>
      </c>
      <c r="G354" s="65"/>
      <c r="H354" s="69"/>
      <c r="I354" s="70"/>
      <c r="J354" s="70"/>
      <c r="K354" s="34" t="s">
        <v>65</v>
      </c>
      <c r="L354" s="77">
        <v>354</v>
      </c>
      <c r="M354" s="77"/>
      <c r="N354" s="72"/>
      <c r="O354" s="79" t="s">
        <v>498</v>
      </c>
      <c r="P354" s="81">
        <v>43484.71847222222</v>
      </c>
      <c r="Q354" s="79" t="s">
        <v>568</v>
      </c>
      <c r="R354" s="79"/>
      <c r="S354" s="79"/>
      <c r="T354" s="79" t="s">
        <v>644</v>
      </c>
      <c r="U354" s="83" t="s">
        <v>692</v>
      </c>
      <c r="V354" s="83" t="s">
        <v>692</v>
      </c>
      <c r="W354" s="81">
        <v>43484.71847222222</v>
      </c>
      <c r="X354" s="83" t="s">
        <v>1233</v>
      </c>
      <c r="Y354" s="79"/>
      <c r="Z354" s="79"/>
      <c r="AA354" s="85" t="s">
        <v>1609</v>
      </c>
      <c r="AB354" s="79"/>
      <c r="AC354" s="79" t="b">
        <v>0</v>
      </c>
      <c r="AD354" s="79">
        <v>0</v>
      </c>
      <c r="AE354" s="85" t="s">
        <v>1659</v>
      </c>
      <c r="AF354" s="79" t="b">
        <v>0</v>
      </c>
      <c r="AG354" s="79" t="s">
        <v>1663</v>
      </c>
      <c r="AH354" s="79"/>
      <c r="AI354" s="85" t="s">
        <v>1659</v>
      </c>
      <c r="AJ354" s="79" t="b">
        <v>0</v>
      </c>
      <c r="AK354" s="79">
        <v>1</v>
      </c>
      <c r="AL354" s="85" t="s">
        <v>1607</v>
      </c>
      <c r="AM354" s="79" t="s">
        <v>1681</v>
      </c>
      <c r="AN354" s="79" t="b">
        <v>0</v>
      </c>
      <c r="AO354" s="85" t="s">
        <v>1607</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0</v>
      </c>
      <c r="BE354" s="49">
        <v>0</v>
      </c>
      <c r="BF354" s="48">
        <v>0</v>
      </c>
      <c r="BG354" s="49">
        <v>0</v>
      </c>
      <c r="BH354" s="48">
        <v>0</v>
      </c>
      <c r="BI354" s="49">
        <v>0</v>
      </c>
      <c r="BJ354" s="48">
        <v>15</v>
      </c>
      <c r="BK354" s="49">
        <v>100</v>
      </c>
      <c r="BL354" s="48">
        <v>15</v>
      </c>
    </row>
    <row r="355" spans="1:64" ht="15">
      <c r="A355" s="64" t="s">
        <v>438</v>
      </c>
      <c r="B355" s="64" t="s">
        <v>438</v>
      </c>
      <c r="C355" s="65" t="s">
        <v>4127</v>
      </c>
      <c r="D355" s="66">
        <v>10</v>
      </c>
      <c r="E355" s="67" t="s">
        <v>136</v>
      </c>
      <c r="F355" s="68">
        <v>22.25</v>
      </c>
      <c r="G355" s="65"/>
      <c r="H355" s="69"/>
      <c r="I355" s="70"/>
      <c r="J355" s="70"/>
      <c r="K355" s="34" t="s">
        <v>65</v>
      </c>
      <c r="L355" s="77">
        <v>355</v>
      </c>
      <c r="M355" s="77"/>
      <c r="N355" s="72"/>
      <c r="O355" s="79" t="s">
        <v>176</v>
      </c>
      <c r="P355" s="81">
        <v>43484.692511574074</v>
      </c>
      <c r="Q355" s="79" t="s">
        <v>569</v>
      </c>
      <c r="R355" s="79"/>
      <c r="S355" s="79"/>
      <c r="T355" s="79" t="s">
        <v>645</v>
      </c>
      <c r="U355" s="83" t="s">
        <v>693</v>
      </c>
      <c r="V355" s="83" t="s">
        <v>693</v>
      </c>
      <c r="W355" s="81">
        <v>43484.692511574074</v>
      </c>
      <c r="X355" s="83" t="s">
        <v>1234</v>
      </c>
      <c r="Y355" s="79"/>
      <c r="Z355" s="79"/>
      <c r="AA355" s="85" t="s">
        <v>1610</v>
      </c>
      <c r="AB355" s="79"/>
      <c r="AC355" s="79" t="b">
        <v>0</v>
      </c>
      <c r="AD355" s="79">
        <v>0</v>
      </c>
      <c r="AE355" s="85" t="s">
        <v>1659</v>
      </c>
      <c r="AF355" s="79" t="b">
        <v>0</v>
      </c>
      <c r="AG355" s="79" t="s">
        <v>1663</v>
      </c>
      <c r="AH355" s="79"/>
      <c r="AI355" s="85" t="s">
        <v>1659</v>
      </c>
      <c r="AJ355" s="79" t="b">
        <v>0</v>
      </c>
      <c r="AK355" s="79">
        <v>1</v>
      </c>
      <c r="AL355" s="85" t="s">
        <v>1659</v>
      </c>
      <c r="AM355" s="79" t="s">
        <v>1674</v>
      </c>
      <c r="AN355" s="79" t="b">
        <v>0</v>
      </c>
      <c r="AO355" s="85" t="s">
        <v>1610</v>
      </c>
      <c r="AP355" s="79" t="s">
        <v>176</v>
      </c>
      <c r="AQ355" s="79">
        <v>0</v>
      </c>
      <c r="AR355" s="79">
        <v>0</v>
      </c>
      <c r="AS355" s="79" t="s">
        <v>1683</v>
      </c>
      <c r="AT355" s="79" t="s">
        <v>1684</v>
      </c>
      <c r="AU355" s="79" t="s">
        <v>1685</v>
      </c>
      <c r="AV355" s="79" t="s">
        <v>1687</v>
      </c>
      <c r="AW355" s="79" t="s">
        <v>1689</v>
      </c>
      <c r="AX355" s="79" t="s">
        <v>1690</v>
      </c>
      <c r="AY355" s="79" t="s">
        <v>1692</v>
      </c>
      <c r="AZ355" s="83" t="s">
        <v>1694</v>
      </c>
      <c r="BA355">
        <v>4</v>
      </c>
      <c r="BB355" s="78" t="str">
        <f>REPLACE(INDEX(GroupVertices[Group],MATCH(Edges[[#This Row],[Vertex 1]],GroupVertices[Vertex],0)),1,1,"")</f>
        <v>6</v>
      </c>
      <c r="BC355" s="78" t="str">
        <f>REPLACE(INDEX(GroupVertices[Group],MATCH(Edges[[#This Row],[Vertex 2]],GroupVertices[Vertex],0)),1,1,"")</f>
        <v>6</v>
      </c>
      <c r="BD355" s="48">
        <v>4</v>
      </c>
      <c r="BE355" s="49">
        <v>10.256410256410257</v>
      </c>
      <c r="BF355" s="48">
        <v>0</v>
      </c>
      <c r="BG355" s="49">
        <v>0</v>
      </c>
      <c r="BH355" s="48">
        <v>0</v>
      </c>
      <c r="BI355" s="49">
        <v>0</v>
      </c>
      <c r="BJ355" s="48">
        <v>35</v>
      </c>
      <c r="BK355" s="49">
        <v>89.74358974358974</v>
      </c>
      <c r="BL355" s="48">
        <v>39</v>
      </c>
    </row>
    <row r="356" spans="1:64" ht="15">
      <c r="A356" s="64" t="s">
        <v>438</v>
      </c>
      <c r="B356" s="64" t="s">
        <v>438</v>
      </c>
      <c r="C356" s="65" t="s">
        <v>4127</v>
      </c>
      <c r="D356" s="66">
        <v>10</v>
      </c>
      <c r="E356" s="67" t="s">
        <v>136</v>
      </c>
      <c r="F356" s="68">
        <v>22.25</v>
      </c>
      <c r="G356" s="65"/>
      <c r="H356" s="69"/>
      <c r="I356" s="70"/>
      <c r="J356" s="70"/>
      <c r="K356" s="34" t="s">
        <v>65</v>
      </c>
      <c r="L356" s="77">
        <v>356</v>
      </c>
      <c r="M356" s="77"/>
      <c r="N356" s="72"/>
      <c r="O356" s="79" t="s">
        <v>176</v>
      </c>
      <c r="P356" s="81">
        <v>43484.73648148148</v>
      </c>
      <c r="Q356" s="79" t="s">
        <v>570</v>
      </c>
      <c r="R356" s="79"/>
      <c r="S356" s="79"/>
      <c r="T356" s="79" t="s">
        <v>646</v>
      </c>
      <c r="U356" s="83" t="s">
        <v>694</v>
      </c>
      <c r="V356" s="83" t="s">
        <v>694</v>
      </c>
      <c r="W356" s="81">
        <v>43484.73648148148</v>
      </c>
      <c r="X356" s="83" t="s">
        <v>1235</v>
      </c>
      <c r="Y356" s="79"/>
      <c r="Z356" s="79"/>
      <c r="AA356" s="85" t="s">
        <v>1611</v>
      </c>
      <c r="AB356" s="79"/>
      <c r="AC356" s="79" t="b">
        <v>0</v>
      </c>
      <c r="AD356" s="79">
        <v>0</v>
      </c>
      <c r="AE356" s="85" t="s">
        <v>1659</v>
      </c>
      <c r="AF356" s="79" t="b">
        <v>0</v>
      </c>
      <c r="AG356" s="79" t="s">
        <v>1663</v>
      </c>
      <c r="AH356" s="79"/>
      <c r="AI356" s="85" t="s">
        <v>1659</v>
      </c>
      <c r="AJ356" s="79" t="b">
        <v>0</v>
      </c>
      <c r="AK356" s="79">
        <v>0</v>
      </c>
      <c r="AL356" s="85" t="s">
        <v>1659</v>
      </c>
      <c r="AM356" s="79" t="s">
        <v>1674</v>
      </c>
      <c r="AN356" s="79" t="b">
        <v>0</v>
      </c>
      <c r="AO356" s="85" t="s">
        <v>1611</v>
      </c>
      <c r="AP356" s="79" t="s">
        <v>176</v>
      </c>
      <c r="AQ356" s="79">
        <v>0</v>
      </c>
      <c r="AR356" s="79">
        <v>0</v>
      </c>
      <c r="AS356" s="79" t="s">
        <v>1683</v>
      </c>
      <c r="AT356" s="79" t="s">
        <v>1684</v>
      </c>
      <c r="AU356" s="79" t="s">
        <v>1685</v>
      </c>
      <c r="AV356" s="79" t="s">
        <v>1687</v>
      </c>
      <c r="AW356" s="79" t="s">
        <v>1689</v>
      </c>
      <c r="AX356" s="79" t="s">
        <v>1690</v>
      </c>
      <c r="AY356" s="79" t="s">
        <v>1692</v>
      </c>
      <c r="AZ356" s="83" t="s">
        <v>1694</v>
      </c>
      <c r="BA356">
        <v>4</v>
      </c>
      <c r="BB356" s="78" t="str">
        <f>REPLACE(INDEX(GroupVertices[Group],MATCH(Edges[[#This Row],[Vertex 1]],GroupVertices[Vertex],0)),1,1,"")</f>
        <v>6</v>
      </c>
      <c r="BC356" s="78" t="str">
        <f>REPLACE(INDEX(GroupVertices[Group],MATCH(Edges[[#This Row],[Vertex 2]],GroupVertices[Vertex],0)),1,1,"")</f>
        <v>6</v>
      </c>
      <c r="BD356" s="48">
        <v>1</v>
      </c>
      <c r="BE356" s="49">
        <v>5.882352941176471</v>
      </c>
      <c r="BF356" s="48">
        <v>0</v>
      </c>
      <c r="BG356" s="49">
        <v>0</v>
      </c>
      <c r="BH356" s="48">
        <v>0</v>
      </c>
      <c r="BI356" s="49">
        <v>0</v>
      </c>
      <c r="BJ356" s="48">
        <v>16</v>
      </c>
      <c r="BK356" s="49">
        <v>94.11764705882354</v>
      </c>
      <c r="BL356" s="48">
        <v>17</v>
      </c>
    </row>
    <row r="357" spans="1:64" ht="15">
      <c r="A357" s="64" t="s">
        <v>438</v>
      </c>
      <c r="B357" s="64" t="s">
        <v>438</v>
      </c>
      <c r="C357" s="65" t="s">
        <v>4127</v>
      </c>
      <c r="D357" s="66">
        <v>10</v>
      </c>
      <c r="E357" s="67" t="s">
        <v>136</v>
      </c>
      <c r="F357" s="68">
        <v>22.25</v>
      </c>
      <c r="G357" s="65"/>
      <c r="H357" s="69"/>
      <c r="I357" s="70"/>
      <c r="J357" s="70"/>
      <c r="K357" s="34" t="s">
        <v>65</v>
      </c>
      <c r="L357" s="77">
        <v>357</v>
      </c>
      <c r="M357" s="77"/>
      <c r="N357" s="72"/>
      <c r="O357" s="79" t="s">
        <v>176</v>
      </c>
      <c r="P357" s="81">
        <v>43484.75894675926</v>
      </c>
      <c r="Q357" s="79" t="s">
        <v>571</v>
      </c>
      <c r="R357" s="79"/>
      <c r="S357" s="79"/>
      <c r="T357" s="79" t="s">
        <v>647</v>
      </c>
      <c r="U357" s="83" t="s">
        <v>695</v>
      </c>
      <c r="V357" s="83" t="s">
        <v>695</v>
      </c>
      <c r="W357" s="81">
        <v>43484.75894675926</v>
      </c>
      <c r="X357" s="83" t="s">
        <v>1236</v>
      </c>
      <c r="Y357" s="79"/>
      <c r="Z357" s="79"/>
      <c r="AA357" s="85" t="s">
        <v>1612</v>
      </c>
      <c r="AB357" s="79"/>
      <c r="AC357" s="79" t="b">
        <v>0</v>
      </c>
      <c r="AD357" s="79">
        <v>1</v>
      </c>
      <c r="AE357" s="85" t="s">
        <v>1659</v>
      </c>
      <c r="AF357" s="79" t="b">
        <v>0</v>
      </c>
      <c r="AG357" s="79" t="s">
        <v>1663</v>
      </c>
      <c r="AH357" s="79"/>
      <c r="AI357" s="85" t="s">
        <v>1659</v>
      </c>
      <c r="AJ357" s="79" t="b">
        <v>0</v>
      </c>
      <c r="AK357" s="79">
        <v>2</v>
      </c>
      <c r="AL357" s="85" t="s">
        <v>1659</v>
      </c>
      <c r="AM357" s="79" t="s">
        <v>1674</v>
      </c>
      <c r="AN357" s="79" t="b">
        <v>0</v>
      </c>
      <c r="AO357" s="85" t="s">
        <v>1612</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6</v>
      </c>
      <c r="BC357" s="78" t="str">
        <f>REPLACE(INDEX(GroupVertices[Group],MATCH(Edges[[#This Row],[Vertex 2]],GroupVertices[Vertex],0)),1,1,"")</f>
        <v>6</v>
      </c>
      <c r="BD357" s="48">
        <v>1</v>
      </c>
      <c r="BE357" s="49">
        <v>4.545454545454546</v>
      </c>
      <c r="BF357" s="48">
        <v>0</v>
      </c>
      <c r="BG357" s="49">
        <v>0</v>
      </c>
      <c r="BH357" s="48">
        <v>0</v>
      </c>
      <c r="BI357" s="49">
        <v>0</v>
      </c>
      <c r="BJ357" s="48">
        <v>21</v>
      </c>
      <c r="BK357" s="49">
        <v>95.45454545454545</v>
      </c>
      <c r="BL357" s="48">
        <v>22</v>
      </c>
    </row>
    <row r="358" spans="1:64" ht="15">
      <c r="A358" s="64" t="s">
        <v>438</v>
      </c>
      <c r="B358" s="64" t="s">
        <v>438</v>
      </c>
      <c r="C358" s="65" t="s">
        <v>4127</v>
      </c>
      <c r="D358" s="66">
        <v>10</v>
      </c>
      <c r="E358" s="67" t="s">
        <v>136</v>
      </c>
      <c r="F358" s="68">
        <v>22.25</v>
      </c>
      <c r="G358" s="65"/>
      <c r="H358" s="69"/>
      <c r="I358" s="70"/>
      <c r="J358" s="70"/>
      <c r="K358" s="34" t="s">
        <v>65</v>
      </c>
      <c r="L358" s="77">
        <v>358</v>
      </c>
      <c r="M358" s="77"/>
      <c r="N358" s="72"/>
      <c r="O358" s="79" t="s">
        <v>176</v>
      </c>
      <c r="P358" s="81">
        <v>43484.76592592592</v>
      </c>
      <c r="Q358" s="79" t="s">
        <v>572</v>
      </c>
      <c r="R358" s="79"/>
      <c r="S358" s="79"/>
      <c r="T358" s="79" t="s">
        <v>647</v>
      </c>
      <c r="U358" s="83" t="s">
        <v>696</v>
      </c>
      <c r="V358" s="83" t="s">
        <v>696</v>
      </c>
      <c r="W358" s="81">
        <v>43484.76592592592</v>
      </c>
      <c r="X358" s="83" t="s">
        <v>1237</v>
      </c>
      <c r="Y358" s="79"/>
      <c r="Z358" s="79"/>
      <c r="AA358" s="85" t="s">
        <v>1613</v>
      </c>
      <c r="AB358" s="79"/>
      <c r="AC358" s="79" t="b">
        <v>0</v>
      </c>
      <c r="AD358" s="79">
        <v>0</v>
      </c>
      <c r="AE358" s="85" t="s">
        <v>1659</v>
      </c>
      <c r="AF358" s="79" t="b">
        <v>0</v>
      </c>
      <c r="AG358" s="79" t="s">
        <v>1663</v>
      </c>
      <c r="AH358" s="79"/>
      <c r="AI358" s="85" t="s">
        <v>1659</v>
      </c>
      <c r="AJ358" s="79" t="b">
        <v>0</v>
      </c>
      <c r="AK358" s="79">
        <v>0</v>
      </c>
      <c r="AL358" s="85" t="s">
        <v>1659</v>
      </c>
      <c r="AM358" s="79" t="s">
        <v>1674</v>
      </c>
      <c r="AN358" s="79" t="b">
        <v>0</v>
      </c>
      <c r="AO358" s="85" t="s">
        <v>1613</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6</v>
      </c>
      <c r="BC358" s="78" t="str">
        <f>REPLACE(INDEX(GroupVertices[Group],MATCH(Edges[[#This Row],[Vertex 2]],GroupVertices[Vertex],0)),1,1,"")</f>
        <v>6</v>
      </c>
      <c r="BD358" s="48">
        <v>1</v>
      </c>
      <c r="BE358" s="49">
        <v>5.882352941176471</v>
      </c>
      <c r="BF358" s="48">
        <v>0</v>
      </c>
      <c r="BG358" s="49">
        <v>0</v>
      </c>
      <c r="BH358" s="48">
        <v>0</v>
      </c>
      <c r="BI358" s="49">
        <v>0</v>
      </c>
      <c r="BJ358" s="48">
        <v>16</v>
      </c>
      <c r="BK358" s="49">
        <v>94.11764705882354</v>
      </c>
      <c r="BL358" s="48">
        <v>17</v>
      </c>
    </row>
    <row r="359" spans="1:64" ht="15">
      <c r="A359" s="64" t="s">
        <v>482</v>
      </c>
      <c r="B359" s="64" t="s">
        <v>438</v>
      </c>
      <c r="C359" s="65" t="s">
        <v>4124</v>
      </c>
      <c r="D359" s="66">
        <v>3</v>
      </c>
      <c r="E359" s="67" t="s">
        <v>132</v>
      </c>
      <c r="F359" s="68">
        <v>32</v>
      </c>
      <c r="G359" s="65"/>
      <c r="H359" s="69"/>
      <c r="I359" s="70"/>
      <c r="J359" s="70"/>
      <c r="K359" s="34" t="s">
        <v>65</v>
      </c>
      <c r="L359" s="77">
        <v>359</v>
      </c>
      <c r="M359" s="77"/>
      <c r="N359" s="72"/>
      <c r="O359" s="79" t="s">
        <v>498</v>
      </c>
      <c r="P359" s="81">
        <v>43484.718622685185</v>
      </c>
      <c r="Q359" s="79" t="s">
        <v>573</v>
      </c>
      <c r="R359" s="79"/>
      <c r="S359" s="79"/>
      <c r="T359" s="79"/>
      <c r="U359" s="79"/>
      <c r="V359" s="83" t="s">
        <v>902</v>
      </c>
      <c r="W359" s="81">
        <v>43484.718622685185</v>
      </c>
      <c r="X359" s="83" t="s">
        <v>1238</v>
      </c>
      <c r="Y359" s="79"/>
      <c r="Z359" s="79"/>
      <c r="AA359" s="85" t="s">
        <v>1614</v>
      </c>
      <c r="AB359" s="79"/>
      <c r="AC359" s="79" t="b">
        <v>0</v>
      </c>
      <c r="AD359" s="79">
        <v>0</v>
      </c>
      <c r="AE359" s="85" t="s">
        <v>1659</v>
      </c>
      <c r="AF359" s="79" t="b">
        <v>0</v>
      </c>
      <c r="AG359" s="79" t="s">
        <v>1663</v>
      </c>
      <c r="AH359" s="79"/>
      <c r="AI359" s="85" t="s">
        <v>1659</v>
      </c>
      <c r="AJ359" s="79" t="b">
        <v>0</v>
      </c>
      <c r="AK359" s="79">
        <v>1</v>
      </c>
      <c r="AL359" s="85" t="s">
        <v>1610</v>
      </c>
      <c r="AM359" s="79" t="s">
        <v>1681</v>
      </c>
      <c r="AN359" s="79" t="b">
        <v>0</v>
      </c>
      <c r="AO359" s="85" t="s">
        <v>1610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6</v>
      </c>
      <c r="BD359" s="48">
        <v>3</v>
      </c>
      <c r="BE359" s="49">
        <v>11.11111111111111</v>
      </c>
      <c r="BF359" s="48">
        <v>0</v>
      </c>
      <c r="BG359" s="49">
        <v>0</v>
      </c>
      <c r="BH359" s="48">
        <v>0</v>
      </c>
      <c r="BI359" s="49">
        <v>0</v>
      </c>
      <c r="BJ359" s="48">
        <v>24</v>
      </c>
      <c r="BK359" s="49">
        <v>88.88888888888889</v>
      </c>
      <c r="BL359" s="48">
        <v>27</v>
      </c>
    </row>
    <row r="360" spans="1:64" ht="15">
      <c r="A360" s="64" t="s">
        <v>482</v>
      </c>
      <c r="B360" s="64" t="s">
        <v>497</v>
      </c>
      <c r="C360" s="65" t="s">
        <v>4124</v>
      </c>
      <c r="D360" s="66">
        <v>3</v>
      </c>
      <c r="E360" s="67" t="s">
        <v>132</v>
      </c>
      <c r="F360" s="68">
        <v>32</v>
      </c>
      <c r="G360" s="65"/>
      <c r="H360" s="69"/>
      <c r="I360" s="70"/>
      <c r="J360" s="70"/>
      <c r="K360" s="34" t="s">
        <v>65</v>
      </c>
      <c r="L360" s="77">
        <v>360</v>
      </c>
      <c r="M360" s="77"/>
      <c r="N360" s="72"/>
      <c r="O360" s="79" t="s">
        <v>498</v>
      </c>
      <c r="P360" s="81">
        <v>43484.75337962963</v>
      </c>
      <c r="Q360" s="79" t="s">
        <v>574</v>
      </c>
      <c r="R360" s="83" t="s">
        <v>612</v>
      </c>
      <c r="S360" s="79" t="s">
        <v>619</v>
      </c>
      <c r="T360" s="79" t="s">
        <v>648</v>
      </c>
      <c r="U360" s="79"/>
      <c r="V360" s="83" t="s">
        <v>902</v>
      </c>
      <c r="W360" s="81">
        <v>43484.75337962963</v>
      </c>
      <c r="X360" s="83" t="s">
        <v>1239</v>
      </c>
      <c r="Y360" s="79"/>
      <c r="Z360" s="79"/>
      <c r="AA360" s="85" t="s">
        <v>1615</v>
      </c>
      <c r="AB360" s="79"/>
      <c r="AC360" s="79" t="b">
        <v>0</v>
      </c>
      <c r="AD360" s="79">
        <v>0</v>
      </c>
      <c r="AE360" s="85" t="s">
        <v>1659</v>
      </c>
      <c r="AF360" s="79" t="b">
        <v>1</v>
      </c>
      <c r="AG360" s="79" t="s">
        <v>1663</v>
      </c>
      <c r="AH360" s="79"/>
      <c r="AI360" s="85" t="s">
        <v>1669</v>
      </c>
      <c r="AJ360" s="79" t="b">
        <v>0</v>
      </c>
      <c r="AK360" s="79">
        <v>0</v>
      </c>
      <c r="AL360" s="85" t="s">
        <v>1659</v>
      </c>
      <c r="AM360" s="79" t="s">
        <v>1681</v>
      </c>
      <c r="AN360" s="79" t="b">
        <v>0</v>
      </c>
      <c r="AO360" s="85" t="s">
        <v>1615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v>2</v>
      </c>
      <c r="BE360" s="49">
        <v>16.666666666666668</v>
      </c>
      <c r="BF360" s="48">
        <v>0</v>
      </c>
      <c r="BG360" s="49">
        <v>0</v>
      </c>
      <c r="BH360" s="48">
        <v>0</v>
      </c>
      <c r="BI360" s="49">
        <v>0</v>
      </c>
      <c r="BJ360" s="48">
        <v>10</v>
      </c>
      <c r="BK360" s="49">
        <v>83.33333333333333</v>
      </c>
      <c r="BL360" s="48">
        <v>12</v>
      </c>
    </row>
    <row r="361" spans="1:64" ht="15">
      <c r="A361" s="64" t="s">
        <v>425</v>
      </c>
      <c r="B361" s="64" t="s">
        <v>490</v>
      </c>
      <c r="C361" s="65" t="s">
        <v>4124</v>
      </c>
      <c r="D361" s="66">
        <v>3</v>
      </c>
      <c r="E361" s="67" t="s">
        <v>132</v>
      </c>
      <c r="F361" s="68">
        <v>32</v>
      </c>
      <c r="G361" s="65"/>
      <c r="H361" s="69"/>
      <c r="I361" s="70"/>
      <c r="J361" s="70"/>
      <c r="K361" s="34" t="s">
        <v>65</v>
      </c>
      <c r="L361" s="77">
        <v>361</v>
      </c>
      <c r="M361" s="77"/>
      <c r="N361" s="72"/>
      <c r="O361" s="79" t="s">
        <v>498</v>
      </c>
      <c r="P361" s="81">
        <v>43484.739583333336</v>
      </c>
      <c r="Q361" s="79" t="s">
        <v>575</v>
      </c>
      <c r="R361" s="79"/>
      <c r="S361" s="79"/>
      <c r="T361" s="79" t="s">
        <v>625</v>
      </c>
      <c r="U361" s="83" t="s">
        <v>669</v>
      </c>
      <c r="V361" s="83" t="s">
        <v>669</v>
      </c>
      <c r="W361" s="81">
        <v>43484.739583333336</v>
      </c>
      <c r="X361" s="83" t="s">
        <v>1240</v>
      </c>
      <c r="Y361" s="79"/>
      <c r="Z361" s="79"/>
      <c r="AA361" s="85" t="s">
        <v>1616</v>
      </c>
      <c r="AB361" s="79"/>
      <c r="AC361" s="79" t="b">
        <v>0</v>
      </c>
      <c r="AD361" s="79">
        <v>11</v>
      </c>
      <c r="AE361" s="85" t="s">
        <v>1659</v>
      </c>
      <c r="AF361" s="79" t="b">
        <v>0</v>
      </c>
      <c r="AG361" s="79" t="s">
        <v>1663</v>
      </c>
      <c r="AH361" s="79"/>
      <c r="AI361" s="85" t="s">
        <v>1659</v>
      </c>
      <c r="AJ361" s="79" t="b">
        <v>0</v>
      </c>
      <c r="AK361" s="79">
        <v>2</v>
      </c>
      <c r="AL361" s="85" t="s">
        <v>1659</v>
      </c>
      <c r="AM361" s="79" t="s">
        <v>1678</v>
      </c>
      <c r="AN361" s="79" t="b">
        <v>0</v>
      </c>
      <c r="AO361" s="85" t="s">
        <v>1616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2</v>
      </c>
      <c r="BD361" s="48">
        <v>0</v>
      </c>
      <c r="BE361" s="49">
        <v>0</v>
      </c>
      <c r="BF361" s="48">
        <v>0</v>
      </c>
      <c r="BG361" s="49">
        <v>0</v>
      </c>
      <c r="BH361" s="48">
        <v>0</v>
      </c>
      <c r="BI361" s="49">
        <v>0</v>
      </c>
      <c r="BJ361" s="48">
        <v>9</v>
      </c>
      <c r="BK361" s="49">
        <v>100</v>
      </c>
      <c r="BL361" s="48">
        <v>9</v>
      </c>
    </row>
    <row r="362" spans="1:64" ht="15">
      <c r="A362" s="64" t="s">
        <v>482</v>
      </c>
      <c r="B362" s="64" t="s">
        <v>490</v>
      </c>
      <c r="C362" s="65" t="s">
        <v>4124</v>
      </c>
      <c r="D362" s="66">
        <v>3</v>
      </c>
      <c r="E362" s="67" t="s">
        <v>132</v>
      </c>
      <c r="F362" s="68">
        <v>32</v>
      </c>
      <c r="G362" s="65"/>
      <c r="H362" s="69"/>
      <c r="I362" s="70"/>
      <c r="J362" s="70"/>
      <c r="K362" s="34" t="s">
        <v>65</v>
      </c>
      <c r="L362" s="77">
        <v>362</v>
      </c>
      <c r="M362" s="77"/>
      <c r="N362" s="72"/>
      <c r="O362" s="79" t="s">
        <v>498</v>
      </c>
      <c r="P362" s="81">
        <v>43484.7668287037</v>
      </c>
      <c r="Q362" s="79" t="s">
        <v>525</v>
      </c>
      <c r="R362" s="79"/>
      <c r="S362" s="79"/>
      <c r="T362" s="79" t="s">
        <v>625</v>
      </c>
      <c r="U362" s="83" t="s">
        <v>669</v>
      </c>
      <c r="V362" s="83" t="s">
        <v>669</v>
      </c>
      <c r="W362" s="81">
        <v>43484.7668287037</v>
      </c>
      <c r="X362" s="83" t="s">
        <v>1241</v>
      </c>
      <c r="Y362" s="79"/>
      <c r="Z362" s="79"/>
      <c r="AA362" s="85" t="s">
        <v>1617</v>
      </c>
      <c r="AB362" s="79"/>
      <c r="AC362" s="79" t="b">
        <v>0</v>
      </c>
      <c r="AD362" s="79">
        <v>0</v>
      </c>
      <c r="AE362" s="85" t="s">
        <v>1659</v>
      </c>
      <c r="AF362" s="79" t="b">
        <v>0</v>
      </c>
      <c r="AG362" s="79" t="s">
        <v>1663</v>
      </c>
      <c r="AH362" s="79"/>
      <c r="AI362" s="85" t="s">
        <v>1659</v>
      </c>
      <c r="AJ362" s="79" t="b">
        <v>0</v>
      </c>
      <c r="AK362" s="79">
        <v>2</v>
      </c>
      <c r="AL362" s="85" t="s">
        <v>1616</v>
      </c>
      <c r="AM362" s="79" t="s">
        <v>1681</v>
      </c>
      <c r="AN362" s="79" t="b">
        <v>0</v>
      </c>
      <c r="AO362" s="85" t="s">
        <v>1616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425</v>
      </c>
      <c r="B363" s="64" t="s">
        <v>486</v>
      </c>
      <c r="C363" s="65" t="s">
        <v>4124</v>
      </c>
      <c r="D363" s="66">
        <v>3</v>
      </c>
      <c r="E363" s="67" t="s">
        <v>132</v>
      </c>
      <c r="F363" s="68">
        <v>32</v>
      </c>
      <c r="G363" s="65"/>
      <c r="H363" s="69"/>
      <c r="I363" s="70"/>
      <c r="J363" s="70"/>
      <c r="K363" s="34" t="s">
        <v>65</v>
      </c>
      <c r="L363" s="77">
        <v>363</v>
      </c>
      <c r="M363" s="77"/>
      <c r="N363" s="72"/>
      <c r="O363" s="79" t="s">
        <v>498</v>
      </c>
      <c r="P363" s="81">
        <v>43484.74587962963</v>
      </c>
      <c r="Q363" s="79" t="s">
        <v>576</v>
      </c>
      <c r="R363" s="79"/>
      <c r="S363" s="79"/>
      <c r="T363" s="79" t="s">
        <v>629</v>
      </c>
      <c r="U363" s="83" t="s">
        <v>664</v>
      </c>
      <c r="V363" s="83" t="s">
        <v>664</v>
      </c>
      <c r="W363" s="81">
        <v>43484.74587962963</v>
      </c>
      <c r="X363" s="83" t="s">
        <v>1242</v>
      </c>
      <c r="Y363" s="79"/>
      <c r="Z363" s="79"/>
      <c r="AA363" s="85" t="s">
        <v>1618</v>
      </c>
      <c r="AB363" s="79"/>
      <c r="AC363" s="79" t="b">
        <v>0</v>
      </c>
      <c r="AD363" s="79">
        <v>15</v>
      </c>
      <c r="AE363" s="85" t="s">
        <v>1659</v>
      </c>
      <c r="AF363" s="79" t="b">
        <v>0</v>
      </c>
      <c r="AG363" s="79" t="s">
        <v>1664</v>
      </c>
      <c r="AH363" s="79"/>
      <c r="AI363" s="85" t="s">
        <v>1659</v>
      </c>
      <c r="AJ363" s="79" t="b">
        <v>0</v>
      </c>
      <c r="AK363" s="79">
        <v>8</v>
      </c>
      <c r="AL363" s="85" t="s">
        <v>1659</v>
      </c>
      <c r="AM363" s="79" t="s">
        <v>1678</v>
      </c>
      <c r="AN363" s="79" t="b">
        <v>0</v>
      </c>
      <c r="AO363" s="85" t="s">
        <v>1618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4</v>
      </c>
      <c r="BD363" s="48"/>
      <c r="BE363" s="49"/>
      <c r="BF363" s="48"/>
      <c r="BG363" s="49"/>
      <c r="BH363" s="48"/>
      <c r="BI363" s="49"/>
      <c r="BJ363" s="48"/>
      <c r="BK363" s="49"/>
      <c r="BL363" s="48"/>
    </row>
    <row r="364" spans="1:64" ht="15">
      <c r="A364" s="64" t="s">
        <v>482</v>
      </c>
      <c r="B364" s="64" t="s">
        <v>486</v>
      </c>
      <c r="C364" s="65" t="s">
        <v>4124</v>
      </c>
      <c r="D364" s="66">
        <v>3</v>
      </c>
      <c r="E364" s="67" t="s">
        <v>132</v>
      </c>
      <c r="F364" s="68">
        <v>32</v>
      </c>
      <c r="G364" s="65"/>
      <c r="H364" s="69"/>
      <c r="I364" s="70"/>
      <c r="J364" s="70"/>
      <c r="K364" s="34" t="s">
        <v>65</v>
      </c>
      <c r="L364" s="77">
        <v>364</v>
      </c>
      <c r="M364" s="77"/>
      <c r="N364" s="72"/>
      <c r="O364" s="79" t="s">
        <v>498</v>
      </c>
      <c r="P364" s="81">
        <v>43484.767604166664</v>
      </c>
      <c r="Q364" s="79" t="s">
        <v>519</v>
      </c>
      <c r="R364" s="79"/>
      <c r="S364" s="79"/>
      <c r="T364" s="79" t="s">
        <v>629</v>
      </c>
      <c r="U364" s="83" t="s">
        <v>664</v>
      </c>
      <c r="V364" s="83" t="s">
        <v>664</v>
      </c>
      <c r="W364" s="81">
        <v>43484.767604166664</v>
      </c>
      <c r="X364" s="83" t="s">
        <v>1243</v>
      </c>
      <c r="Y364" s="79"/>
      <c r="Z364" s="79"/>
      <c r="AA364" s="85" t="s">
        <v>1619</v>
      </c>
      <c r="AB364" s="79"/>
      <c r="AC364" s="79" t="b">
        <v>0</v>
      </c>
      <c r="AD364" s="79">
        <v>0</v>
      </c>
      <c r="AE364" s="85" t="s">
        <v>1659</v>
      </c>
      <c r="AF364" s="79" t="b">
        <v>0</v>
      </c>
      <c r="AG364" s="79" t="s">
        <v>1664</v>
      </c>
      <c r="AH364" s="79"/>
      <c r="AI364" s="85" t="s">
        <v>1659</v>
      </c>
      <c r="AJ364" s="79" t="b">
        <v>0</v>
      </c>
      <c r="AK364" s="79">
        <v>8</v>
      </c>
      <c r="AL364" s="85" t="s">
        <v>1618</v>
      </c>
      <c r="AM364" s="79" t="s">
        <v>1681</v>
      </c>
      <c r="AN364" s="79" t="b">
        <v>0</v>
      </c>
      <c r="AO364" s="85" t="s">
        <v>1618</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4</v>
      </c>
      <c r="BD364" s="48"/>
      <c r="BE364" s="49"/>
      <c r="BF364" s="48"/>
      <c r="BG364" s="49"/>
      <c r="BH364" s="48"/>
      <c r="BI364" s="49"/>
      <c r="BJ364" s="48"/>
      <c r="BK364" s="49"/>
      <c r="BL364" s="48"/>
    </row>
    <row r="365" spans="1:64" ht="15">
      <c r="A365" s="64" t="s">
        <v>425</v>
      </c>
      <c r="B365" s="64" t="s">
        <v>487</v>
      </c>
      <c r="C365" s="65" t="s">
        <v>4124</v>
      </c>
      <c r="D365" s="66">
        <v>3</v>
      </c>
      <c r="E365" s="67" t="s">
        <v>132</v>
      </c>
      <c r="F365" s="68">
        <v>32</v>
      </c>
      <c r="G365" s="65"/>
      <c r="H365" s="69"/>
      <c r="I365" s="70"/>
      <c r="J365" s="70"/>
      <c r="K365" s="34" t="s">
        <v>65</v>
      </c>
      <c r="L365" s="77">
        <v>365</v>
      </c>
      <c r="M365" s="77"/>
      <c r="N365" s="72"/>
      <c r="O365" s="79" t="s">
        <v>498</v>
      </c>
      <c r="P365" s="81">
        <v>43484.74587962963</v>
      </c>
      <c r="Q365" s="79" t="s">
        <v>576</v>
      </c>
      <c r="R365" s="79"/>
      <c r="S365" s="79"/>
      <c r="T365" s="79" t="s">
        <v>629</v>
      </c>
      <c r="U365" s="83" t="s">
        <v>664</v>
      </c>
      <c r="V365" s="83" t="s">
        <v>664</v>
      </c>
      <c r="W365" s="81">
        <v>43484.74587962963</v>
      </c>
      <c r="X365" s="83" t="s">
        <v>1242</v>
      </c>
      <c r="Y365" s="79"/>
      <c r="Z365" s="79"/>
      <c r="AA365" s="85" t="s">
        <v>1618</v>
      </c>
      <c r="AB365" s="79"/>
      <c r="AC365" s="79" t="b">
        <v>0</v>
      </c>
      <c r="AD365" s="79">
        <v>15</v>
      </c>
      <c r="AE365" s="85" t="s">
        <v>1659</v>
      </c>
      <c r="AF365" s="79" t="b">
        <v>0</v>
      </c>
      <c r="AG365" s="79" t="s">
        <v>1664</v>
      </c>
      <c r="AH365" s="79"/>
      <c r="AI365" s="85" t="s">
        <v>1659</v>
      </c>
      <c r="AJ365" s="79" t="b">
        <v>0</v>
      </c>
      <c r="AK365" s="79">
        <v>8</v>
      </c>
      <c r="AL365" s="85" t="s">
        <v>1659</v>
      </c>
      <c r="AM365" s="79" t="s">
        <v>1678</v>
      </c>
      <c r="AN365" s="79" t="b">
        <v>0</v>
      </c>
      <c r="AO365" s="85" t="s">
        <v>1618</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4</v>
      </c>
      <c r="BD365" s="48">
        <v>0</v>
      </c>
      <c r="BE365" s="49">
        <v>0</v>
      </c>
      <c r="BF365" s="48">
        <v>0</v>
      </c>
      <c r="BG365" s="49">
        <v>0</v>
      </c>
      <c r="BH365" s="48">
        <v>0</v>
      </c>
      <c r="BI365" s="49">
        <v>0</v>
      </c>
      <c r="BJ365" s="48">
        <v>5</v>
      </c>
      <c r="BK365" s="49">
        <v>100</v>
      </c>
      <c r="BL365" s="48">
        <v>5</v>
      </c>
    </row>
    <row r="366" spans="1:64" ht="15">
      <c r="A366" s="64" t="s">
        <v>482</v>
      </c>
      <c r="B366" s="64" t="s">
        <v>487</v>
      </c>
      <c r="C366" s="65" t="s">
        <v>4124</v>
      </c>
      <c r="D366" s="66">
        <v>3</v>
      </c>
      <c r="E366" s="67" t="s">
        <v>132</v>
      </c>
      <c r="F366" s="68">
        <v>32</v>
      </c>
      <c r="G366" s="65"/>
      <c r="H366" s="69"/>
      <c r="I366" s="70"/>
      <c r="J366" s="70"/>
      <c r="K366" s="34" t="s">
        <v>65</v>
      </c>
      <c r="L366" s="77">
        <v>366</v>
      </c>
      <c r="M366" s="77"/>
      <c r="N366" s="72"/>
      <c r="O366" s="79" t="s">
        <v>498</v>
      </c>
      <c r="P366" s="81">
        <v>43484.767604166664</v>
      </c>
      <c r="Q366" s="79" t="s">
        <v>519</v>
      </c>
      <c r="R366" s="79"/>
      <c r="S366" s="79"/>
      <c r="T366" s="79" t="s">
        <v>629</v>
      </c>
      <c r="U366" s="83" t="s">
        <v>664</v>
      </c>
      <c r="V366" s="83" t="s">
        <v>664</v>
      </c>
      <c r="W366" s="81">
        <v>43484.767604166664</v>
      </c>
      <c r="X366" s="83" t="s">
        <v>1243</v>
      </c>
      <c r="Y366" s="79"/>
      <c r="Z366" s="79"/>
      <c r="AA366" s="85" t="s">
        <v>1619</v>
      </c>
      <c r="AB366" s="79"/>
      <c r="AC366" s="79" t="b">
        <v>0</v>
      </c>
      <c r="AD366" s="79">
        <v>0</v>
      </c>
      <c r="AE366" s="85" t="s">
        <v>1659</v>
      </c>
      <c r="AF366" s="79" t="b">
        <v>0</v>
      </c>
      <c r="AG366" s="79" t="s">
        <v>1664</v>
      </c>
      <c r="AH366" s="79"/>
      <c r="AI366" s="85" t="s">
        <v>1659</v>
      </c>
      <c r="AJ366" s="79" t="b">
        <v>0</v>
      </c>
      <c r="AK366" s="79">
        <v>8</v>
      </c>
      <c r="AL366" s="85" t="s">
        <v>1618</v>
      </c>
      <c r="AM366" s="79" t="s">
        <v>1681</v>
      </c>
      <c r="AN366" s="79" t="b">
        <v>0</v>
      </c>
      <c r="AO366" s="85" t="s">
        <v>1618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4</v>
      </c>
      <c r="BD366" s="48"/>
      <c r="BE366" s="49"/>
      <c r="BF366" s="48"/>
      <c r="BG366" s="49"/>
      <c r="BH366" s="48"/>
      <c r="BI366" s="49"/>
      <c r="BJ366" s="48"/>
      <c r="BK366" s="49"/>
      <c r="BL366" s="48"/>
    </row>
    <row r="367" spans="1:64" ht="15">
      <c r="A367" s="64" t="s">
        <v>472</v>
      </c>
      <c r="B367" s="64" t="s">
        <v>489</v>
      </c>
      <c r="C367" s="65" t="s">
        <v>4124</v>
      </c>
      <c r="D367" s="66">
        <v>3</v>
      </c>
      <c r="E367" s="67" t="s">
        <v>132</v>
      </c>
      <c r="F367" s="68">
        <v>32</v>
      </c>
      <c r="G367" s="65"/>
      <c r="H367" s="69"/>
      <c r="I367" s="70"/>
      <c r="J367" s="70"/>
      <c r="K367" s="34" t="s">
        <v>65</v>
      </c>
      <c r="L367" s="77">
        <v>367</v>
      </c>
      <c r="M367" s="77"/>
      <c r="N367" s="72"/>
      <c r="O367" s="79" t="s">
        <v>498</v>
      </c>
      <c r="P367" s="81">
        <v>43484.74658564815</v>
      </c>
      <c r="Q367" s="79" t="s">
        <v>577</v>
      </c>
      <c r="R367" s="79"/>
      <c r="S367" s="79"/>
      <c r="T367" s="79" t="s">
        <v>649</v>
      </c>
      <c r="U367" s="83" t="s">
        <v>697</v>
      </c>
      <c r="V367" s="83" t="s">
        <v>697</v>
      </c>
      <c r="W367" s="81">
        <v>43484.74658564815</v>
      </c>
      <c r="X367" s="83" t="s">
        <v>1244</v>
      </c>
      <c r="Y367" s="79"/>
      <c r="Z367" s="79"/>
      <c r="AA367" s="85" t="s">
        <v>1620</v>
      </c>
      <c r="AB367" s="79"/>
      <c r="AC367" s="79" t="b">
        <v>0</v>
      </c>
      <c r="AD367" s="79">
        <v>7</v>
      </c>
      <c r="AE367" s="85" t="s">
        <v>1659</v>
      </c>
      <c r="AF367" s="79" t="b">
        <v>0</v>
      </c>
      <c r="AG367" s="79" t="s">
        <v>1663</v>
      </c>
      <c r="AH367" s="79"/>
      <c r="AI367" s="85" t="s">
        <v>1659</v>
      </c>
      <c r="AJ367" s="79" t="b">
        <v>0</v>
      </c>
      <c r="AK367" s="79">
        <v>5</v>
      </c>
      <c r="AL367" s="85" t="s">
        <v>1659</v>
      </c>
      <c r="AM367" s="79" t="s">
        <v>1674</v>
      </c>
      <c r="AN367" s="79" t="b">
        <v>0</v>
      </c>
      <c r="AO367" s="85" t="s">
        <v>1620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0</v>
      </c>
      <c r="BE367" s="49">
        <v>0</v>
      </c>
      <c r="BF367" s="48">
        <v>1</v>
      </c>
      <c r="BG367" s="49">
        <v>4.3478260869565215</v>
      </c>
      <c r="BH367" s="48">
        <v>0</v>
      </c>
      <c r="BI367" s="49">
        <v>0</v>
      </c>
      <c r="BJ367" s="48">
        <v>22</v>
      </c>
      <c r="BK367" s="49">
        <v>95.65217391304348</v>
      </c>
      <c r="BL367" s="48">
        <v>23</v>
      </c>
    </row>
    <row r="368" spans="1:64" ht="15">
      <c r="A368" s="64" t="s">
        <v>482</v>
      </c>
      <c r="B368" s="64" t="s">
        <v>489</v>
      </c>
      <c r="C368" s="65" t="s">
        <v>4124</v>
      </c>
      <c r="D368" s="66">
        <v>3</v>
      </c>
      <c r="E368" s="67" t="s">
        <v>132</v>
      </c>
      <c r="F368" s="68">
        <v>32</v>
      </c>
      <c r="G368" s="65"/>
      <c r="H368" s="69"/>
      <c r="I368" s="70"/>
      <c r="J368" s="70"/>
      <c r="K368" s="34" t="s">
        <v>65</v>
      </c>
      <c r="L368" s="77">
        <v>368</v>
      </c>
      <c r="M368" s="77"/>
      <c r="N368" s="72"/>
      <c r="O368" s="79" t="s">
        <v>498</v>
      </c>
      <c r="P368" s="81">
        <v>43484.76782407407</v>
      </c>
      <c r="Q368" s="79" t="s">
        <v>522</v>
      </c>
      <c r="R368" s="79"/>
      <c r="S368" s="79"/>
      <c r="T368" s="79" t="s">
        <v>632</v>
      </c>
      <c r="U368" s="79"/>
      <c r="V368" s="83" t="s">
        <v>902</v>
      </c>
      <c r="W368" s="81">
        <v>43484.76782407407</v>
      </c>
      <c r="X368" s="83" t="s">
        <v>1245</v>
      </c>
      <c r="Y368" s="79"/>
      <c r="Z368" s="79"/>
      <c r="AA368" s="85" t="s">
        <v>1621</v>
      </c>
      <c r="AB368" s="79"/>
      <c r="AC368" s="79" t="b">
        <v>0</v>
      </c>
      <c r="AD368" s="79">
        <v>0</v>
      </c>
      <c r="AE368" s="85" t="s">
        <v>1659</v>
      </c>
      <c r="AF368" s="79" t="b">
        <v>0</v>
      </c>
      <c r="AG368" s="79" t="s">
        <v>1663</v>
      </c>
      <c r="AH368" s="79"/>
      <c r="AI368" s="85" t="s">
        <v>1659</v>
      </c>
      <c r="AJ368" s="79" t="b">
        <v>0</v>
      </c>
      <c r="AK368" s="79">
        <v>5</v>
      </c>
      <c r="AL368" s="85" t="s">
        <v>1620</v>
      </c>
      <c r="AM368" s="79" t="s">
        <v>1681</v>
      </c>
      <c r="AN368" s="79" t="b">
        <v>0</v>
      </c>
      <c r="AO368" s="85" t="s">
        <v>1620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472</v>
      </c>
      <c r="B369" s="64" t="s">
        <v>472</v>
      </c>
      <c r="C369" s="65" t="s">
        <v>4128</v>
      </c>
      <c r="D369" s="66">
        <v>10</v>
      </c>
      <c r="E369" s="67" t="s">
        <v>136</v>
      </c>
      <c r="F369" s="68">
        <v>6</v>
      </c>
      <c r="G369" s="65"/>
      <c r="H369" s="69"/>
      <c r="I369" s="70"/>
      <c r="J369" s="70"/>
      <c r="K369" s="34" t="s">
        <v>65</v>
      </c>
      <c r="L369" s="77">
        <v>369</v>
      </c>
      <c r="M369" s="77"/>
      <c r="N369" s="72"/>
      <c r="O369" s="79" t="s">
        <v>176</v>
      </c>
      <c r="P369" s="81">
        <v>43484.66278935185</v>
      </c>
      <c r="Q369" s="79" t="s">
        <v>578</v>
      </c>
      <c r="R369" s="79"/>
      <c r="S369" s="79"/>
      <c r="T369" s="79" t="s">
        <v>644</v>
      </c>
      <c r="U369" s="79"/>
      <c r="V369" s="83" t="s">
        <v>903</v>
      </c>
      <c r="W369" s="81">
        <v>43484.66278935185</v>
      </c>
      <c r="X369" s="83" t="s">
        <v>1246</v>
      </c>
      <c r="Y369" s="79"/>
      <c r="Z369" s="79"/>
      <c r="AA369" s="85" t="s">
        <v>1622</v>
      </c>
      <c r="AB369" s="79"/>
      <c r="AC369" s="79" t="b">
        <v>0</v>
      </c>
      <c r="AD369" s="79">
        <v>2</v>
      </c>
      <c r="AE369" s="85" t="s">
        <v>1659</v>
      </c>
      <c r="AF369" s="79" t="b">
        <v>0</v>
      </c>
      <c r="AG369" s="79" t="s">
        <v>1663</v>
      </c>
      <c r="AH369" s="79"/>
      <c r="AI369" s="85" t="s">
        <v>1659</v>
      </c>
      <c r="AJ369" s="79" t="b">
        <v>0</v>
      </c>
      <c r="AK369" s="79">
        <v>0</v>
      </c>
      <c r="AL369" s="85" t="s">
        <v>1659</v>
      </c>
      <c r="AM369" s="79" t="s">
        <v>1674</v>
      </c>
      <c r="AN369" s="79" t="b">
        <v>0</v>
      </c>
      <c r="AO369" s="85" t="s">
        <v>1622</v>
      </c>
      <c r="AP369" s="79" t="s">
        <v>176</v>
      </c>
      <c r="AQ369" s="79">
        <v>0</v>
      </c>
      <c r="AR369" s="79">
        <v>0</v>
      </c>
      <c r="AS369" s="79"/>
      <c r="AT369" s="79"/>
      <c r="AU369" s="79"/>
      <c r="AV369" s="79"/>
      <c r="AW369" s="79"/>
      <c r="AX369" s="79"/>
      <c r="AY369" s="79"/>
      <c r="AZ369" s="79"/>
      <c r="BA369">
        <v>9</v>
      </c>
      <c r="BB369" s="78" t="str">
        <f>REPLACE(INDEX(GroupVertices[Group],MATCH(Edges[[#This Row],[Vertex 1]],GroupVertices[Vertex],0)),1,1,"")</f>
        <v>2</v>
      </c>
      <c r="BC369" s="78" t="str">
        <f>REPLACE(INDEX(GroupVertices[Group],MATCH(Edges[[#This Row],[Vertex 2]],GroupVertices[Vertex],0)),1,1,"")</f>
        <v>2</v>
      </c>
      <c r="BD369" s="48">
        <v>1</v>
      </c>
      <c r="BE369" s="49">
        <v>6.25</v>
      </c>
      <c r="BF369" s="48">
        <v>0</v>
      </c>
      <c r="BG369" s="49">
        <v>0</v>
      </c>
      <c r="BH369" s="48">
        <v>0</v>
      </c>
      <c r="BI369" s="49">
        <v>0</v>
      </c>
      <c r="BJ369" s="48">
        <v>15</v>
      </c>
      <c r="BK369" s="49">
        <v>93.75</v>
      </c>
      <c r="BL369" s="48">
        <v>16</v>
      </c>
    </row>
    <row r="370" spans="1:64" ht="15">
      <c r="A370" s="64" t="s">
        <v>472</v>
      </c>
      <c r="B370" s="64" t="s">
        <v>472</v>
      </c>
      <c r="C370" s="65" t="s">
        <v>4128</v>
      </c>
      <c r="D370" s="66">
        <v>10</v>
      </c>
      <c r="E370" s="67" t="s">
        <v>136</v>
      </c>
      <c r="F370" s="68">
        <v>6</v>
      </c>
      <c r="G370" s="65"/>
      <c r="H370" s="69"/>
      <c r="I370" s="70"/>
      <c r="J370" s="70"/>
      <c r="K370" s="34" t="s">
        <v>65</v>
      </c>
      <c r="L370" s="77">
        <v>370</v>
      </c>
      <c r="M370" s="77"/>
      <c r="N370" s="72"/>
      <c r="O370" s="79" t="s">
        <v>176</v>
      </c>
      <c r="P370" s="81">
        <v>43484.674259259256</v>
      </c>
      <c r="Q370" s="79" t="s">
        <v>579</v>
      </c>
      <c r="R370" s="79"/>
      <c r="S370" s="79"/>
      <c r="T370" s="79" t="s">
        <v>644</v>
      </c>
      <c r="U370" s="83" t="s">
        <v>698</v>
      </c>
      <c r="V370" s="83" t="s">
        <v>698</v>
      </c>
      <c r="W370" s="81">
        <v>43484.674259259256</v>
      </c>
      <c r="X370" s="83" t="s">
        <v>1247</v>
      </c>
      <c r="Y370" s="79"/>
      <c r="Z370" s="79"/>
      <c r="AA370" s="85" t="s">
        <v>1623</v>
      </c>
      <c r="AB370" s="79"/>
      <c r="AC370" s="79" t="b">
        <v>0</v>
      </c>
      <c r="AD370" s="79">
        <v>1</v>
      </c>
      <c r="AE370" s="85" t="s">
        <v>1659</v>
      </c>
      <c r="AF370" s="79" t="b">
        <v>0</v>
      </c>
      <c r="AG370" s="79" t="s">
        <v>1665</v>
      </c>
      <c r="AH370" s="79"/>
      <c r="AI370" s="85" t="s">
        <v>1659</v>
      </c>
      <c r="AJ370" s="79" t="b">
        <v>0</v>
      </c>
      <c r="AK370" s="79">
        <v>0</v>
      </c>
      <c r="AL370" s="85" t="s">
        <v>1659</v>
      </c>
      <c r="AM370" s="79" t="s">
        <v>1674</v>
      </c>
      <c r="AN370" s="79" t="b">
        <v>0</v>
      </c>
      <c r="AO370" s="85" t="s">
        <v>1623</v>
      </c>
      <c r="AP370" s="79" t="s">
        <v>176</v>
      </c>
      <c r="AQ370" s="79">
        <v>0</v>
      </c>
      <c r="AR370" s="79">
        <v>0</v>
      </c>
      <c r="AS370" s="79"/>
      <c r="AT370" s="79"/>
      <c r="AU370" s="79"/>
      <c r="AV370" s="79"/>
      <c r="AW370" s="79"/>
      <c r="AX370" s="79"/>
      <c r="AY370" s="79"/>
      <c r="AZ370" s="79"/>
      <c r="BA370">
        <v>9</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7</v>
      </c>
      <c r="BK370" s="49">
        <v>100</v>
      </c>
      <c r="BL370" s="48">
        <v>7</v>
      </c>
    </row>
    <row r="371" spans="1:64" ht="15">
      <c r="A371" s="64" t="s">
        <v>472</v>
      </c>
      <c r="B371" s="64" t="s">
        <v>472</v>
      </c>
      <c r="C371" s="65" t="s">
        <v>4128</v>
      </c>
      <c r="D371" s="66">
        <v>10</v>
      </c>
      <c r="E371" s="67" t="s">
        <v>136</v>
      </c>
      <c r="F371" s="68">
        <v>6</v>
      </c>
      <c r="G371" s="65"/>
      <c r="H371" s="69"/>
      <c r="I371" s="70"/>
      <c r="J371" s="70"/>
      <c r="K371" s="34" t="s">
        <v>65</v>
      </c>
      <c r="L371" s="77">
        <v>371</v>
      </c>
      <c r="M371" s="77"/>
      <c r="N371" s="72"/>
      <c r="O371" s="79" t="s">
        <v>176</v>
      </c>
      <c r="P371" s="81">
        <v>43484.676099537035</v>
      </c>
      <c r="Q371" s="79" t="s">
        <v>580</v>
      </c>
      <c r="R371" s="79"/>
      <c r="S371" s="79"/>
      <c r="T371" s="79" t="s">
        <v>644</v>
      </c>
      <c r="U371" s="83" t="s">
        <v>699</v>
      </c>
      <c r="V371" s="83" t="s">
        <v>699</v>
      </c>
      <c r="W371" s="81">
        <v>43484.676099537035</v>
      </c>
      <c r="X371" s="83" t="s">
        <v>1248</v>
      </c>
      <c r="Y371" s="79"/>
      <c r="Z371" s="79"/>
      <c r="AA371" s="85" t="s">
        <v>1624</v>
      </c>
      <c r="AB371" s="79"/>
      <c r="AC371" s="79" t="b">
        <v>0</v>
      </c>
      <c r="AD371" s="79">
        <v>3</v>
      </c>
      <c r="AE371" s="85" t="s">
        <v>1659</v>
      </c>
      <c r="AF371" s="79" t="b">
        <v>0</v>
      </c>
      <c r="AG371" s="79" t="s">
        <v>1663</v>
      </c>
      <c r="AH371" s="79"/>
      <c r="AI371" s="85" t="s">
        <v>1659</v>
      </c>
      <c r="AJ371" s="79" t="b">
        <v>0</v>
      </c>
      <c r="AK371" s="79">
        <v>1</v>
      </c>
      <c r="AL371" s="85" t="s">
        <v>1659</v>
      </c>
      <c r="AM371" s="79" t="s">
        <v>1674</v>
      </c>
      <c r="AN371" s="79" t="b">
        <v>0</v>
      </c>
      <c r="AO371" s="85" t="s">
        <v>1624</v>
      </c>
      <c r="AP371" s="79" t="s">
        <v>176</v>
      </c>
      <c r="AQ371" s="79">
        <v>0</v>
      </c>
      <c r="AR371" s="79">
        <v>0</v>
      </c>
      <c r="AS371" s="79"/>
      <c r="AT371" s="79"/>
      <c r="AU371" s="79"/>
      <c r="AV371" s="79"/>
      <c r="AW371" s="79"/>
      <c r="AX371" s="79"/>
      <c r="AY371" s="79"/>
      <c r="AZ371" s="79"/>
      <c r="BA371">
        <v>9</v>
      </c>
      <c r="BB371" s="78" t="str">
        <f>REPLACE(INDEX(GroupVertices[Group],MATCH(Edges[[#This Row],[Vertex 1]],GroupVertices[Vertex],0)),1,1,"")</f>
        <v>2</v>
      </c>
      <c r="BC371" s="78" t="str">
        <f>REPLACE(INDEX(GroupVertices[Group],MATCH(Edges[[#This Row],[Vertex 2]],GroupVertices[Vertex],0)),1,1,"")</f>
        <v>2</v>
      </c>
      <c r="BD371" s="48">
        <v>0</v>
      </c>
      <c r="BE371" s="49">
        <v>0</v>
      </c>
      <c r="BF371" s="48">
        <v>0</v>
      </c>
      <c r="BG371" s="49">
        <v>0</v>
      </c>
      <c r="BH371" s="48">
        <v>0</v>
      </c>
      <c r="BI371" s="49">
        <v>0</v>
      </c>
      <c r="BJ371" s="48">
        <v>8</v>
      </c>
      <c r="BK371" s="49">
        <v>100</v>
      </c>
      <c r="BL371" s="48">
        <v>8</v>
      </c>
    </row>
    <row r="372" spans="1:64" ht="15">
      <c r="A372" s="64" t="s">
        <v>472</v>
      </c>
      <c r="B372" s="64" t="s">
        <v>472</v>
      </c>
      <c r="C372" s="65" t="s">
        <v>4128</v>
      </c>
      <c r="D372" s="66">
        <v>10</v>
      </c>
      <c r="E372" s="67" t="s">
        <v>136</v>
      </c>
      <c r="F372" s="68">
        <v>6</v>
      </c>
      <c r="G372" s="65"/>
      <c r="H372" s="69"/>
      <c r="I372" s="70"/>
      <c r="J372" s="70"/>
      <c r="K372" s="34" t="s">
        <v>65</v>
      </c>
      <c r="L372" s="77">
        <v>372</v>
      </c>
      <c r="M372" s="77"/>
      <c r="N372" s="72"/>
      <c r="O372" s="79" t="s">
        <v>176</v>
      </c>
      <c r="P372" s="81">
        <v>43484.727685185186</v>
      </c>
      <c r="Q372" s="79" t="s">
        <v>581</v>
      </c>
      <c r="R372" s="79"/>
      <c r="S372" s="79"/>
      <c r="T372" s="79" t="s">
        <v>650</v>
      </c>
      <c r="U372" s="83" t="s">
        <v>700</v>
      </c>
      <c r="V372" s="83" t="s">
        <v>700</v>
      </c>
      <c r="W372" s="81">
        <v>43484.727685185186</v>
      </c>
      <c r="X372" s="83" t="s">
        <v>1249</v>
      </c>
      <c r="Y372" s="79"/>
      <c r="Z372" s="79"/>
      <c r="AA372" s="85" t="s">
        <v>1625</v>
      </c>
      <c r="AB372" s="79"/>
      <c r="AC372" s="79" t="b">
        <v>0</v>
      </c>
      <c r="AD372" s="79">
        <v>3</v>
      </c>
      <c r="AE372" s="85" t="s">
        <v>1659</v>
      </c>
      <c r="AF372" s="79" t="b">
        <v>0</v>
      </c>
      <c r="AG372" s="79" t="s">
        <v>1663</v>
      </c>
      <c r="AH372" s="79"/>
      <c r="AI372" s="85" t="s">
        <v>1659</v>
      </c>
      <c r="AJ372" s="79" t="b">
        <v>0</v>
      </c>
      <c r="AK372" s="79">
        <v>3</v>
      </c>
      <c r="AL372" s="85" t="s">
        <v>1659</v>
      </c>
      <c r="AM372" s="79" t="s">
        <v>1674</v>
      </c>
      <c r="AN372" s="79" t="b">
        <v>0</v>
      </c>
      <c r="AO372" s="85" t="s">
        <v>1625</v>
      </c>
      <c r="AP372" s="79" t="s">
        <v>176</v>
      </c>
      <c r="AQ372" s="79">
        <v>0</v>
      </c>
      <c r="AR372" s="79">
        <v>0</v>
      </c>
      <c r="AS372" s="79"/>
      <c r="AT372" s="79"/>
      <c r="AU372" s="79"/>
      <c r="AV372" s="79"/>
      <c r="AW372" s="79"/>
      <c r="AX372" s="79"/>
      <c r="AY372" s="79"/>
      <c r="AZ372" s="79"/>
      <c r="BA372">
        <v>9</v>
      </c>
      <c r="BB372" s="78" t="str">
        <f>REPLACE(INDEX(GroupVertices[Group],MATCH(Edges[[#This Row],[Vertex 1]],GroupVertices[Vertex],0)),1,1,"")</f>
        <v>2</v>
      </c>
      <c r="BC372" s="78" t="str">
        <f>REPLACE(INDEX(GroupVertices[Group],MATCH(Edges[[#This Row],[Vertex 2]],GroupVertices[Vertex],0)),1,1,"")</f>
        <v>2</v>
      </c>
      <c r="BD372" s="48">
        <v>2</v>
      </c>
      <c r="BE372" s="49">
        <v>10</v>
      </c>
      <c r="BF372" s="48">
        <v>0</v>
      </c>
      <c r="BG372" s="49">
        <v>0</v>
      </c>
      <c r="BH372" s="48">
        <v>0</v>
      </c>
      <c r="BI372" s="49">
        <v>0</v>
      </c>
      <c r="BJ372" s="48">
        <v>18</v>
      </c>
      <c r="BK372" s="49">
        <v>90</v>
      </c>
      <c r="BL372" s="48">
        <v>20</v>
      </c>
    </row>
    <row r="373" spans="1:64" ht="15">
      <c r="A373" s="64" t="s">
        <v>472</v>
      </c>
      <c r="B373" s="64" t="s">
        <v>472</v>
      </c>
      <c r="C373" s="65" t="s">
        <v>4128</v>
      </c>
      <c r="D373" s="66">
        <v>10</v>
      </c>
      <c r="E373" s="67" t="s">
        <v>136</v>
      </c>
      <c r="F373" s="68">
        <v>6</v>
      </c>
      <c r="G373" s="65"/>
      <c r="H373" s="69"/>
      <c r="I373" s="70"/>
      <c r="J373" s="70"/>
      <c r="K373" s="34" t="s">
        <v>65</v>
      </c>
      <c r="L373" s="77">
        <v>373</v>
      </c>
      <c r="M373" s="77"/>
      <c r="N373" s="72"/>
      <c r="O373" s="79" t="s">
        <v>176</v>
      </c>
      <c r="P373" s="81">
        <v>43484.73112268518</v>
      </c>
      <c r="Q373" s="79" t="s">
        <v>582</v>
      </c>
      <c r="R373" s="79"/>
      <c r="S373" s="79"/>
      <c r="T373" s="79" t="s">
        <v>651</v>
      </c>
      <c r="U373" s="83" t="s">
        <v>701</v>
      </c>
      <c r="V373" s="83" t="s">
        <v>701</v>
      </c>
      <c r="W373" s="81">
        <v>43484.73112268518</v>
      </c>
      <c r="X373" s="83" t="s">
        <v>1250</v>
      </c>
      <c r="Y373" s="79"/>
      <c r="Z373" s="79"/>
      <c r="AA373" s="85" t="s">
        <v>1626</v>
      </c>
      <c r="AB373" s="79"/>
      <c r="AC373" s="79" t="b">
        <v>0</v>
      </c>
      <c r="AD373" s="79">
        <v>1</v>
      </c>
      <c r="AE373" s="85" t="s">
        <v>1659</v>
      </c>
      <c r="AF373" s="79" t="b">
        <v>0</v>
      </c>
      <c r="AG373" s="79" t="s">
        <v>1663</v>
      </c>
      <c r="AH373" s="79"/>
      <c r="AI373" s="85" t="s">
        <v>1659</v>
      </c>
      <c r="AJ373" s="79" t="b">
        <v>0</v>
      </c>
      <c r="AK373" s="79">
        <v>1</v>
      </c>
      <c r="AL373" s="85" t="s">
        <v>1659</v>
      </c>
      <c r="AM373" s="79" t="s">
        <v>1674</v>
      </c>
      <c r="AN373" s="79" t="b">
        <v>0</v>
      </c>
      <c r="AO373" s="85" t="s">
        <v>1626</v>
      </c>
      <c r="AP373" s="79" t="s">
        <v>176</v>
      </c>
      <c r="AQ373" s="79">
        <v>0</v>
      </c>
      <c r="AR373" s="79">
        <v>0</v>
      </c>
      <c r="AS373" s="79"/>
      <c r="AT373" s="79"/>
      <c r="AU373" s="79"/>
      <c r="AV373" s="79"/>
      <c r="AW373" s="79"/>
      <c r="AX373" s="79"/>
      <c r="AY373" s="79"/>
      <c r="AZ373" s="79"/>
      <c r="BA373">
        <v>9</v>
      </c>
      <c r="BB373" s="78" t="str">
        <f>REPLACE(INDEX(GroupVertices[Group],MATCH(Edges[[#This Row],[Vertex 1]],GroupVertices[Vertex],0)),1,1,"")</f>
        <v>2</v>
      </c>
      <c r="BC373" s="78" t="str">
        <f>REPLACE(INDEX(GroupVertices[Group],MATCH(Edges[[#This Row],[Vertex 2]],GroupVertices[Vertex],0)),1,1,"")</f>
        <v>2</v>
      </c>
      <c r="BD373" s="48">
        <v>0</v>
      </c>
      <c r="BE373" s="49">
        <v>0</v>
      </c>
      <c r="BF373" s="48">
        <v>1</v>
      </c>
      <c r="BG373" s="49">
        <v>7.6923076923076925</v>
      </c>
      <c r="BH373" s="48">
        <v>0</v>
      </c>
      <c r="BI373" s="49">
        <v>0</v>
      </c>
      <c r="BJ373" s="48">
        <v>12</v>
      </c>
      <c r="BK373" s="49">
        <v>92.3076923076923</v>
      </c>
      <c r="BL373" s="48">
        <v>13</v>
      </c>
    </row>
    <row r="374" spans="1:64" ht="15">
      <c r="A374" s="64" t="s">
        <v>472</v>
      </c>
      <c r="B374" s="64" t="s">
        <v>472</v>
      </c>
      <c r="C374" s="65" t="s">
        <v>4128</v>
      </c>
      <c r="D374" s="66">
        <v>10</v>
      </c>
      <c r="E374" s="67" t="s">
        <v>136</v>
      </c>
      <c r="F374" s="68">
        <v>6</v>
      </c>
      <c r="G374" s="65"/>
      <c r="H374" s="69"/>
      <c r="I374" s="70"/>
      <c r="J374" s="70"/>
      <c r="K374" s="34" t="s">
        <v>65</v>
      </c>
      <c r="L374" s="77">
        <v>374</v>
      </c>
      <c r="M374" s="77"/>
      <c r="N374" s="72"/>
      <c r="O374" s="79" t="s">
        <v>176</v>
      </c>
      <c r="P374" s="81">
        <v>43484.770520833335</v>
      </c>
      <c r="Q374" s="79" t="s">
        <v>583</v>
      </c>
      <c r="R374" s="79"/>
      <c r="S374" s="79"/>
      <c r="T374" s="79" t="s">
        <v>640</v>
      </c>
      <c r="U374" s="83" t="s">
        <v>682</v>
      </c>
      <c r="V374" s="83" t="s">
        <v>682</v>
      </c>
      <c r="W374" s="81">
        <v>43484.770520833335</v>
      </c>
      <c r="X374" s="83" t="s">
        <v>1251</v>
      </c>
      <c r="Y374" s="79"/>
      <c r="Z374" s="79"/>
      <c r="AA374" s="85" t="s">
        <v>1627</v>
      </c>
      <c r="AB374" s="79"/>
      <c r="AC374" s="79" t="b">
        <v>0</v>
      </c>
      <c r="AD374" s="79">
        <v>3</v>
      </c>
      <c r="AE374" s="85" t="s">
        <v>1659</v>
      </c>
      <c r="AF374" s="79" t="b">
        <v>0</v>
      </c>
      <c r="AG374" s="79" t="s">
        <v>1663</v>
      </c>
      <c r="AH374" s="79"/>
      <c r="AI374" s="85" t="s">
        <v>1659</v>
      </c>
      <c r="AJ374" s="79" t="b">
        <v>0</v>
      </c>
      <c r="AK374" s="79">
        <v>1</v>
      </c>
      <c r="AL374" s="85" t="s">
        <v>1659</v>
      </c>
      <c r="AM374" s="79" t="s">
        <v>1674</v>
      </c>
      <c r="AN374" s="79" t="b">
        <v>0</v>
      </c>
      <c r="AO374" s="85" t="s">
        <v>1627</v>
      </c>
      <c r="AP374" s="79" t="s">
        <v>176</v>
      </c>
      <c r="AQ374" s="79">
        <v>0</v>
      </c>
      <c r="AR374" s="79">
        <v>0</v>
      </c>
      <c r="AS374" s="79"/>
      <c r="AT374" s="79"/>
      <c r="AU374" s="79"/>
      <c r="AV374" s="79"/>
      <c r="AW374" s="79"/>
      <c r="AX374" s="79"/>
      <c r="AY374" s="79"/>
      <c r="AZ374" s="79"/>
      <c r="BA374">
        <v>9</v>
      </c>
      <c r="BB374" s="78" t="str">
        <f>REPLACE(INDEX(GroupVertices[Group],MATCH(Edges[[#This Row],[Vertex 1]],GroupVertices[Vertex],0)),1,1,"")</f>
        <v>2</v>
      </c>
      <c r="BC374" s="78" t="str">
        <f>REPLACE(INDEX(GroupVertices[Group],MATCH(Edges[[#This Row],[Vertex 2]],GroupVertices[Vertex],0)),1,1,"")</f>
        <v>2</v>
      </c>
      <c r="BD374" s="48">
        <v>1</v>
      </c>
      <c r="BE374" s="49">
        <v>14.285714285714286</v>
      </c>
      <c r="BF374" s="48">
        <v>0</v>
      </c>
      <c r="BG374" s="49">
        <v>0</v>
      </c>
      <c r="BH374" s="48">
        <v>0</v>
      </c>
      <c r="BI374" s="49">
        <v>0</v>
      </c>
      <c r="BJ374" s="48">
        <v>6</v>
      </c>
      <c r="BK374" s="49">
        <v>85.71428571428571</v>
      </c>
      <c r="BL374" s="48">
        <v>7</v>
      </c>
    </row>
    <row r="375" spans="1:64" ht="15">
      <c r="A375" s="64" t="s">
        <v>472</v>
      </c>
      <c r="B375" s="64" t="s">
        <v>472</v>
      </c>
      <c r="C375" s="65" t="s">
        <v>4128</v>
      </c>
      <c r="D375" s="66">
        <v>10</v>
      </c>
      <c r="E375" s="67" t="s">
        <v>136</v>
      </c>
      <c r="F375" s="68">
        <v>6</v>
      </c>
      <c r="G375" s="65"/>
      <c r="H375" s="69"/>
      <c r="I375" s="70"/>
      <c r="J375" s="70"/>
      <c r="K375" s="34" t="s">
        <v>65</v>
      </c>
      <c r="L375" s="77">
        <v>375</v>
      </c>
      <c r="M375" s="77"/>
      <c r="N375" s="72"/>
      <c r="O375" s="79" t="s">
        <v>176</v>
      </c>
      <c r="P375" s="81">
        <v>43484.77175925926</v>
      </c>
      <c r="Q375" s="79" t="s">
        <v>584</v>
      </c>
      <c r="R375" s="79"/>
      <c r="S375" s="79"/>
      <c r="T375" s="79" t="s">
        <v>643</v>
      </c>
      <c r="U375" s="83" t="s">
        <v>702</v>
      </c>
      <c r="V375" s="83" t="s">
        <v>702</v>
      </c>
      <c r="W375" s="81">
        <v>43484.77175925926</v>
      </c>
      <c r="X375" s="83" t="s">
        <v>1252</v>
      </c>
      <c r="Y375" s="79"/>
      <c r="Z375" s="79"/>
      <c r="AA375" s="85" t="s">
        <v>1628</v>
      </c>
      <c r="AB375" s="79"/>
      <c r="AC375" s="79" t="b">
        <v>0</v>
      </c>
      <c r="AD375" s="79">
        <v>0</v>
      </c>
      <c r="AE375" s="85" t="s">
        <v>1659</v>
      </c>
      <c r="AF375" s="79" t="b">
        <v>0</v>
      </c>
      <c r="AG375" s="79" t="s">
        <v>1663</v>
      </c>
      <c r="AH375" s="79"/>
      <c r="AI375" s="85" t="s">
        <v>1659</v>
      </c>
      <c r="AJ375" s="79" t="b">
        <v>0</v>
      </c>
      <c r="AK375" s="79">
        <v>0</v>
      </c>
      <c r="AL375" s="85" t="s">
        <v>1659</v>
      </c>
      <c r="AM375" s="79" t="s">
        <v>1674</v>
      </c>
      <c r="AN375" s="79" t="b">
        <v>0</v>
      </c>
      <c r="AO375" s="85" t="s">
        <v>1628</v>
      </c>
      <c r="AP375" s="79" t="s">
        <v>176</v>
      </c>
      <c r="AQ375" s="79">
        <v>0</v>
      </c>
      <c r="AR375" s="79">
        <v>0</v>
      </c>
      <c r="AS375" s="79"/>
      <c r="AT375" s="79"/>
      <c r="AU375" s="79"/>
      <c r="AV375" s="79"/>
      <c r="AW375" s="79"/>
      <c r="AX375" s="79"/>
      <c r="AY375" s="79"/>
      <c r="AZ375" s="79"/>
      <c r="BA375">
        <v>9</v>
      </c>
      <c r="BB375" s="78" t="str">
        <f>REPLACE(INDEX(GroupVertices[Group],MATCH(Edges[[#This Row],[Vertex 1]],GroupVertices[Vertex],0)),1,1,"")</f>
        <v>2</v>
      </c>
      <c r="BC375" s="78" t="str">
        <f>REPLACE(INDEX(GroupVertices[Group],MATCH(Edges[[#This Row],[Vertex 2]],GroupVertices[Vertex],0)),1,1,"")</f>
        <v>2</v>
      </c>
      <c r="BD375" s="48">
        <v>0</v>
      </c>
      <c r="BE375" s="49">
        <v>0</v>
      </c>
      <c r="BF375" s="48">
        <v>1</v>
      </c>
      <c r="BG375" s="49">
        <v>12.5</v>
      </c>
      <c r="BH375" s="48">
        <v>0</v>
      </c>
      <c r="BI375" s="49">
        <v>0</v>
      </c>
      <c r="BJ375" s="48">
        <v>7</v>
      </c>
      <c r="BK375" s="49">
        <v>87.5</v>
      </c>
      <c r="BL375" s="48">
        <v>8</v>
      </c>
    </row>
    <row r="376" spans="1:64" ht="15">
      <c r="A376" s="64" t="s">
        <v>472</v>
      </c>
      <c r="B376" s="64" t="s">
        <v>472</v>
      </c>
      <c r="C376" s="65" t="s">
        <v>4128</v>
      </c>
      <c r="D376" s="66">
        <v>10</v>
      </c>
      <c r="E376" s="67" t="s">
        <v>136</v>
      </c>
      <c r="F376" s="68">
        <v>6</v>
      </c>
      <c r="G376" s="65"/>
      <c r="H376" s="69"/>
      <c r="I376" s="70"/>
      <c r="J376" s="70"/>
      <c r="K376" s="34" t="s">
        <v>65</v>
      </c>
      <c r="L376" s="77">
        <v>376</v>
      </c>
      <c r="M376" s="77"/>
      <c r="N376" s="72"/>
      <c r="O376" s="79" t="s">
        <v>176</v>
      </c>
      <c r="P376" s="81">
        <v>43484.77305555555</v>
      </c>
      <c r="Q376" s="79" t="s">
        <v>585</v>
      </c>
      <c r="R376" s="79"/>
      <c r="S376" s="79"/>
      <c r="T376" s="79" t="s">
        <v>651</v>
      </c>
      <c r="U376" s="83" t="s">
        <v>703</v>
      </c>
      <c r="V376" s="83" t="s">
        <v>703</v>
      </c>
      <c r="W376" s="81">
        <v>43484.77305555555</v>
      </c>
      <c r="X376" s="83" t="s">
        <v>1253</v>
      </c>
      <c r="Y376" s="79"/>
      <c r="Z376" s="79"/>
      <c r="AA376" s="85" t="s">
        <v>1629</v>
      </c>
      <c r="AB376" s="79"/>
      <c r="AC376" s="79" t="b">
        <v>0</v>
      </c>
      <c r="AD376" s="79">
        <v>0</v>
      </c>
      <c r="AE376" s="85" t="s">
        <v>1659</v>
      </c>
      <c r="AF376" s="79" t="b">
        <v>0</v>
      </c>
      <c r="AG376" s="79" t="s">
        <v>1664</v>
      </c>
      <c r="AH376" s="79"/>
      <c r="AI376" s="85" t="s">
        <v>1659</v>
      </c>
      <c r="AJ376" s="79" t="b">
        <v>0</v>
      </c>
      <c r="AK376" s="79">
        <v>0</v>
      </c>
      <c r="AL376" s="85" t="s">
        <v>1659</v>
      </c>
      <c r="AM376" s="79" t="s">
        <v>1674</v>
      </c>
      <c r="AN376" s="79" t="b">
        <v>0</v>
      </c>
      <c r="AO376" s="85" t="s">
        <v>1629</v>
      </c>
      <c r="AP376" s="79" t="s">
        <v>176</v>
      </c>
      <c r="AQ376" s="79">
        <v>0</v>
      </c>
      <c r="AR376" s="79">
        <v>0</v>
      </c>
      <c r="AS376" s="79"/>
      <c r="AT376" s="79"/>
      <c r="AU376" s="79"/>
      <c r="AV376" s="79"/>
      <c r="AW376" s="79"/>
      <c r="AX376" s="79"/>
      <c r="AY376" s="79"/>
      <c r="AZ376" s="79"/>
      <c r="BA376">
        <v>9</v>
      </c>
      <c r="BB376" s="78" t="str">
        <f>REPLACE(INDEX(GroupVertices[Group],MATCH(Edges[[#This Row],[Vertex 1]],GroupVertices[Vertex],0)),1,1,"")</f>
        <v>2</v>
      </c>
      <c r="BC376" s="78" t="str">
        <f>REPLACE(INDEX(GroupVertices[Group],MATCH(Edges[[#This Row],[Vertex 2]],GroupVertices[Vertex],0)),1,1,"")</f>
        <v>2</v>
      </c>
      <c r="BD376" s="48">
        <v>0</v>
      </c>
      <c r="BE376" s="49">
        <v>0</v>
      </c>
      <c r="BF376" s="48">
        <v>0</v>
      </c>
      <c r="BG376" s="49">
        <v>0</v>
      </c>
      <c r="BH376" s="48">
        <v>0</v>
      </c>
      <c r="BI376" s="49">
        <v>0</v>
      </c>
      <c r="BJ376" s="48">
        <v>4</v>
      </c>
      <c r="BK376" s="49">
        <v>100</v>
      </c>
      <c r="BL376" s="48">
        <v>4</v>
      </c>
    </row>
    <row r="377" spans="1:64" ht="15">
      <c r="A377" s="64" t="s">
        <v>472</v>
      </c>
      <c r="B377" s="64" t="s">
        <v>472</v>
      </c>
      <c r="C377" s="65" t="s">
        <v>4128</v>
      </c>
      <c r="D377" s="66">
        <v>10</v>
      </c>
      <c r="E377" s="67" t="s">
        <v>136</v>
      </c>
      <c r="F377" s="68">
        <v>6</v>
      </c>
      <c r="G377" s="65"/>
      <c r="H377" s="69"/>
      <c r="I377" s="70"/>
      <c r="J377" s="70"/>
      <c r="K377" s="34" t="s">
        <v>65</v>
      </c>
      <c r="L377" s="77">
        <v>377</v>
      </c>
      <c r="M377" s="77"/>
      <c r="N377" s="72"/>
      <c r="O377" s="79" t="s">
        <v>176</v>
      </c>
      <c r="P377" s="81">
        <v>43484.77693287037</v>
      </c>
      <c r="Q377" s="79" t="s">
        <v>586</v>
      </c>
      <c r="R377" s="79"/>
      <c r="S377" s="79"/>
      <c r="T377" s="79" t="s">
        <v>652</v>
      </c>
      <c r="U377" s="83" t="s">
        <v>704</v>
      </c>
      <c r="V377" s="83" t="s">
        <v>704</v>
      </c>
      <c r="W377" s="81">
        <v>43484.77693287037</v>
      </c>
      <c r="X377" s="83" t="s">
        <v>1254</v>
      </c>
      <c r="Y377" s="79"/>
      <c r="Z377" s="79"/>
      <c r="AA377" s="85" t="s">
        <v>1630</v>
      </c>
      <c r="AB377" s="79"/>
      <c r="AC377" s="79" t="b">
        <v>0</v>
      </c>
      <c r="AD377" s="79">
        <v>0</v>
      </c>
      <c r="AE377" s="85" t="s">
        <v>1659</v>
      </c>
      <c r="AF377" s="79" t="b">
        <v>0</v>
      </c>
      <c r="AG377" s="79" t="s">
        <v>1663</v>
      </c>
      <c r="AH377" s="79"/>
      <c r="AI377" s="85" t="s">
        <v>1659</v>
      </c>
      <c r="AJ377" s="79" t="b">
        <v>0</v>
      </c>
      <c r="AK377" s="79">
        <v>0</v>
      </c>
      <c r="AL377" s="85" t="s">
        <v>1659</v>
      </c>
      <c r="AM377" s="79" t="s">
        <v>1674</v>
      </c>
      <c r="AN377" s="79" t="b">
        <v>0</v>
      </c>
      <c r="AO377" s="85" t="s">
        <v>1630</v>
      </c>
      <c r="AP377" s="79" t="s">
        <v>176</v>
      </c>
      <c r="AQ377" s="79">
        <v>0</v>
      </c>
      <c r="AR377" s="79">
        <v>0</v>
      </c>
      <c r="AS377" s="79"/>
      <c r="AT377" s="79"/>
      <c r="AU377" s="79"/>
      <c r="AV377" s="79"/>
      <c r="AW377" s="79"/>
      <c r="AX377" s="79"/>
      <c r="AY377" s="79"/>
      <c r="AZ377" s="79"/>
      <c r="BA377">
        <v>9</v>
      </c>
      <c r="BB377" s="78" t="str">
        <f>REPLACE(INDEX(GroupVertices[Group],MATCH(Edges[[#This Row],[Vertex 1]],GroupVertices[Vertex],0)),1,1,"")</f>
        <v>2</v>
      </c>
      <c r="BC377" s="78" t="str">
        <f>REPLACE(INDEX(GroupVertices[Group],MATCH(Edges[[#This Row],[Vertex 2]],GroupVertices[Vertex],0)),1,1,"")</f>
        <v>2</v>
      </c>
      <c r="BD377" s="48">
        <v>1</v>
      </c>
      <c r="BE377" s="49">
        <v>11.11111111111111</v>
      </c>
      <c r="BF377" s="48">
        <v>0</v>
      </c>
      <c r="BG377" s="49">
        <v>0</v>
      </c>
      <c r="BH377" s="48">
        <v>0</v>
      </c>
      <c r="BI377" s="49">
        <v>0</v>
      </c>
      <c r="BJ377" s="48">
        <v>8</v>
      </c>
      <c r="BK377" s="49">
        <v>88.88888888888889</v>
      </c>
      <c r="BL377" s="48">
        <v>9</v>
      </c>
    </row>
    <row r="378" spans="1:64" ht="15">
      <c r="A378" s="64" t="s">
        <v>482</v>
      </c>
      <c r="B378" s="64" t="s">
        <v>472</v>
      </c>
      <c r="C378" s="65" t="s">
        <v>4129</v>
      </c>
      <c r="D378" s="66">
        <v>10</v>
      </c>
      <c r="E378" s="67" t="s">
        <v>136</v>
      </c>
      <c r="F378" s="68">
        <v>19</v>
      </c>
      <c r="G378" s="65"/>
      <c r="H378" s="69"/>
      <c r="I378" s="70"/>
      <c r="J378" s="70"/>
      <c r="K378" s="34" t="s">
        <v>65</v>
      </c>
      <c r="L378" s="77">
        <v>378</v>
      </c>
      <c r="M378" s="77"/>
      <c r="N378" s="72"/>
      <c r="O378" s="79" t="s">
        <v>498</v>
      </c>
      <c r="P378" s="81">
        <v>43484.71847222222</v>
      </c>
      <c r="Q378" s="79" t="s">
        <v>568</v>
      </c>
      <c r="R378" s="79"/>
      <c r="S378" s="79"/>
      <c r="T378" s="79" t="s">
        <v>644</v>
      </c>
      <c r="U378" s="83" t="s">
        <v>692</v>
      </c>
      <c r="V378" s="83" t="s">
        <v>692</v>
      </c>
      <c r="W378" s="81">
        <v>43484.71847222222</v>
      </c>
      <c r="X378" s="83" t="s">
        <v>1233</v>
      </c>
      <c r="Y378" s="79"/>
      <c r="Z378" s="79"/>
      <c r="AA378" s="85" t="s">
        <v>1609</v>
      </c>
      <c r="AB378" s="79"/>
      <c r="AC378" s="79" t="b">
        <v>0</v>
      </c>
      <c r="AD378" s="79">
        <v>0</v>
      </c>
      <c r="AE378" s="85" t="s">
        <v>1659</v>
      </c>
      <c r="AF378" s="79" t="b">
        <v>0</v>
      </c>
      <c r="AG378" s="79" t="s">
        <v>1663</v>
      </c>
      <c r="AH378" s="79"/>
      <c r="AI378" s="85" t="s">
        <v>1659</v>
      </c>
      <c r="AJ378" s="79" t="b">
        <v>0</v>
      </c>
      <c r="AK378" s="79">
        <v>1</v>
      </c>
      <c r="AL378" s="85" t="s">
        <v>1607</v>
      </c>
      <c r="AM378" s="79" t="s">
        <v>1681</v>
      </c>
      <c r="AN378" s="79" t="b">
        <v>0</v>
      </c>
      <c r="AO378" s="85" t="s">
        <v>1607</v>
      </c>
      <c r="AP378" s="79" t="s">
        <v>176</v>
      </c>
      <c r="AQ378" s="79">
        <v>0</v>
      </c>
      <c r="AR378" s="79">
        <v>0</v>
      </c>
      <c r="AS378" s="79"/>
      <c r="AT378" s="79"/>
      <c r="AU378" s="79"/>
      <c r="AV378" s="79"/>
      <c r="AW378" s="79"/>
      <c r="AX378" s="79"/>
      <c r="AY378" s="79"/>
      <c r="AZ378" s="79"/>
      <c r="BA378">
        <v>5</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482</v>
      </c>
      <c r="B379" s="64" t="s">
        <v>472</v>
      </c>
      <c r="C379" s="65" t="s">
        <v>4129</v>
      </c>
      <c r="D379" s="66">
        <v>10</v>
      </c>
      <c r="E379" s="67" t="s">
        <v>136</v>
      </c>
      <c r="F379" s="68">
        <v>19</v>
      </c>
      <c r="G379" s="65"/>
      <c r="H379" s="69"/>
      <c r="I379" s="70"/>
      <c r="J379" s="70"/>
      <c r="K379" s="34" t="s">
        <v>65</v>
      </c>
      <c r="L379" s="77">
        <v>379</v>
      </c>
      <c r="M379" s="77"/>
      <c r="N379" s="72"/>
      <c r="O379" s="79" t="s">
        <v>498</v>
      </c>
      <c r="P379" s="81">
        <v>43484.71907407408</v>
      </c>
      <c r="Q379" s="79" t="s">
        <v>587</v>
      </c>
      <c r="R379" s="79"/>
      <c r="S379" s="79"/>
      <c r="T379" s="79" t="s">
        <v>644</v>
      </c>
      <c r="U379" s="83" t="s">
        <v>699</v>
      </c>
      <c r="V379" s="83" t="s">
        <v>699</v>
      </c>
      <c r="W379" s="81">
        <v>43484.71907407408</v>
      </c>
      <c r="X379" s="83" t="s">
        <v>1255</v>
      </c>
      <c r="Y379" s="79"/>
      <c r="Z379" s="79"/>
      <c r="AA379" s="85" t="s">
        <v>1631</v>
      </c>
      <c r="AB379" s="79"/>
      <c r="AC379" s="79" t="b">
        <v>0</v>
      </c>
      <c r="AD379" s="79">
        <v>0</v>
      </c>
      <c r="AE379" s="85" t="s">
        <v>1659</v>
      </c>
      <c r="AF379" s="79" t="b">
        <v>0</v>
      </c>
      <c r="AG379" s="79" t="s">
        <v>1663</v>
      </c>
      <c r="AH379" s="79"/>
      <c r="AI379" s="85" t="s">
        <v>1659</v>
      </c>
      <c r="AJ379" s="79" t="b">
        <v>0</v>
      </c>
      <c r="AK379" s="79">
        <v>1</v>
      </c>
      <c r="AL379" s="85" t="s">
        <v>1624</v>
      </c>
      <c r="AM379" s="79" t="s">
        <v>1681</v>
      </c>
      <c r="AN379" s="79" t="b">
        <v>0</v>
      </c>
      <c r="AO379" s="85" t="s">
        <v>1624</v>
      </c>
      <c r="AP379" s="79" t="s">
        <v>176</v>
      </c>
      <c r="AQ379" s="79">
        <v>0</v>
      </c>
      <c r="AR379" s="79">
        <v>0</v>
      </c>
      <c r="AS379" s="79"/>
      <c r="AT379" s="79"/>
      <c r="AU379" s="79"/>
      <c r="AV379" s="79"/>
      <c r="AW379" s="79"/>
      <c r="AX379" s="79"/>
      <c r="AY379" s="79"/>
      <c r="AZ379" s="79"/>
      <c r="BA379">
        <v>5</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10</v>
      </c>
      <c r="BK379" s="49">
        <v>100</v>
      </c>
      <c r="BL379" s="48">
        <v>10</v>
      </c>
    </row>
    <row r="380" spans="1:64" ht="15">
      <c r="A380" s="64" t="s">
        <v>482</v>
      </c>
      <c r="B380" s="64" t="s">
        <v>472</v>
      </c>
      <c r="C380" s="65" t="s">
        <v>4129</v>
      </c>
      <c r="D380" s="66">
        <v>10</v>
      </c>
      <c r="E380" s="67" t="s">
        <v>136</v>
      </c>
      <c r="F380" s="68">
        <v>19</v>
      </c>
      <c r="G380" s="65"/>
      <c r="H380" s="69"/>
      <c r="I380" s="70"/>
      <c r="J380" s="70"/>
      <c r="K380" s="34" t="s">
        <v>65</v>
      </c>
      <c r="L380" s="77">
        <v>380</v>
      </c>
      <c r="M380" s="77"/>
      <c r="N380" s="72"/>
      <c r="O380" s="79" t="s">
        <v>498</v>
      </c>
      <c r="P380" s="81">
        <v>43484.73159722222</v>
      </c>
      <c r="Q380" s="79" t="s">
        <v>512</v>
      </c>
      <c r="R380" s="79"/>
      <c r="S380" s="79"/>
      <c r="T380" s="79" t="s">
        <v>628</v>
      </c>
      <c r="U380" s="79"/>
      <c r="V380" s="83" t="s">
        <v>902</v>
      </c>
      <c r="W380" s="81">
        <v>43484.73159722222</v>
      </c>
      <c r="X380" s="83" t="s">
        <v>1256</v>
      </c>
      <c r="Y380" s="79"/>
      <c r="Z380" s="79"/>
      <c r="AA380" s="85" t="s">
        <v>1632</v>
      </c>
      <c r="AB380" s="79"/>
      <c r="AC380" s="79" t="b">
        <v>0</v>
      </c>
      <c r="AD380" s="79">
        <v>0</v>
      </c>
      <c r="AE380" s="85" t="s">
        <v>1659</v>
      </c>
      <c r="AF380" s="79" t="b">
        <v>0</v>
      </c>
      <c r="AG380" s="79" t="s">
        <v>1663</v>
      </c>
      <c r="AH380" s="79"/>
      <c r="AI380" s="85" t="s">
        <v>1659</v>
      </c>
      <c r="AJ380" s="79" t="b">
        <v>0</v>
      </c>
      <c r="AK380" s="79">
        <v>3</v>
      </c>
      <c r="AL380" s="85" t="s">
        <v>1625</v>
      </c>
      <c r="AM380" s="79" t="s">
        <v>1681</v>
      </c>
      <c r="AN380" s="79" t="b">
        <v>0</v>
      </c>
      <c r="AO380" s="85" t="s">
        <v>1625</v>
      </c>
      <c r="AP380" s="79" t="s">
        <v>176</v>
      </c>
      <c r="AQ380" s="79">
        <v>0</v>
      </c>
      <c r="AR380" s="79">
        <v>0</v>
      </c>
      <c r="AS380" s="79"/>
      <c r="AT380" s="79"/>
      <c r="AU380" s="79"/>
      <c r="AV380" s="79"/>
      <c r="AW380" s="79"/>
      <c r="AX380" s="79"/>
      <c r="AY380" s="79"/>
      <c r="AZ380" s="79"/>
      <c r="BA380">
        <v>5</v>
      </c>
      <c r="BB380" s="78" t="str">
        <f>REPLACE(INDEX(GroupVertices[Group],MATCH(Edges[[#This Row],[Vertex 1]],GroupVertices[Vertex],0)),1,1,"")</f>
        <v>2</v>
      </c>
      <c r="BC380" s="78" t="str">
        <f>REPLACE(INDEX(GroupVertices[Group],MATCH(Edges[[#This Row],[Vertex 2]],GroupVertices[Vertex],0)),1,1,"")</f>
        <v>2</v>
      </c>
      <c r="BD380" s="48">
        <v>2</v>
      </c>
      <c r="BE380" s="49">
        <v>9.523809523809524</v>
      </c>
      <c r="BF380" s="48">
        <v>0</v>
      </c>
      <c r="BG380" s="49">
        <v>0</v>
      </c>
      <c r="BH380" s="48">
        <v>0</v>
      </c>
      <c r="BI380" s="49">
        <v>0</v>
      </c>
      <c r="BJ380" s="48">
        <v>19</v>
      </c>
      <c r="BK380" s="49">
        <v>90.47619047619048</v>
      </c>
      <c r="BL380" s="48">
        <v>21</v>
      </c>
    </row>
    <row r="381" spans="1:64" ht="15">
      <c r="A381" s="64" t="s">
        <v>482</v>
      </c>
      <c r="B381" s="64" t="s">
        <v>472</v>
      </c>
      <c r="C381" s="65" t="s">
        <v>4129</v>
      </c>
      <c r="D381" s="66">
        <v>10</v>
      </c>
      <c r="E381" s="67" t="s">
        <v>136</v>
      </c>
      <c r="F381" s="68">
        <v>19</v>
      </c>
      <c r="G381" s="65"/>
      <c r="H381" s="69"/>
      <c r="I381" s="70"/>
      <c r="J381" s="70"/>
      <c r="K381" s="34" t="s">
        <v>65</v>
      </c>
      <c r="L381" s="77">
        <v>381</v>
      </c>
      <c r="M381" s="77"/>
      <c r="N381" s="72"/>
      <c r="O381" s="79" t="s">
        <v>498</v>
      </c>
      <c r="P381" s="81">
        <v>43484.73365740741</v>
      </c>
      <c r="Q381" s="79" t="s">
        <v>588</v>
      </c>
      <c r="R381" s="79"/>
      <c r="S381" s="79"/>
      <c r="T381" s="79" t="s">
        <v>651</v>
      </c>
      <c r="U381" s="79"/>
      <c r="V381" s="83" t="s">
        <v>902</v>
      </c>
      <c r="W381" s="81">
        <v>43484.73365740741</v>
      </c>
      <c r="X381" s="83" t="s">
        <v>1257</v>
      </c>
      <c r="Y381" s="79"/>
      <c r="Z381" s="79"/>
      <c r="AA381" s="85" t="s">
        <v>1633</v>
      </c>
      <c r="AB381" s="79"/>
      <c r="AC381" s="79" t="b">
        <v>0</v>
      </c>
      <c r="AD381" s="79">
        <v>0</v>
      </c>
      <c r="AE381" s="85" t="s">
        <v>1659</v>
      </c>
      <c r="AF381" s="79" t="b">
        <v>0</v>
      </c>
      <c r="AG381" s="79" t="s">
        <v>1663</v>
      </c>
      <c r="AH381" s="79"/>
      <c r="AI381" s="85" t="s">
        <v>1659</v>
      </c>
      <c r="AJ381" s="79" t="b">
        <v>0</v>
      </c>
      <c r="AK381" s="79">
        <v>1</v>
      </c>
      <c r="AL381" s="85" t="s">
        <v>1626</v>
      </c>
      <c r="AM381" s="79" t="s">
        <v>1681</v>
      </c>
      <c r="AN381" s="79" t="b">
        <v>0</v>
      </c>
      <c r="AO381" s="85" t="s">
        <v>1626</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2</v>
      </c>
      <c r="BC381" s="78" t="str">
        <f>REPLACE(INDEX(GroupVertices[Group],MATCH(Edges[[#This Row],[Vertex 2]],GroupVertices[Vertex],0)),1,1,"")</f>
        <v>2</v>
      </c>
      <c r="BD381" s="48">
        <v>0</v>
      </c>
      <c r="BE381" s="49">
        <v>0</v>
      </c>
      <c r="BF381" s="48">
        <v>1</v>
      </c>
      <c r="BG381" s="49">
        <v>6.25</v>
      </c>
      <c r="BH381" s="48">
        <v>0</v>
      </c>
      <c r="BI381" s="49">
        <v>0</v>
      </c>
      <c r="BJ381" s="48">
        <v>15</v>
      </c>
      <c r="BK381" s="49">
        <v>93.75</v>
      </c>
      <c r="BL381" s="48">
        <v>16</v>
      </c>
    </row>
    <row r="382" spans="1:64" ht="15">
      <c r="A382" s="64" t="s">
        <v>482</v>
      </c>
      <c r="B382" s="64" t="s">
        <v>472</v>
      </c>
      <c r="C382" s="65" t="s">
        <v>4129</v>
      </c>
      <c r="D382" s="66">
        <v>10</v>
      </c>
      <c r="E382" s="67" t="s">
        <v>136</v>
      </c>
      <c r="F382" s="68">
        <v>19</v>
      </c>
      <c r="G382" s="65"/>
      <c r="H382" s="69"/>
      <c r="I382" s="70"/>
      <c r="J382" s="70"/>
      <c r="K382" s="34" t="s">
        <v>65</v>
      </c>
      <c r="L382" s="77">
        <v>382</v>
      </c>
      <c r="M382" s="77"/>
      <c r="N382" s="72"/>
      <c r="O382" s="79" t="s">
        <v>498</v>
      </c>
      <c r="P382" s="81">
        <v>43484.76782407407</v>
      </c>
      <c r="Q382" s="79" t="s">
        <v>522</v>
      </c>
      <c r="R382" s="79"/>
      <c r="S382" s="79"/>
      <c r="T382" s="79" t="s">
        <v>632</v>
      </c>
      <c r="U382" s="79"/>
      <c r="V382" s="83" t="s">
        <v>902</v>
      </c>
      <c r="W382" s="81">
        <v>43484.76782407407</v>
      </c>
      <c r="X382" s="83" t="s">
        <v>1245</v>
      </c>
      <c r="Y382" s="79"/>
      <c r="Z382" s="79"/>
      <c r="AA382" s="85" t="s">
        <v>1621</v>
      </c>
      <c r="AB382" s="79"/>
      <c r="AC382" s="79" t="b">
        <v>0</v>
      </c>
      <c r="AD382" s="79">
        <v>0</v>
      </c>
      <c r="AE382" s="85" t="s">
        <v>1659</v>
      </c>
      <c r="AF382" s="79" t="b">
        <v>0</v>
      </c>
      <c r="AG382" s="79" t="s">
        <v>1663</v>
      </c>
      <c r="AH382" s="79"/>
      <c r="AI382" s="85" t="s">
        <v>1659</v>
      </c>
      <c r="AJ382" s="79" t="b">
        <v>0</v>
      </c>
      <c r="AK382" s="79">
        <v>5</v>
      </c>
      <c r="AL382" s="85" t="s">
        <v>1620</v>
      </c>
      <c r="AM382" s="79" t="s">
        <v>1681</v>
      </c>
      <c r="AN382" s="79" t="b">
        <v>0</v>
      </c>
      <c r="AO382" s="85" t="s">
        <v>1620</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2</v>
      </c>
      <c r="BC382" s="78" t="str">
        <f>REPLACE(INDEX(GroupVertices[Group],MATCH(Edges[[#This Row],[Vertex 2]],GroupVertices[Vertex],0)),1,1,"")</f>
        <v>2</v>
      </c>
      <c r="BD382" s="48">
        <v>0</v>
      </c>
      <c r="BE382" s="49">
        <v>0</v>
      </c>
      <c r="BF382" s="48">
        <v>1</v>
      </c>
      <c r="BG382" s="49">
        <v>5</v>
      </c>
      <c r="BH382" s="48">
        <v>0</v>
      </c>
      <c r="BI382" s="49">
        <v>0</v>
      </c>
      <c r="BJ382" s="48">
        <v>19</v>
      </c>
      <c r="BK382" s="49">
        <v>95</v>
      </c>
      <c r="BL382" s="48">
        <v>20</v>
      </c>
    </row>
    <row r="383" spans="1:64" ht="15">
      <c r="A383" s="64" t="s">
        <v>482</v>
      </c>
      <c r="B383" s="64" t="s">
        <v>425</v>
      </c>
      <c r="C383" s="65" t="s">
        <v>4124</v>
      </c>
      <c r="D383" s="66">
        <v>3</v>
      </c>
      <c r="E383" s="67" t="s">
        <v>132</v>
      </c>
      <c r="F383" s="68">
        <v>32</v>
      </c>
      <c r="G383" s="65"/>
      <c r="H383" s="69"/>
      <c r="I383" s="70"/>
      <c r="J383" s="70"/>
      <c r="K383" s="34" t="s">
        <v>65</v>
      </c>
      <c r="L383" s="77">
        <v>383</v>
      </c>
      <c r="M383" s="77"/>
      <c r="N383" s="72"/>
      <c r="O383" s="79" t="s">
        <v>499</v>
      </c>
      <c r="P383" s="81">
        <v>43484.71539351852</v>
      </c>
      <c r="Q383" s="79" t="s">
        <v>589</v>
      </c>
      <c r="R383" s="79"/>
      <c r="S383" s="79"/>
      <c r="T383" s="79" t="s">
        <v>653</v>
      </c>
      <c r="U383" s="79"/>
      <c r="V383" s="83" t="s">
        <v>902</v>
      </c>
      <c r="W383" s="81">
        <v>43484.71539351852</v>
      </c>
      <c r="X383" s="83" t="s">
        <v>1258</v>
      </c>
      <c r="Y383" s="79"/>
      <c r="Z383" s="79"/>
      <c r="AA383" s="85" t="s">
        <v>1634</v>
      </c>
      <c r="AB383" s="79"/>
      <c r="AC383" s="79" t="b">
        <v>0</v>
      </c>
      <c r="AD383" s="79">
        <v>0</v>
      </c>
      <c r="AE383" s="85" t="s">
        <v>1662</v>
      </c>
      <c r="AF383" s="79" t="b">
        <v>0</v>
      </c>
      <c r="AG383" s="79" t="s">
        <v>1663</v>
      </c>
      <c r="AH383" s="79"/>
      <c r="AI383" s="85" t="s">
        <v>1659</v>
      </c>
      <c r="AJ383" s="79" t="b">
        <v>0</v>
      </c>
      <c r="AK383" s="79">
        <v>0</v>
      </c>
      <c r="AL383" s="85" t="s">
        <v>1659</v>
      </c>
      <c r="AM383" s="79" t="s">
        <v>1681</v>
      </c>
      <c r="AN383" s="79" t="b">
        <v>0</v>
      </c>
      <c r="AO383" s="85" t="s">
        <v>1634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1</v>
      </c>
      <c r="BD383" s="48">
        <v>0</v>
      </c>
      <c r="BE383" s="49">
        <v>0</v>
      </c>
      <c r="BF383" s="48">
        <v>0</v>
      </c>
      <c r="BG383" s="49">
        <v>0</v>
      </c>
      <c r="BH383" s="48">
        <v>0</v>
      </c>
      <c r="BI383" s="49">
        <v>0</v>
      </c>
      <c r="BJ383" s="48">
        <v>38</v>
      </c>
      <c r="BK383" s="49">
        <v>100</v>
      </c>
      <c r="BL383" s="48">
        <v>38</v>
      </c>
    </row>
    <row r="384" spans="1:64" ht="15">
      <c r="A384" s="64" t="s">
        <v>482</v>
      </c>
      <c r="B384" s="64" t="s">
        <v>482</v>
      </c>
      <c r="C384" s="65" t="s">
        <v>4130</v>
      </c>
      <c r="D384" s="66">
        <v>10</v>
      </c>
      <c r="E384" s="67" t="s">
        <v>136</v>
      </c>
      <c r="F384" s="68">
        <v>12.5</v>
      </c>
      <c r="G384" s="65"/>
      <c r="H384" s="69"/>
      <c r="I384" s="70"/>
      <c r="J384" s="70"/>
      <c r="K384" s="34" t="s">
        <v>65</v>
      </c>
      <c r="L384" s="77">
        <v>384</v>
      </c>
      <c r="M384" s="77"/>
      <c r="N384" s="72"/>
      <c r="O384" s="79" t="s">
        <v>176</v>
      </c>
      <c r="P384" s="81">
        <v>43484.71703703704</v>
      </c>
      <c r="Q384" s="79" t="s">
        <v>590</v>
      </c>
      <c r="R384" s="83" t="s">
        <v>613</v>
      </c>
      <c r="S384" s="79" t="s">
        <v>619</v>
      </c>
      <c r="T384" s="79" t="s">
        <v>634</v>
      </c>
      <c r="U384" s="79"/>
      <c r="V384" s="83" t="s">
        <v>902</v>
      </c>
      <c r="W384" s="81">
        <v>43484.71703703704</v>
      </c>
      <c r="X384" s="83" t="s">
        <v>1259</v>
      </c>
      <c r="Y384" s="79"/>
      <c r="Z384" s="79"/>
      <c r="AA384" s="85" t="s">
        <v>1635</v>
      </c>
      <c r="AB384" s="79"/>
      <c r="AC384" s="79" t="b">
        <v>0</v>
      </c>
      <c r="AD384" s="79">
        <v>0</v>
      </c>
      <c r="AE384" s="85" t="s">
        <v>1659</v>
      </c>
      <c r="AF384" s="79" t="b">
        <v>1</v>
      </c>
      <c r="AG384" s="79" t="s">
        <v>1664</v>
      </c>
      <c r="AH384" s="79"/>
      <c r="AI384" s="85" t="s">
        <v>1670</v>
      </c>
      <c r="AJ384" s="79" t="b">
        <v>0</v>
      </c>
      <c r="AK384" s="79">
        <v>0</v>
      </c>
      <c r="AL384" s="85" t="s">
        <v>1659</v>
      </c>
      <c r="AM384" s="79" t="s">
        <v>1681</v>
      </c>
      <c r="AN384" s="79" t="b">
        <v>0</v>
      </c>
      <c r="AO384" s="85" t="s">
        <v>1635</v>
      </c>
      <c r="AP384" s="79" t="s">
        <v>176</v>
      </c>
      <c r="AQ384" s="79">
        <v>0</v>
      </c>
      <c r="AR384" s="79">
        <v>0</v>
      </c>
      <c r="AS384" s="79"/>
      <c r="AT384" s="79"/>
      <c r="AU384" s="79"/>
      <c r="AV384" s="79"/>
      <c r="AW384" s="79"/>
      <c r="AX384" s="79"/>
      <c r="AY384" s="79"/>
      <c r="AZ384" s="79"/>
      <c r="BA384">
        <v>7</v>
      </c>
      <c r="BB384" s="78" t="str">
        <f>REPLACE(INDEX(GroupVertices[Group],MATCH(Edges[[#This Row],[Vertex 1]],GroupVertices[Vertex],0)),1,1,"")</f>
        <v>2</v>
      </c>
      <c r="BC384" s="78" t="str">
        <f>REPLACE(INDEX(GroupVertices[Group],MATCH(Edges[[#This Row],[Vertex 2]],GroupVertices[Vertex],0)),1,1,"")</f>
        <v>2</v>
      </c>
      <c r="BD384" s="48">
        <v>0</v>
      </c>
      <c r="BE384" s="49">
        <v>0</v>
      </c>
      <c r="BF384" s="48">
        <v>0</v>
      </c>
      <c r="BG384" s="49">
        <v>0</v>
      </c>
      <c r="BH384" s="48">
        <v>0</v>
      </c>
      <c r="BI384" s="49">
        <v>0</v>
      </c>
      <c r="BJ384" s="48">
        <v>4</v>
      </c>
      <c r="BK384" s="49">
        <v>100</v>
      </c>
      <c r="BL384" s="48">
        <v>4</v>
      </c>
    </row>
    <row r="385" spans="1:64" ht="15">
      <c r="A385" s="64" t="s">
        <v>482</v>
      </c>
      <c r="B385" s="64" t="s">
        <v>482</v>
      </c>
      <c r="C385" s="65" t="s">
        <v>4130</v>
      </c>
      <c r="D385" s="66">
        <v>10</v>
      </c>
      <c r="E385" s="67" t="s">
        <v>136</v>
      </c>
      <c r="F385" s="68">
        <v>12.5</v>
      </c>
      <c r="G385" s="65"/>
      <c r="H385" s="69"/>
      <c r="I385" s="70"/>
      <c r="J385" s="70"/>
      <c r="K385" s="34" t="s">
        <v>65</v>
      </c>
      <c r="L385" s="77">
        <v>385</v>
      </c>
      <c r="M385" s="77"/>
      <c r="N385" s="72"/>
      <c r="O385" s="79" t="s">
        <v>176</v>
      </c>
      <c r="P385" s="81">
        <v>43484.71807870371</v>
      </c>
      <c r="Q385" s="79" t="s">
        <v>591</v>
      </c>
      <c r="R385" s="83" t="s">
        <v>614</v>
      </c>
      <c r="S385" s="79" t="s">
        <v>619</v>
      </c>
      <c r="T385" s="79" t="s">
        <v>654</v>
      </c>
      <c r="U385" s="79"/>
      <c r="V385" s="83" t="s">
        <v>902</v>
      </c>
      <c r="W385" s="81">
        <v>43484.71807870371</v>
      </c>
      <c r="X385" s="83" t="s">
        <v>1260</v>
      </c>
      <c r="Y385" s="79"/>
      <c r="Z385" s="79"/>
      <c r="AA385" s="85" t="s">
        <v>1636</v>
      </c>
      <c r="AB385" s="79"/>
      <c r="AC385" s="79" t="b">
        <v>0</v>
      </c>
      <c r="AD385" s="79">
        <v>0</v>
      </c>
      <c r="AE385" s="85" t="s">
        <v>1659</v>
      </c>
      <c r="AF385" s="79" t="b">
        <v>1</v>
      </c>
      <c r="AG385" s="79" t="s">
        <v>1664</v>
      </c>
      <c r="AH385" s="79"/>
      <c r="AI385" s="85" t="s">
        <v>1608</v>
      </c>
      <c r="AJ385" s="79" t="b">
        <v>0</v>
      </c>
      <c r="AK385" s="79">
        <v>0</v>
      </c>
      <c r="AL385" s="85" t="s">
        <v>1659</v>
      </c>
      <c r="AM385" s="79" t="s">
        <v>1681</v>
      </c>
      <c r="AN385" s="79" t="b">
        <v>0</v>
      </c>
      <c r="AO385" s="85" t="s">
        <v>1636</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2</v>
      </c>
      <c r="BC385" s="78" t="str">
        <f>REPLACE(INDEX(GroupVertices[Group],MATCH(Edges[[#This Row],[Vertex 2]],GroupVertices[Vertex],0)),1,1,"")</f>
        <v>2</v>
      </c>
      <c r="BD385" s="48">
        <v>0</v>
      </c>
      <c r="BE385" s="49">
        <v>0</v>
      </c>
      <c r="BF385" s="48">
        <v>0</v>
      </c>
      <c r="BG385" s="49">
        <v>0</v>
      </c>
      <c r="BH385" s="48">
        <v>0</v>
      </c>
      <c r="BI385" s="49">
        <v>0</v>
      </c>
      <c r="BJ385" s="48">
        <v>3</v>
      </c>
      <c r="BK385" s="49">
        <v>100</v>
      </c>
      <c r="BL385" s="48">
        <v>3</v>
      </c>
    </row>
    <row r="386" spans="1:64" ht="15">
      <c r="A386" s="64" t="s">
        <v>482</v>
      </c>
      <c r="B386" s="64" t="s">
        <v>482</v>
      </c>
      <c r="C386" s="65" t="s">
        <v>4130</v>
      </c>
      <c r="D386" s="66">
        <v>10</v>
      </c>
      <c r="E386" s="67" t="s">
        <v>136</v>
      </c>
      <c r="F386" s="68">
        <v>12.5</v>
      </c>
      <c r="G386" s="65"/>
      <c r="H386" s="69"/>
      <c r="I386" s="70"/>
      <c r="J386" s="70"/>
      <c r="K386" s="34" t="s">
        <v>65</v>
      </c>
      <c r="L386" s="77">
        <v>386</v>
      </c>
      <c r="M386" s="77"/>
      <c r="N386" s="72"/>
      <c r="O386" s="79" t="s">
        <v>176</v>
      </c>
      <c r="P386" s="81">
        <v>43484.73101851852</v>
      </c>
      <c r="Q386" s="79" t="s">
        <v>592</v>
      </c>
      <c r="R386" s="83" t="s">
        <v>615</v>
      </c>
      <c r="S386" s="79" t="s">
        <v>619</v>
      </c>
      <c r="T386" s="79" t="s">
        <v>634</v>
      </c>
      <c r="U386" s="79"/>
      <c r="V386" s="83" t="s">
        <v>902</v>
      </c>
      <c r="W386" s="81">
        <v>43484.73101851852</v>
      </c>
      <c r="X386" s="83" t="s">
        <v>1261</v>
      </c>
      <c r="Y386" s="79"/>
      <c r="Z386" s="79"/>
      <c r="AA386" s="85" t="s">
        <v>1637</v>
      </c>
      <c r="AB386" s="79"/>
      <c r="AC386" s="79" t="b">
        <v>0</v>
      </c>
      <c r="AD386" s="79">
        <v>1</v>
      </c>
      <c r="AE386" s="85" t="s">
        <v>1659</v>
      </c>
      <c r="AF386" s="79" t="b">
        <v>1</v>
      </c>
      <c r="AG386" s="79" t="s">
        <v>1664</v>
      </c>
      <c r="AH386" s="79"/>
      <c r="AI386" s="85" t="s">
        <v>1438</v>
      </c>
      <c r="AJ386" s="79" t="b">
        <v>0</v>
      </c>
      <c r="AK386" s="79">
        <v>0</v>
      </c>
      <c r="AL386" s="85" t="s">
        <v>1659</v>
      </c>
      <c r="AM386" s="79" t="s">
        <v>1681</v>
      </c>
      <c r="AN386" s="79" t="b">
        <v>0</v>
      </c>
      <c r="AO386" s="85" t="s">
        <v>1637</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4</v>
      </c>
      <c r="BK386" s="49">
        <v>100</v>
      </c>
      <c r="BL386" s="48">
        <v>4</v>
      </c>
    </row>
    <row r="387" spans="1:64" ht="15">
      <c r="A387" s="64" t="s">
        <v>482</v>
      </c>
      <c r="B387" s="64" t="s">
        <v>425</v>
      </c>
      <c r="C387" s="65" t="s">
        <v>4130</v>
      </c>
      <c r="D387" s="66">
        <v>10</v>
      </c>
      <c r="E387" s="67" t="s">
        <v>136</v>
      </c>
      <c r="F387" s="68">
        <v>12.5</v>
      </c>
      <c r="G387" s="65"/>
      <c r="H387" s="69"/>
      <c r="I387" s="70"/>
      <c r="J387" s="70"/>
      <c r="K387" s="34" t="s">
        <v>65</v>
      </c>
      <c r="L387" s="77">
        <v>387</v>
      </c>
      <c r="M387" s="77"/>
      <c r="N387" s="72"/>
      <c r="O387" s="79" t="s">
        <v>498</v>
      </c>
      <c r="P387" s="81">
        <v>43484.731886574074</v>
      </c>
      <c r="Q387" s="79" t="s">
        <v>506</v>
      </c>
      <c r="R387" s="79"/>
      <c r="S387" s="79"/>
      <c r="T387" s="79" t="s">
        <v>625</v>
      </c>
      <c r="U387" s="83" t="s">
        <v>657</v>
      </c>
      <c r="V387" s="83" t="s">
        <v>657</v>
      </c>
      <c r="W387" s="81">
        <v>43484.731886574074</v>
      </c>
      <c r="X387" s="83" t="s">
        <v>1262</v>
      </c>
      <c r="Y387" s="79"/>
      <c r="Z387" s="79"/>
      <c r="AA387" s="85" t="s">
        <v>1638</v>
      </c>
      <c r="AB387" s="79"/>
      <c r="AC387" s="79" t="b">
        <v>0</v>
      </c>
      <c r="AD387" s="79">
        <v>0</v>
      </c>
      <c r="AE387" s="85" t="s">
        <v>1659</v>
      </c>
      <c r="AF387" s="79" t="b">
        <v>0</v>
      </c>
      <c r="AG387" s="79" t="s">
        <v>1663</v>
      </c>
      <c r="AH387" s="79"/>
      <c r="AI387" s="85" t="s">
        <v>1659</v>
      </c>
      <c r="AJ387" s="79" t="b">
        <v>0</v>
      </c>
      <c r="AK387" s="79">
        <v>17</v>
      </c>
      <c r="AL387" s="85" t="s">
        <v>1650</v>
      </c>
      <c r="AM387" s="79" t="s">
        <v>1681</v>
      </c>
      <c r="AN387" s="79" t="b">
        <v>0</v>
      </c>
      <c r="AO387" s="85" t="s">
        <v>1650</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2</v>
      </c>
      <c r="BC387" s="78" t="str">
        <f>REPLACE(INDEX(GroupVertices[Group],MATCH(Edges[[#This Row],[Vertex 2]],GroupVertices[Vertex],0)),1,1,"")</f>
        <v>1</v>
      </c>
      <c r="BD387" s="48">
        <v>1</v>
      </c>
      <c r="BE387" s="49">
        <v>7.6923076923076925</v>
      </c>
      <c r="BF387" s="48">
        <v>0</v>
      </c>
      <c r="BG387" s="49">
        <v>0</v>
      </c>
      <c r="BH387" s="48">
        <v>0</v>
      </c>
      <c r="BI387" s="49">
        <v>0</v>
      </c>
      <c r="BJ387" s="48">
        <v>12</v>
      </c>
      <c r="BK387" s="49">
        <v>92.3076923076923</v>
      </c>
      <c r="BL387" s="48">
        <v>13</v>
      </c>
    </row>
    <row r="388" spans="1:64" ht="15">
      <c r="A388" s="64" t="s">
        <v>482</v>
      </c>
      <c r="B388" s="64" t="s">
        <v>425</v>
      </c>
      <c r="C388" s="65" t="s">
        <v>4130</v>
      </c>
      <c r="D388" s="66">
        <v>10</v>
      </c>
      <c r="E388" s="67" t="s">
        <v>136</v>
      </c>
      <c r="F388" s="68">
        <v>12.5</v>
      </c>
      <c r="G388" s="65"/>
      <c r="H388" s="69"/>
      <c r="I388" s="70"/>
      <c r="J388" s="70"/>
      <c r="K388" s="34" t="s">
        <v>65</v>
      </c>
      <c r="L388" s="77">
        <v>388</v>
      </c>
      <c r="M388" s="77"/>
      <c r="N388" s="72"/>
      <c r="O388" s="79" t="s">
        <v>498</v>
      </c>
      <c r="P388" s="81">
        <v>43484.73337962963</v>
      </c>
      <c r="Q388" s="79" t="s">
        <v>510</v>
      </c>
      <c r="R388" s="79"/>
      <c r="S388" s="79"/>
      <c r="T388" s="79"/>
      <c r="U388" s="79"/>
      <c r="V388" s="83" t="s">
        <v>902</v>
      </c>
      <c r="W388" s="81">
        <v>43484.73337962963</v>
      </c>
      <c r="X388" s="83" t="s">
        <v>1263</v>
      </c>
      <c r="Y388" s="79"/>
      <c r="Z388" s="79"/>
      <c r="AA388" s="85" t="s">
        <v>1639</v>
      </c>
      <c r="AB388" s="79"/>
      <c r="AC388" s="79" t="b">
        <v>0</v>
      </c>
      <c r="AD388" s="79">
        <v>0</v>
      </c>
      <c r="AE388" s="85" t="s">
        <v>1659</v>
      </c>
      <c r="AF388" s="79" t="b">
        <v>0</v>
      </c>
      <c r="AG388" s="79" t="s">
        <v>1663</v>
      </c>
      <c r="AH388" s="79"/>
      <c r="AI388" s="85" t="s">
        <v>1659</v>
      </c>
      <c r="AJ388" s="79" t="b">
        <v>0</v>
      </c>
      <c r="AK388" s="79">
        <v>22</v>
      </c>
      <c r="AL388" s="85" t="s">
        <v>1651</v>
      </c>
      <c r="AM388" s="79" t="s">
        <v>1681</v>
      </c>
      <c r="AN388" s="79" t="b">
        <v>0</v>
      </c>
      <c r="AO388" s="85" t="s">
        <v>1651</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2</v>
      </c>
      <c r="BC388" s="78" t="str">
        <f>REPLACE(INDEX(GroupVertices[Group],MATCH(Edges[[#This Row],[Vertex 2]],GroupVertices[Vertex],0)),1,1,"")</f>
        <v>1</v>
      </c>
      <c r="BD388" s="48">
        <v>0</v>
      </c>
      <c r="BE388" s="49">
        <v>0</v>
      </c>
      <c r="BF388" s="48">
        <v>1</v>
      </c>
      <c r="BG388" s="49">
        <v>4.761904761904762</v>
      </c>
      <c r="BH388" s="48">
        <v>0</v>
      </c>
      <c r="BI388" s="49">
        <v>0</v>
      </c>
      <c r="BJ388" s="48">
        <v>20</v>
      </c>
      <c r="BK388" s="49">
        <v>95.23809523809524</v>
      </c>
      <c r="BL388" s="48">
        <v>21</v>
      </c>
    </row>
    <row r="389" spans="1:64" ht="15">
      <c r="A389" s="64" t="s">
        <v>482</v>
      </c>
      <c r="B389" s="64" t="s">
        <v>482</v>
      </c>
      <c r="C389" s="65" t="s">
        <v>4130</v>
      </c>
      <c r="D389" s="66">
        <v>10</v>
      </c>
      <c r="E389" s="67" t="s">
        <v>136</v>
      </c>
      <c r="F389" s="68">
        <v>12.5</v>
      </c>
      <c r="G389" s="65"/>
      <c r="H389" s="69"/>
      <c r="I389" s="70"/>
      <c r="J389" s="70"/>
      <c r="K389" s="34" t="s">
        <v>65</v>
      </c>
      <c r="L389" s="77">
        <v>389</v>
      </c>
      <c r="M389" s="77"/>
      <c r="N389" s="72"/>
      <c r="O389" s="79" t="s">
        <v>176</v>
      </c>
      <c r="P389" s="81">
        <v>43484.757893518516</v>
      </c>
      <c r="Q389" s="79" t="s">
        <v>593</v>
      </c>
      <c r="R389" s="83" t="s">
        <v>609</v>
      </c>
      <c r="S389" s="79" t="s">
        <v>619</v>
      </c>
      <c r="T389" s="79" t="s">
        <v>634</v>
      </c>
      <c r="U389" s="79"/>
      <c r="V389" s="83" t="s">
        <v>902</v>
      </c>
      <c r="W389" s="81">
        <v>43484.757893518516</v>
      </c>
      <c r="X389" s="83" t="s">
        <v>1264</v>
      </c>
      <c r="Y389" s="79"/>
      <c r="Z389" s="79"/>
      <c r="AA389" s="85" t="s">
        <v>1640</v>
      </c>
      <c r="AB389" s="79"/>
      <c r="AC389" s="79" t="b">
        <v>0</v>
      </c>
      <c r="AD389" s="79">
        <v>0</v>
      </c>
      <c r="AE389" s="85" t="s">
        <v>1659</v>
      </c>
      <c r="AF389" s="79" t="b">
        <v>1</v>
      </c>
      <c r="AG389" s="79" t="s">
        <v>1664</v>
      </c>
      <c r="AH389" s="79"/>
      <c r="AI389" s="85" t="s">
        <v>1667</v>
      </c>
      <c r="AJ389" s="79" t="b">
        <v>0</v>
      </c>
      <c r="AK389" s="79">
        <v>1</v>
      </c>
      <c r="AL389" s="85" t="s">
        <v>1659</v>
      </c>
      <c r="AM389" s="79" t="s">
        <v>1681</v>
      </c>
      <c r="AN389" s="79" t="b">
        <v>0</v>
      </c>
      <c r="AO389" s="85" t="s">
        <v>1640</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4</v>
      </c>
      <c r="BK389" s="49">
        <v>100</v>
      </c>
      <c r="BL389" s="48">
        <v>4</v>
      </c>
    </row>
    <row r="390" spans="1:64" ht="15">
      <c r="A390" s="64" t="s">
        <v>482</v>
      </c>
      <c r="B390" s="64" t="s">
        <v>482</v>
      </c>
      <c r="C390" s="65" t="s">
        <v>4130</v>
      </c>
      <c r="D390" s="66">
        <v>10</v>
      </c>
      <c r="E390" s="67" t="s">
        <v>136</v>
      </c>
      <c r="F390" s="68">
        <v>12.5</v>
      </c>
      <c r="G390" s="65"/>
      <c r="H390" s="69"/>
      <c r="I390" s="70"/>
      <c r="J390" s="70"/>
      <c r="K390" s="34" t="s">
        <v>65</v>
      </c>
      <c r="L390" s="77">
        <v>390</v>
      </c>
      <c r="M390" s="77"/>
      <c r="N390" s="72"/>
      <c r="O390" s="79" t="s">
        <v>176</v>
      </c>
      <c r="P390" s="81">
        <v>43484.758935185186</v>
      </c>
      <c r="Q390" s="79" t="s">
        <v>594</v>
      </c>
      <c r="R390" s="83" t="s">
        <v>616</v>
      </c>
      <c r="S390" s="79" t="s">
        <v>619</v>
      </c>
      <c r="T390" s="79" t="s">
        <v>634</v>
      </c>
      <c r="U390" s="79"/>
      <c r="V390" s="83" t="s">
        <v>902</v>
      </c>
      <c r="W390" s="81">
        <v>43484.758935185186</v>
      </c>
      <c r="X390" s="83" t="s">
        <v>1265</v>
      </c>
      <c r="Y390" s="79"/>
      <c r="Z390" s="79"/>
      <c r="AA390" s="85" t="s">
        <v>1641</v>
      </c>
      <c r="AB390" s="79"/>
      <c r="AC390" s="79" t="b">
        <v>0</v>
      </c>
      <c r="AD390" s="79">
        <v>0</v>
      </c>
      <c r="AE390" s="85" t="s">
        <v>1659</v>
      </c>
      <c r="AF390" s="79" t="b">
        <v>1</v>
      </c>
      <c r="AG390" s="79" t="s">
        <v>1664</v>
      </c>
      <c r="AH390" s="79"/>
      <c r="AI390" s="85" t="s">
        <v>1671</v>
      </c>
      <c r="AJ390" s="79" t="b">
        <v>0</v>
      </c>
      <c r="AK390" s="79">
        <v>0</v>
      </c>
      <c r="AL390" s="85" t="s">
        <v>1659</v>
      </c>
      <c r="AM390" s="79" t="s">
        <v>1681</v>
      </c>
      <c r="AN390" s="79" t="b">
        <v>0</v>
      </c>
      <c r="AO390" s="85" t="s">
        <v>1641</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4</v>
      </c>
      <c r="BK390" s="49">
        <v>100</v>
      </c>
      <c r="BL390" s="48">
        <v>4</v>
      </c>
    </row>
    <row r="391" spans="1:64" ht="15">
      <c r="A391" s="64" t="s">
        <v>482</v>
      </c>
      <c r="B391" s="64" t="s">
        <v>482</v>
      </c>
      <c r="C391" s="65" t="s">
        <v>4130</v>
      </c>
      <c r="D391" s="66">
        <v>10</v>
      </c>
      <c r="E391" s="67" t="s">
        <v>136</v>
      </c>
      <c r="F391" s="68">
        <v>12.5</v>
      </c>
      <c r="G391" s="65"/>
      <c r="H391" s="69"/>
      <c r="I391" s="70"/>
      <c r="J391" s="70"/>
      <c r="K391" s="34" t="s">
        <v>65</v>
      </c>
      <c r="L391" s="77">
        <v>391</v>
      </c>
      <c r="M391" s="77"/>
      <c r="N391" s="72"/>
      <c r="O391" s="79" t="s">
        <v>176</v>
      </c>
      <c r="P391" s="81">
        <v>43484.76525462963</v>
      </c>
      <c r="Q391" s="79" t="s">
        <v>595</v>
      </c>
      <c r="R391" s="83" t="s">
        <v>611</v>
      </c>
      <c r="S391" s="79" t="s">
        <v>619</v>
      </c>
      <c r="T391" s="79" t="s">
        <v>634</v>
      </c>
      <c r="U391" s="79"/>
      <c r="V391" s="83" t="s">
        <v>902</v>
      </c>
      <c r="W391" s="81">
        <v>43484.76525462963</v>
      </c>
      <c r="X391" s="83" t="s">
        <v>1266</v>
      </c>
      <c r="Y391" s="79"/>
      <c r="Z391" s="79"/>
      <c r="AA391" s="85" t="s">
        <v>1642</v>
      </c>
      <c r="AB391" s="79"/>
      <c r="AC391" s="79" t="b">
        <v>0</v>
      </c>
      <c r="AD391" s="79">
        <v>1</v>
      </c>
      <c r="AE391" s="85" t="s">
        <v>1659</v>
      </c>
      <c r="AF391" s="79" t="b">
        <v>1</v>
      </c>
      <c r="AG391" s="79" t="s">
        <v>1664</v>
      </c>
      <c r="AH391" s="79"/>
      <c r="AI391" s="85" t="s">
        <v>1668</v>
      </c>
      <c r="AJ391" s="79" t="b">
        <v>0</v>
      </c>
      <c r="AK391" s="79">
        <v>1</v>
      </c>
      <c r="AL391" s="85" t="s">
        <v>1659</v>
      </c>
      <c r="AM391" s="79" t="s">
        <v>1681</v>
      </c>
      <c r="AN391" s="79" t="b">
        <v>0</v>
      </c>
      <c r="AO391" s="85" t="s">
        <v>1642</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4</v>
      </c>
      <c r="BK391" s="49">
        <v>100</v>
      </c>
      <c r="BL391" s="48">
        <v>4</v>
      </c>
    </row>
    <row r="392" spans="1:64" ht="15">
      <c r="A392" s="64" t="s">
        <v>482</v>
      </c>
      <c r="B392" s="64" t="s">
        <v>425</v>
      </c>
      <c r="C392" s="65" t="s">
        <v>4130</v>
      </c>
      <c r="D392" s="66">
        <v>10</v>
      </c>
      <c r="E392" s="67" t="s">
        <v>136</v>
      </c>
      <c r="F392" s="68">
        <v>12.5</v>
      </c>
      <c r="G392" s="65"/>
      <c r="H392" s="69"/>
      <c r="I392" s="70"/>
      <c r="J392" s="70"/>
      <c r="K392" s="34" t="s">
        <v>65</v>
      </c>
      <c r="L392" s="77">
        <v>392</v>
      </c>
      <c r="M392" s="77"/>
      <c r="N392" s="72"/>
      <c r="O392" s="79" t="s">
        <v>498</v>
      </c>
      <c r="P392" s="81">
        <v>43484.7668287037</v>
      </c>
      <c r="Q392" s="79" t="s">
        <v>525</v>
      </c>
      <c r="R392" s="79"/>
      <c r="S392" s="79"/>
      <c r="T392" s="79" t="s">
        <v>625</v>
      </c>
      <c r="U392" s="83" t="s">
        <v>669</v>
      </c>
      <c r="V392" s="83" t="s">
        <v>669</v>
      </c>
      <c r="W392" s="81">
        <v>43484.7668287037</v>
      </c>
      <c r="X392" s="83" t="s">
        <v>1241</v>
      </c>
      <c r="Y392" s="79"/>
      <c r="Z392" s="79"/>
      <c r="AA392" s="85" t="s">
        <v>1617</v>
      </c>
      <c r="AB392" s="79"/>
      <c r="AC392" s="79" t="b">
        <v>0</v>
      </c>
      <c r="AD392" s="79">
        <v>0</v>
      </c>
      <c r="AE392" s="85" t="s">
        <v>1659</v>
      </c>
      <c r="AF392" s="79" t="b">
        <v>0</v>
      </c>
      <c r="AG392" s="79" t="s">
        <v>1663</v>
      </c>
      <c r="AH392" s="79"/>
      <c r="AI392" s="85" t="s">
        <v>1659</v>
      </c>
      <c r="AJ392" s="79" t="b">
        <v>0</v>
      </c>
      <c r="AK392" s="79">
        <v>2</v>
      </c>
      <c r="AL392" s="85" t="s">
        <v>1616</v>
      </c>
      <c r="AM392" s="79" t="s">
        <v>1681</v>
      </c>
      <c r="AN392" s="79" t="b">
        <v>0</v>
      </c>
      <c r="AO392" s="85" t="s">
        <v>1616</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2</v>
      </c>
      <c r="BC392" s="78" t="str">
        <f>REPLACE(INDEX(GroupVertices[Group],MATCH(Edges[[#This Row],[Vertex 2]],GroupVertices[Vertex],0)),1,1,"")</f>
        <v>1</v>
      </c>
      <c r="BD392" s="48">
        <v>0</v>
      </c>
      <c r="BE392" s="49">
        <v>0</v>
      </c>
      <c r="BF392" s="48">
        <v>0</v>
      </c>
      <c r="BG392" s="49">
        <v>0</v>
      </c>
      <c r="BH392" s="48">
        <v>0</v>
      </c>
      <c r="BI392" s="49">
        <v>0</v>
      </c>
      <c r="BJ392" s="48">
        <v>11</v>
      </c>
      <c r="BK392" s="49">
        <v>100</v>
      </c>
      <c r="BL392" s="48">
        <v>11</v>
      </c>
    </row>
    <row r="393" spans="1:64" ht="15">
      <c r="A393" s="64" t="s">
        <v>482</v>
      </c>
      <c r="B393" s="64" t="s">
        <v>425</v>
      </c>
      <c r="C393" s="65" t="s">
        <v>4130</v>
      </c>
      <c r="D393" s="66">
        <v>10</v>
      </c>
      <c r="E393" s="67" t="s">
        <v>136</v>
      </c>
      <c r="F393" s="68">
        <v>12.5</v>
      </c>
      <c r="G393" s="65"/>
      <c r="H393" s="69"/>
      <c r="I393" s="70"/>
      <c r="J393" s="70"/>
      <c r="K393" s="34" t="s">
        <v>65</v>
      </c>
      <c r="L393" s="77">
        <v>393</v>
      </c>
      <c r="M393" s="77"/>
      <c r="N393" s="72"/>
      <c r="O393" s="79" t="s">
        <v>498</v>
      </c>
      <c r="P393" s="81">
        <v>43484.767372685186</v>
      </c>
      <c r="Q393" s="79" t="s">
        <v>517</v>
      </c>
      <c r="R393" s="79"/>
      <c r="S393" s="79"/>
      <c r="T393" s="79" t="s">
        <v>625</v>
      </c>
      <c r="U393" s="83" t="s">
        <v>663</v>
      </c>
      <c r="V393" s="83" t="s">
        <v>663</v>
      </c>
      <c r="W393" s="81">
        <v>43484.767372685186</v>
      </c>
      <c r="X393" s="83" t="s">
        <v>1267</v>
      </c>
      <c r="Y393" s="79"/>
      <c r="Z393" s="79"/>
      <c r="AA393" s="85" t="s">
        <v>1643</v>
      </c>
      <c r="AB393" s="79"/>
      <c r="AC393" s="79" t="b">
        <v>0</v>
      </c>
      <c r="AD393" s="79">
        <v>0</v>
      </c>
      <c r="AE393" s="85" t="s">
        <v>1659</v>
      </c>
      <c r="AF393" s="79" t="b">
        <v>0</v>
      </c>
      <c r="AG393" s="79" t="s">
        <v>1663</v>
      </c>
      <c r="AH393" s="79"/>
      <c r="AI393" s="85" t="s">
        <v>1659</v>
      </c>
      <c r="AJ393" s="79" t="b">
        <v>0</v>
      </c>
      <c r="AK393" s="79">
        <v>27</v>
      </c>
      <c r="AL393" s="85" t="s">
        <v>1653</v>
      </c>
      <c r="AM393" s="79" t="s">
        <v>1681</v>
      </c>
      <c r="AN393" s="79" t="b">
        <v>0</v>
      </c>
      <c r="AO393" s="85" t="s">
        <v>1653</v>
      </c>
      <c r="AP393" s="79" t="s">
        <v>176</v>
      </c>
      <c r="AQ393" s="79">
        <v>0</v>
      </c>
      <c r="AR393" s="79">
        <v>0</v>
      </c>
      <c r="AS393" s="79"/>
      <c r="AT393" s="79"/>
      <c r="AU393" s="79"/>
      <c r="AV393" s="79"/>
      <c r="AW393" s="79"/>
      <c r="AX393" s="79"/>
      <c r="AY393" s="79"/>
      <c r="AZ393" s="79"/>
      <c r="BA393">
        <v>7</v>
      </c>
      <c r="BB393" s="78" t="str">
        <f>REPLACE(INDEX(GroupVertices[Group],MATCH(Edges[[#This Row],[Vertex 1]],GroupVertices[Vertex],0)),1,1,"")</f>
        <v>2</v>
      </c>
      <c r="BC393" s="78" t="str">
        <f>REPLACE(INDEX(GroupVertices[Group],MATCH(Edges[[#This Row],[Vertex 2]],GroupVertices[Vertex],0)),1,1,"")</f>
        <v>1</v>
      </c>
      <c r="BD393" s="48">
        <v>0</v>
      </c>
      <c r="BE393" s="49">
        <v>0</v>
      </c>
      <c r="BF393" s="48">
        <v>0</v>
      </c>
      <c r="BG393" s="49">
        <v>0</v>
      </c>
      <c r="BH393" s="48">
        <v>0</v>
      </c>
      <c r="BI393" s="49">
        <v>0</v>
      </c>
      <c r="BJ393" s="48">
        <v>7</v>
      </c>
      <c r="BK393" s="49">
        <v>100</v>
      </c>
      <c r="BL393" s="48">
        <v>7</v>
      </c>
    </row>
    <row r="394" spans="1:64" ht="15">
      <c r="A394" s="64" t="s">
        <v>482</v>
      </c>
      <c r="B394" s="64" t="s">
        <v>425</v>
      </c>
      <c r="C394" s="65" t="s">
        <v>4130</v>
      </c>
      <c r="D394" s="66">
        <v>10</v>
      </c>
      <c r="E394" s="67" t="s">
        <v>136</v>
      </c>
      <c r="F394" s="68">
        <v>12.5</v>
      </c>
      <c r="G394" s="65"/>
      <c r="H394" s="69"/>
      <c r="I394" s="70"/>
      <c r="J394" s="70"/>
      <c r="K394" s="34" t="s">
        <v>65</v>
      </c>
      <c r="L394" s="77">
        <v>394</v>
      </c>
      <c r="M394" s="77"/>
      <c r="N394" s="72"/>
      <c r="O394" s="79" t="s">
        <v>498</v>
      </c>
      <c r="P394" s="81">
        <v>43484.767604166664</v>
      </c>
      <c r="Q394" s="79" t="s">
        <v>519</v>
      </c>
      <c r="R394" s="79"/>
      <c r="S394" s="79"/>
      <c r="T394" s="79" t="s">
        <v>629</v>
      </c>
      <c r="U394" s="83" t="s">
        <v>664</v>
      </c>
      <c r="V394" s="83" t="s">
        <v>664</v>
      </c>
      <c r="W394" s="81">
        <v>43484.767604166664</v>
      </c>
      <c r="X394" s="83" t="s">
        <v>1243</v>
      </c>
      <c r="Y394" s="79"/>
      <c r="Z394" s="79"/>
      <c r="AA394" s="85" t="s">
        <v>1619</v>
      </c>
      <c r="AB394" s="79"/>
      <c r="AC394" s="79" t="b">
        <v>0</v>
      </c>
      <c r="AD394" s="79">
        <v>0</v>
      </c>
      <c r="AE394" s="85" t="s">
        <v>1659</v>
      </c>
      <c r="AF394" s="79" t="b">
        <v>0</v>
      </c>
      <c r="AG394" s="79" t="s">
        <v>1664</v>
      </c>
      <c r="AH394" s="79"/>
      <c r="AI394" s="85" t="s">
        <v>1659</v>
      </c>
      <c r="AJ394" s="79" t="b">
        <v>0</v>
      </c>
      <c r="AK394" s="79">
        <v>8</v>
      </c>
      <c r="AL394" s="85" t="s">
        <v>1618</v>
      </c>
      <c r="AM394" s="79" t="s">
        <v>1681</v>
      </c>
      <c r="AN394" s="79" t="b">
        <v>0</v>
      </c>
      <c r="AO394" s="85" t="s">
        <v>1618</v>
      </c>
      <c r="AP394" s="79" t="s">
        <v>176</v>
      </c>
      <c r="AQ394" s="79">
        <v>0</v>
      </c>
      <c r="AR394" s="79">
        <v>0</v>
      </c>
      <c r="AS394" s="79"/>
      <c r="AT394" s="79"/>
      <c r="AU394" s="79"/>
      <c r="AV394" s="79"/>
      <c r="AW394" s="79"/>
      <c r="AX394" s="79"/>
      <c r="AY394" s="79"/>
      <c r="AZ394" s="79"/>
      <c r="BA394">
        <v>7</v>
      </c>
      <c r="BB394" s="78" t="str">
        <f>REPLACE(INDEX(GroupVertices[Group],MATCH(Edges[[#This Row],[Vertex 1]],GroupVertices[Vertex],0)),1,1,"")</f>
        <v>2</v>
      </c>
      <c r="BC394" s="78" t="str">
        <f>REPLACE(INDEX(GroupVertices[Group],MATCH(Edges[[#This Row],[Vertex 2]],GroupVertices[Vertex],0)),1,1,"")</f>
        <v>1</v>
      </c>
      <c r="BD394" s="48">
        <v>0</v>
      </c>
      <c r="BE394" s="49">
        <v>0</v>
      </c>
      <c r="BF394" s="48">
        <v>0</v>
      </c>
      <c r="BG394" s="49">
        <v>0</v>
      </c>
      <c r="BH394" s="48">
        <v>0</v>
      </c>
      <c r="BI394" s="49">
        <v>0</v>
      </c>
      <c r="BJ394" s="48">
        <v>7</v>
      </c>
      <c r="BK394" s="49">
        <v>100</v>
      </c>
      <c r="BL394" s="48">
        <v>7</v>
      </c>
    </row>
    <row r="395" spans="1:64" ht="15">
      <c r="A395" s="64" t="s">
        <v>482</v>
      </c>
      <c r="B395" s="64" t="s">
        <v>425</v>
      </c>
      <c r="C395" s="65" t="s">
        <v>4130</v>
      </c>
      <c r="D395" s="66">
        <v>10</v>
      </c>
      <c r="E395" s="67" t="s">
        <v>136</v>
      </c>
      <c r="F395" s="68">
        <v>12.5</v>
      </c>
      <c r="G395" s="65"/>
      <c r="H395" s="69"/>
      <c r="I395" s="70"/>
      <c r="J395" s="70"/>
      <c r="K395" s="34" t="s">
        <v>65</v>
      </c>
      <c r="L395" s="77">
        <v>395</v>
      </c>
      <c r="M395" s="77"/>
      <c r="N395" s="72"/>
      <c r="O395" s="79" t="s">
        <v>498</v>
      </c>
      <c r="P395" s="81">
        <v>43484.767962962964</v>
      </c>
      <c r="Q395" s="79" t="s">
        <v>524</v>
      </c>
      <c r="R395" s="79"/>
      <c r="S395" s="79"/>
      <c r="T395" s="79" t="s">
        <v>633</v>
      </c>
      <c r="U395" s="83" t="s">
        <v>668</v>
      </c>
      <c r="V395" s="83" t="s">
        <v>668</v>
      </c>
      <c r="W395" s="81">
        <v>43484.767962962964</v>
      </c>
      <c r="X395" s="83" t="s">
        <v>1268</v>
      </c>
      <c r="Y395" s="79"/>
      <c r="Z395" s="79"/>
      <c r="AA395" s="85" t="s">
        <v>1644</v>
      </c>
      <c r="AB395" s="79"/>
      <c r="AC395" s="79" t="b">
        <v>0</v>
      </c>
      <c r="AD395" s="79">
        <v>0</v>
      </c>
      <c r="AE395" s="85" t="s">
        <v>1659</v>
      </c>
      <c r="AF395" s="79" t="b">
        <v>0</v>
      </c>
      <c r="AG395" s="79" t="s">
        <v>1663</v>
      </c>
      <c r="AH395" s="79"/>
      <c r="AI395" s="85" t="s">
        <v>1659</v>
      </c>
      <c r="AJ395" s="79" t="b">
        <v>0</v>
      </c>
      <c r="AK395" s="79">
        <v>19</v>
      </c>
      <c r="AL395" s="85" t="s">
        <v>1654</v>
      </c>
      <c r="AM395" s="79" t="s">
        <v>1681</v>
      </c>
      <c r="AN395" s="79" t="b">
        <v>0</v>
      </c>
      <c r="AO395" s="85" t="s">
        <v>1654</v>
      </c>
      <c r="AP395" s="79" t="s">
        <v>176</v>
      </c>
      <c r="AQ395" s="79">
        <v>0</v>
      </c>
      <c r="AR395" s="79">
        <v>0</v>
      </c>
      <c r="AS395" s="79"/>
      <c r="AT395" s="79"/>
      <c r="AU395" s="79"/>
      <c r="AV395" s="79"/>
      <c r="AW395" s="79"/>
      <c r="AX395" s="79"/>
      <c r="AY395" s="79"/>
      <c r="AZ395" s="79"/>
      <c r="BA395">
        <v>7</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11</v>
      </c>
      <c r="BK395" s="49">
        <v>100</v>
      </c>
      <c r="BL395" s="48">
        <v>11</v>
      </c>
    </row>
    <row r="396" spans="1:64" ht="15">
      <c r="A396" s="64" t="s">
        <v>482</v>
      </c>
      <c r="B396" s="64" t="s">
        <v>425</v>
      </c>
      <c r="C396" s="65" t="s">
        <v>4130</v>
      </c>
      <c r="D396" s="66">
        <v>10</v>
      </c>
      <c r="E396" s="67" t="s">
        <v>136</v>
      </c>
      <c r="F396" s="68">
        <v>12.5</v>
      </c>
      <c r="G396" s="65"/>
      <c r="H396" s="69"/>
      <c r="I396" s="70"/>
      <c r="J396" s="70"/>
      <c r="K396" s="34" t="s">
        <v>65</v>
      </c>
      <c r="L396" s="77">
        <v>396</v>
      </c>
      <c r="M396" s="77"/>
      <c r="N396" s="72"/>
      <c r="O396" s="79" t="s">
        <v>498</v>
      </c>
      <c r="P396" s="81">
        <v>43484.76818287037</v>
      </c>
      <c r="Q396" s="79" t="s">
        <v>539</v>
      </c>
      <c r="R396" s="79"/>
      <c r="S396" s="79"/>
      <c r="T396" s="79" t="s">
        <v>637</v>
      </c>
      <c r="U396" s="79"/>
      <c r="V396" s="83" t="s">
        <v>902</v>
      </c>
      <c r="W396" s="81">
        <v>43484.76818287037</v>
      </c>
      <c r="X396" s="83" t="s">
        <v>1269</v>
      </c>
      <c r="Y396" s="79"/>
      <c r="Z396" s="79"/>
      <c r="AA396" s="85" t="s">
        <v>1645</v>
      </c>
      <c r="AB396" s="79"/>
      <c r="AC396" s="79" t="b">
        <v>0</v>
      </c>
      <c r="AD396" s="79">
        <v>0</v>
      </c>
      <c r="AE396" s="85" t="s">
        <v>1659</v>
      </c>
      <c r="AF396" s="79" t="b">
        <v>0</v>
      </c>
      <c r="AG396" s="79" t="s">
        <v>1663</v>
      </c>
      <c r="AH396" s="79"/>
      <c r="AI396" s="85" t="s">
        <v>1659</v>
      </c>
      <c r="AJ396" s="79" t="b">
        <v>0</v>
      </c>
      <c r="AK396" s="79">
        <v>22</v>
      </c>
      <c r="AL396" s="85" t="s">
        <v>1655</v>
      </c>
      <c r="AM396" s="79" t="s">
        <v>1681</v>
      </c>
      <c r="AN396" s="79" t="b">
        <v>0</v>
      </c>
      <c r="AO396" s="85" t="s">
        <v>1655</v>
      </c>
      <c r="AP396" s="79" t="s">
        <v>176</v>
      </c>
      <c r="AQ396" s="79">
        <v>0</v>
      </c>
      <c r="AR396" s="79">
        <v>0</v>
      </c>
      <c r="AS396" s="79"/>
      <c r="AT396" s="79"/>
      <c r="AU396" s="79"/>
      <c r="AV396" s="79"/>
      <c r="AW396" s="79"/>
      <c r="AX396" s="79"/>
      <c r="AY396" s="79"/>
      <c r="AZ396" s="79"/>
      <c r="BA396">
        <v>7</v>
      </c>
      <c r="BB396" s="78" t="str">
        <f>REPLACE(INDEX(GroupVertices[Group],MATCH(Edges[[#This Row],[Vertex 1]],GroupVertices[Vertex],0)),1,1,"")</f>
        <v>2</v>
      </c>
      <c r="BC396" s="78" t="str">
        <f>REPLACE(INDEX(GroupVertices[Group],MATCH(Edges[[#This Row],[Vertex 2]],GroupVertices[Vertex],0)),1,1,"")</f>
        <v>1</v>
      </c>
      <c r="BD396" s="48">
        <v>0</v>
      </c>
      <c r="BE396" s="49">
        <v>0</v>
      </c>
      <c r="BF396" s="48">
        <v>0</v>
      </c>
      <c r="BG396" s="49">
        <v>0</v>
      </c>
      <c r="BH396" s="48">
        <v>0</v>
      </c>
      <c r="BI396" s="49">
        <v>0</v>
      </c>
      <c r="BJ396" s="48">
        <v>15</v>
      </c>
      <c r="BK396" s="49">
        <v>100</v>
      </c>
      <c r="BL396" s="48">
        <v>15</v>
      </c>
    </row>
    <row r="397" spans="1:64" ht="15">
      <c r="A397" s="64" t="s">
        <v>482</v>
      </c>
      <c r="B397" s="64" t="s">
        <v>482</v>
      </c>
      <c r="C397" s="65" t="s">
        <v>4130</v>
      </c>
      <c r="D397" s="66">
        <v>10</v>
      </c>
      <c r="E397" s="67" t="s">
        <v>136</v>
      </c>
      <c r="F397" s="68">
        <v>12.5</v>
      </c>
      <c r="G397" s="65"/>
      <c r="H397" s="69"/>
      <c r="I397" s="70"/>
      <c r="J397" s="70"/>
      <c r="K397" s="34" t="s">
        <v>65</v>
      </c>
      <c r="L397" s="77">
        <v>397</v>
      </c>
      <c r="M397" s="77"/>
      <c r="N397" s="72"/>
      <c r="O397" s="79" t="s">
        <v>176</v>
      </c>
      <c r="P397" s="81">
        <v>43484.77795138889</v>
      </c>
      <c r="Q397" s="79" t="s">
        <v>596</v>
      </c>
      <c r="R397" s="83" t="s">
        <v>617</v>
      </c>
      <c r="S397" s="79" t="s">
        <v>619</v>
      </c>
      <c r="T397" s="79" t="s">
        <v>634</v>
      </c>
      <c r="U397" s="79"/>
      <c r="V397" s="83" t="s">
        <v>902</v>
      </c>
      <c r="W397" s="81">
        <v>43484.77795138889</v>
      </c>
      <c r="X397" s="83" t="s">
        <v>1270</v>
      </c>
      <c r="Y397" s="79"/>
      <c r="Z397" s="79"/>
      <c r="AA397" s="85" t="s">
        <v>1646</v>
      </c>
      <c r="AB397" s="79"/>
      <c r="AC397" s="79" t="b">
        <v>0</v>
      </c>
      <c r="AD397" s="79">
        <v>0</v>
      </c>
      <c r="AE397" s="85" t="s">
        <v>1659</v>
      </c>
      <c r="AF397" s="79" t="b">
        <v>1</v>
      </c>
      <c r="AG397" s="79" t="s">
        <v>1664</v>
      </c>
      <c r="AH397" s="79"/>
      <c r="AI397" s="85" t="s">
        <v>1672</v>
      </c>
      <c r="AJ397" s="79" t="b">
        <v>0</v>
      </c>
      <c r="AK397" s="79">
        <v>0</v>
      </c>
      <c r="AL397" s="85" t="s">
        <v>1659</v>
      </c>
      <c r="AM397" s="79" t="s">
        <v>1681</v>
      </c>
      <c r="AN397" s="79" t="b">
        <v>0</v>
      </c>
      <c r="AO397" s="85" t="s">
        <v>1646</v>
      </c>
      <c r="AP397" s="79" t="s">
        <v>176</v>
      </c>
      <c r="AQ397" s="79">
        <v>0</v>
      </c>
      <c r="AR397" s="79">
        <v>0</v>
      </c>
      <c r="AS397" s="79"/>
      <c r="AT397" s="79"/>
      <c r="AU397" s="79"/>
      <c r="AV397" s="79"/>
      <c r="AW397" s="79"/>
      <c r="AX397" s="79"/>
      <c r="AY397" s="79"/>
      <c r="AZ397" s="79"/>
      <c r="BA397">
        <v>7</v>
      </c>
      <c r="BB397" s="78" t="str">
        <f>REPLACE(INDEX(GroupVertices[Group],MATCH(Edges[[#This Row],[Vertex 1]],GroupVertices[Vertex],0)),1,1,"")</f>
        <v>2</v>
      </c>
      <c r="BC397" s="78" t="str">
        <f>REPLACE(INDEX(GroupVertices[Group],MATCH(Edges[[#This Row],[Vertex 2]],GroupVertices[Vertex],0)),1,1,"")</f>
        <v>2</v>
      </c>
      <c r="BD397" s="48">
        <v>0</v>
      </c>
      <c r="BE397" s="49">
        <v>0</v>
      </c>
      <c r="BF397" s="48">
        <v>0</v>
      </c>
      <c r="BG397" s="49">
        <v>0</v>
      </c>
      <c r="BH397" s="48">
        <v>0</v>
      </c>
      <c r="BI397" s="49">
        <v>0</v>
      </c>
      <c r="BJ397" s="48">
        <v>4</v>
      </c>
      <c r="BK397" s="49">
        <v>100</v>
      </c>
      <c r="BL397" s="48">
        <v>4</v>
      </c>
    </row>
    <row r="398" spans="1:64" ht="15">
      <c r="A398" s="64" t="s">
        <v>425</v>
      </c>
      <c r="B398" s="64" t="s">
        <v>425</v>
      </c>
      <c r="C398" s="65" t="s">
        <v>4128</v>
      </c>
      <c r="D398" s="66">
        <v>10</v>
      </c>
      <c r="E398" s="67" t="s">
        <v>136</v>
      </c>
      <c r="F398" s="68">
        <v>6</v>
      </c>
      <c r="G398" s="65"/>
      <c r="H398" s="69"/>
      <c r="I398" s="70"/>
      <c r="J398" s="70"/>
      <c r="K398" s="34" t="s">
        <v>65</v>
      </c>
      <c r="L398" s="77">
        <v>398</v>
      </c>
      <c r="M398" s="77"/>
      <c r="N398" s="72"/>
      <c r="O398" s="79" t="s">
        <v>176</v>
      </c>
      <c r="P398" s="81">
        <v>43484.078518518516</v>
      </c>
      <c r="Q398" s="79" t="s">
        <v>597</v>
      </c>
      <c r="R398" s="79"/>
      <c r="S398" s="79"/>
      <c r="T398" s="79" t="s">
        <v>655</v>
      </c>
      <c r="U398" s="83" t="s">
        <v>705</v>
      </c>
      <c r="V398" s="83" t="s">
        <v>705</v>
      </c>
      <c r="W398" s="81">
        <v>43484.078518518516</v>
      </c>
      <c r="X398" s="83" t="s">
        <v>1271</v>
      </c>
      <c r="Y398" s="79"/>
      <c r="Z398" s="79"/>
      <c r="AA398" s="85" t="s">
        <v>1647</v>
      </c>
      <c r="AB398" s="79"/>
      <c r="AC398" s="79" t="b">
        <v>0</v>
      </c>
      <c r="AD398" s="79">
        <v>224</v>
      </c>
      <c r="AE398" s="85" t="s">
        <v>1659</v>
      </c>
      <c r="AF398" s="79" t="b">
        <v>0</v>
      </c>
      <c r="AG398" s="79" t="s">
        <v>1663</v>
      </c>
      <c r="AH398" s="79"/>
      <c r="AI398" s="85" t="s">
        <v>1659</v>
      </c>
      <c r="AJ398" s="79" t="b">
        <v>0</v>
      </c>
      <c r="AK398" s="79">
        <v>149</v>
      </c>
      <c r="AL398" s="85" t="s">
        <v>1659</v>
      </c>
      <c r="AM398" s="79" t="s">
        <v>1678</v>
      </c>
      <c r="AN398" s="79" t="b">
        <v>0</v>
      </c>
      <c r="AO398" s="85" t="s">
        <v>1647</v>
      </c>
      <c r="AP398" s="79" t="s">
        <v>176</v>
      </c>
      <c r="AQ398" s="79">
        <v>0</v>
      </c>
      <c r="AR398" s="79">
        <v>0</v>
      </c>
      <c r="AS398" s="79"/>
      <c r="AT398" s="79"/>
      <c r="AU398" s="79"/>
      <c r="AV398" s="79"/>
      <c r="AW398" s="79"/>
      <c r="AX398" s="79"/>
      <c r="AY398" s="79"/>
      <c r="AZ398" s="79"/>
      <c r="BA398">
        <v>9</v>
      </c>
      <c r="BB398" s="78" t="str">
        <f>REPLACE(INDEX(GroupVertices[Group],MATCH(Edges[[#This Row],[Vertex 1]],GroupVertices[Vertex],0)),1,1,"")</f>
        <v>1</v>
      </c>
      <c r="BC398" s="78" t="str">
        <f>REPLACE(INDEX(GroupVertices[Group],MATCH(Edges[[#This Row],[Vertex 2]],GroupVertices[Vertex],0)),1,1,"")</f>
        <v>1</v>
      </c>
      <c r="BD398" s="48">
        <v>1</v>
      </c>
      <c r="BE398" s="49">
        <v>2.2222222222222223</v>
      </c>
      <c r="BF398" s="48">
        <v>0</v>
      </c>
      <c r="BG398" s="49">
        <v>0</v>
      </c>
      <c r="BH398" s="48">
        <v>0</v>
      </c>
      <c r="BI398" s="49">
        <v>0</v>
      </c>
      <c r="BJ398" s="48">
        <v>44</v>
      </c>
      <c r="BK398" s="49">
        <v>97.77777777777777</v>
      </c>
      <c r="BL398" s="48">
        <v>45</v>
      </c>
    </row>
    <row r="399" spans="1:64" ht="15">
      <c r="A399" s="64" t="s">
        <v>425</v>
      </c>
      <c r="B399" s="64" t="s">
        <v>425</v>
      </c>
      <c r="C399" s="65" t="s">
        <v>4128</v>
      </c>
      <c r="D399" s="66">
        <v>10</v>
      </c>
      <c r="E399" s="67" t="s">
        <v>136</v>
      </c>
      <c r="F399" s="68">
        <v>6</v>
      </c>
      <c r="G399" s="65"/>
      <c r="H399" s="69"/>
      <c r="I399" s="70"/>
      <c r="J399" s="70"/>
      <c r="K399" s="34" t="s">
        <v>65</v>
      </c>
      <c r="L399" s="77">
        <v>399</v>
      </c>
      <c r="M399" s="77"/>
      <c r="N399" s="72"/>
      <c r="O399" s="79" t="s">
        <v>176</v>
      </c>
      <c r="P399" s="81">
        <v>43484.09465277778</v>
      </c>
      <c r="Q399" s="79" t="s">
        <v>598</v>
      </c>
      <c r="R399" s="83" t="s">
        <v>607</v>
      </c>
      <c r="S399" s="79" t="s">
        <v>619</v>
      </c>
      <c r="T399" s="79" t="s">
        <v>622</v>
      </c>
      <c r="U399" s="79"/>
      <c r="V399" s="83" t="s">
        <v>869</v>
      </c>
      <c r="W399" s="81">
        <v>43484.09465277778</v>
      </c>
      <c r="X399" s="83" t="s">
        <v>1272</v>
      </c>
      <c r="Y399" s="79"/>
      <c r="Z399" s="79"/>
      <c r="AA399" s="85" t="s">
        <v>1648</v>
      </c>
      <c r="AB399" s="85" t="s">
        <v>1647</v>
      </c>
      <c r="AC399" s="79" t="b">
        <v>0</v>
      </c>
      <c r="AD399" s="79">
        <v>16</v>
      </c>
      <c r="AE399" s="85" t="s">
        <v>1662</v>
      </c>
      <c r="AF399" s="79" t="b">
        <v>1</v>
      </c>
      <c r="AG399" s="79" t="s">
        <v>1663</v>
      </c>
      <c r="AH399" s="79"/>
      <c r="AI399" s="85" t="s">
        <v>1666</v>
      </c>
      <c r="AJ399" s="79" t="b">
        <v>0</v>
      </c>
      <c r="AK399" s="79">
        <v>14</v>
      </c>
      <c r="AL399" s="85" t="s">
        <v>1659</v>
      </c>
      <c r="AM399" s="79" t="s">
        <v>1673</v>
      </c>
      <c r="AN399" s="79" t="b">
        <v>0</v>
      </c>
      <c r="AO399" s="85" t="s">
        <v>1647</v>
      </c>
      <c r="AP399" s="79" t="s">
        <v>176</v>
      </c>
      <c r="AQ399" s="79">
        <v>0</v>
      </c>
      <c r="AR399" s="79">
        <v>0</v>
      </c>
      <c r="AS399" s="79"/>
      <c r="AT399" s="79"/>
      <c r="AU399" s="79"/>
      <c r="AV399" s="79"/>
      <c r="AW399" s="79"/>
      <c r="AX399" s="79"/>
      <c r="AY399" s="79"/>
      <c r="AZ399" s="79"/>
      <c r="BA399">
        <v>9</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4</v>
      </c>
      <c r="BK399" s="49">
        <v>100</v>
      </c>
      <c r="BL399" s="48">
        <v>4</v>
      </c>
    </row>
    <row r="400" spans="1:64" ht="15">
      <c r="A400" s="64" t="s">
        <v>425</v>
      </c>
      <c r="B400" s="64" t="s">
        <v>425</v>
      </c>
      <c r="C400" s="65" t="s">
        <v>4128</v>
      </c>
      <c r="D400" s="66">
        <v>10</v>
      </c>
      <c r="E400" s="67" t="s">
        <v>136</v>
      </c>
      <c r="F400" s="68">
        <v>6</v>
      </c>
      <c r="G400" s="65"/>
      <c r="H400" s="69"/>
      <c r="I400" s="70"/>
      <c r="J400" s="70"/>
      <c r="K400" s="34" t="s">
        <v>65</v>
      </c>
      <c r="L400" s="77">
        <v>400</v>
      </c>
      <c r="M400" s="77"/>
      <c r="N400" s="72"/>
      <c r="O400" s="79" t="s">
        <v>176</v>
      </c>
      <c r="P400" s="81">
        <v>43484.62452546296</v>
      </c>
      <c r="Q400" s="79" t="s">
        <v>599</v>
      </c>
      <c r="R400" s="83" t="s">
        <v>608</v>
      </c>
      <c r="S400" s="79" t="s">
        <v>619</v>
      </c>
      <c r="T400" s="79" t="s">
        <v>624</v>
      </c>
      <c r="U400" s="79"/>
      <c r="V400" s="83" t="s">
        <v>869</v>
      </c>
      <c r="W400" s="81">
        <v>43484.62452546296</v>
      </c>
      <c r="X400" s="83" t="s">
        <v>1273</v>
      </c>
      <c r="Y400" s="79"/>
      <c r="Z400" s="79"/>
      <c r="AA400" s="85" t="s">
        <v>1649</v>
      </c>
      <c r="AB400" s="79"/>
      <c r="AC400" s="79" t="b">
        <v>0</v>
      </c>
      <c r="AD400" s="79">
        <v>15</v>
      </c>
      <c r="AE400" s="85" t="s">
        <v>1659</v>
      </c>
      <c r="AF400" s="79" t="b">
        <v>1</v>
      </c>
      <c r="AG400" s="79" t="s">
        <v>1663</v>
      </c>
      <c r="AH400" s="79"/>
      <c r="AI400" s="85" t="s">
        <v>1647</v>
      </c>
      <c r="AJ400" s="79" t="b">
        <v>0</v>
      </c>
      <c r="AK400" s="79">
        <v>12</v>
      </c>
      <c r="AL400" s="85" t="s">
        <v>1659</v>
      </c>
      <c r="AM400" s="79" t="s">
        <v>1678</v>
      </c>
      <c r="AN400" s="79" t="b">
        <v>0</v>
      </c>
      <c r="AO400" s="85" t="s">
        <v>1649</v>
      </c>
      <c r="AP400" s="79" t="s">
        <v>176</v>
      </c>
      <c r="AQ400" s="79">
        <v>0</v>
      </c>
      <c r="AR400" s="79">
        <v>0</v>
      </c>
      <c r="AS400" s="79"/>
      <c r="AT400" s="79"/>
      <c r="AU400" s="79"/>
      <c r="AV400" s="79"/>
      <c r="AW400" s="79"/>
      <c r="AX400" s="79"/>
      <c r="AY400" s="79"/>
      <c r="AZ400" s="79"/>
      <c r="BA400">
        <v>9</v>
      </c>
      <c r="BB400" s="78" t="str">
        <f>REPLACE(INDEX(GroupVertices[Group],MATCH(Edges[[#This Row],[Vertex 1]],GroupVertices[Vertex],0)),1,1,"")</f>
        <v>1</v>
      </c>
      <c r="BC400" s="78" t="str">
        <f>REPLACE(INDEX(GroupVertices[Group],MATCH(Edges[[#This Row],[Vertex 2]],GroupVertices[Vertex],0)),1,1,"")</f>
        <v>1</v>
      </c>
      <c r="BD400" s="48">
        <v>1</v>
      </c>
      <c r="BE400" s="49">
        <v>7.6923076923076925</v>
      </c>
      <c r="BF400" s="48">
        <v>0</v>
      </c>
      <c r="BG400" s="49">
        <v>0</v>
      </c>
      <c r="BH400" s="48">
        <v>0</v>
      </c>
      <c r="BI400" s="49">
        <v>0</v>
      </c>
      <c r="BJ400" s="48">
        <v>12</v>
      </c>
      <c r="BK400" s="49">
        <v>92.3076923076923</v>
      </c>
      <c r="BL400" s="48">
        <v>13</v>
      </c>
    </row>
    <row r="401" spans="1:64" ht="15">
      <c r="A401" s="64" t="s">
        <v>425</v>
      </c>
      <c r="B401" s="64" t="s">
        <v>425</v>
      </c>
      <c r="C401" s="65" t="s">
        <v>4128</v>
      </c>
      <c r="D401" s="66">
        <v>10</v>
      </c>
      <c r="E401" s="67" t="s">
        <v>136</v>
      </c>
      <c r="F401" s="68">
        <v>6</v>
      </c>
      <c r="G401" s="65"/>
      <c r="H401" s="69"/>
      <c r="I401" s="70"/>
      <c r="J401" s="70"/>
      <c r="K401" s="34" t="s">
        <v>65</v>
      </c>
      <c r="L401" s="77">
        <v>401</v>
      </c>
      <c r="M401" s="77"/>
      <c r="N401" s="72"/>
      <c r="O401" s="79" t="s">
        <v>176</v>
      </c>
      <c r="P401" s="81">
        <v>43484.72525462963</v>
      </c>
      <c r="Q401" s="79" t="s">
        <v>600</v>
      </c>
      <c r="R401" s="79"/>
      <c r="S401" s="79"/>
      <c r="T401" s="79" t="s">
        <v>625</v>
      </c>
      <c r="U401" s="83" t="s">
        <v>657</v>
      </c>
      <c r="V401" s="83" t="s">
        <v>657</v>
      </c>
      <c r="W401" s="81">
        <v>43484.72525462963</v>
      </c>
      <c r="X401" s="83" t="s">
        <v>1274</v>
      </c>
      <c r="Y401" s="79"/>
      <c r="Z401" s="79"/>
      <c r="AA401" s="85" t="s">
        <v>1650</v>
      </c>
      <c r="AB401" s="79"/>
      <c r="AC401" s="79" t="b">
        <v>0</v>
      </c>
      <c r="AD401" s="79">
        <v>41</v>
      </c>
      <c r="AE401" s="85" t="s">
        <v>1659</v>
      </c>
      <c r="AF401" s="79" t="b">
        <v>0</v>
      </c>
      <c r="AG401" s="79" t="s">
        <v>1663</v>
      </c>
      <c r="AH401" s="79"/>
      <c r="AI401" s="85" t="s">
        <v>1659</v>
      </c>
      <c r="AJ401" s="79" t="b">
        <v>0</v>
      </c>
      <c r="AK401" s="79">
        <v>17</v>
      </c>
      <c r="AL401" s="85" t="s">
        <v>1659</v>
      </c>
      <c r="AM401" s="79" t="s">
        <v>1678</v>
      </c>
      <c r="AN401" s="79" t="b">
        <v>0</v>
      </c>
      <c r="AO401" s="85" t="s">
        <v>1650</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1</v>
      </c>
      <c r="BC401" s="78" t="str">
        <f>REPLACE(INDEX(GroupVertices[Group],MATCH(Edges[[#This Row],[Vertex 2]],GroupVertices[Vertex],0)),1,1,"")</f>
        <v>1</v>
      </c>
      <c r="BD401" s="48">
        <v>1</v>
      </c>
      <c r="BE401" s="49">
        <v>9.090909090909092</v>
      </c>
      <c r="BF401" s="48">
        <v>0</v>
      </c>
      <c r="BG401" s="49">
        <v>0</v>
      </c>
      <c r="BH401" s="48">
        <v>0</v>
      </c>
      <c r="BI401" s="49">
        <v>0</v>
      </c>
      <c r="BJ401" s="48">
        <v>10</v>
      </c>
      <c r="BK401" s="49">
        <v>90.9090909090909</v>
      </c>
      <c r="BL401" s="48">
        <v>11</v>
      </c>
    </row>
    <row r="402" spans="1:64" ht="15">
      <c r="A402" s="64" t="s">
        <v>425</v>
      </c>
      <c r="B402" s="64" t="s">
        <v>425</v>
      </c>
      <c r="C402" s="65" t="s">
        <v>4128</v>
      </c>
      <c r="D402" s="66">
        <v>10</v>
      </c>
      <c r="E402" s="67" t="s">
        <v>136</v>
      </c>
      <c r="F402" s="68">
        <v>6</v>
      </c>
      <c r="G402" s="65"/>
      <c r="H402" s="69"/>
      <c r="I402" s="70"/>
      <c r="J402" s="70"/>
      <c r="K402" s="34" t="s">
        <v>65</v>
      </c>
      <c r="L402" s="77">
        <v>402</v>
      </c>
      <c r="M402" s="77"/>
      <c r="N402" s="72"/>
      <c r="O402" s="79" t="s">
        <v>176</v>
      </c>
      <c r="P402" s="81">
        <v>43484.732407407406</v>
      </c>
      <c r="Q402" s="79" t="s">
        <v>601</v>
      </c>
      <c r="R402" s="79"/>
      <c r="S402" s="79"/>
      <c r="T402" s="79" t="s">
        <v>625</v>
      </c>
      <c r="U402" s="83" t="s">
        <v>706</v>
      </c>
      <c r="V402" s="83" t="s">
        <v>706</v>
      </c>
      <c r="W402" s="81">
        <v>43484.732407407406</v>
      </c>
      <c r="X402" s="83" t="s">
        <v>1275</v>
      </c>
      <c r="Y402" s="79"/>
      <c r="Z402" s="79"/>
      <c r="AA402" s="85" t="s">
        <v>1651</v>
      </c>
      <c r="AB402" s="79"/>
      <c r="AC402" s="79" t="b">
        <v>0</v>
      </c>
      <c r="AD402" s="79">
        <v>27</v>
      </c>
      <c r="AE402" s="85" t="s">
        <v>1659</v>
      </c>
      <c r="AF402" s="79" t="b">
        <v>0</v>
      </c>
      <c r="AG402" s="79" t="s">
        <v>1663</v>
      </c>
      <c r="AH402" s="79"/>
      <c r="AI402" s="85" t="s">
        <v>1659</v>
      </c>
      <c r="AJ402" s="79" t="b">
        <v>0</v>
      </c>
      <c r="AK402" s="79">
        <v>22</v>
      </c>
      <c r="AL402" s="85" t="s">
        <v>1659</v>
      </c>
      <c r="AM402" s="79" t="s">
        <v>1678</v>
      </c>
      <c r="AN402" s="79" t="b">
        <v>0</v>
      </c>
      <c r="AO402" s="85" t="s">
        <v>1651</v>
      </c>
      <c r="AP402" s="79" t="s">
        <v>176</v>
      </c>
      <c r="AQ402" s="79">
        <v>0</v>
      </c>
      <c r="AR402" s="79">
        <v>0</v>
      </c>
      <c r="AS402" s="79"/>
      <c r="AT402" s="79"/>
      <c r="AU402" s="79"/>
      <c r="AV402" s="79"/>
      <c r="AW402" s="79"/>
      <c r="AX402" s="79"/>
      <c r="AY402" s="79"/>
      <c r="AZ402" s="79"/>
      <c r="BA402">
        <v>9</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5</v>
      </c>
      <c r="BH402" s="48">
        <v>0</v>
      </c>
      <c r="BI402" s="49">
        <v>0</v>
      </c>
      <c r="BJ402" s="48">
        <v>19</v>
      </c>
      <c r="BK402" s="49">
        <v>95</v>
      </c>
      <c r="BL402" s="48">
        <v>20</v>
      </c>
    </row>
    <row r="403" spans="1:64" ht="15">
      <c r="A403" s="64" t="s">
        <v>425</v>
      </c>
      <c r="B403" s="64" t="s">
        <v>425</v>
      </c>
      <c r="C403" s="65" t="s">
        <v>4128</v>
      </c>
      <c r="D403" s="66">
        <v>10</v>
      </c>
      <c r="E403" s="67" t="s">
        <v>136</v>
      </c>
      <c r="F403" s="68">
        <v>6</v>
      </c>
      <c r="G403" s="65"/>
      <c r="H403" s="69"/>
      <c r="I403" s="70"/>
      <c r="J403" s="70"/>
      <c r="K403" s="34" t="s">
        <v>65</v>
      </c>
      <c r="L403" s="77">
        <v>403</v>
      </c>
      <c r="M403" s="77"/>
      <c r="N403" s="72"/>
      <c r="O403" s="79" t="s">
        <v>176</v>
      </c>
      <c r="P403" s="81">
        <v>43484.73730324074</v>
      </c>
      <c r="Q403" s="79" t="s">
        <v>602</v>
      </c>
      <c r="R403" s="79"/>
      <c r="S403" s="79"/>
      <c r="T403" s="79" t="s">
        <v>625</v>
      </c>
      <c r="U403" s="83" t="s">
        <v>661</v>
      </c>
      <c r="V403" s="83" t="s">
        <v>661</v>
      </c>
      <c r="W403" s="81">
        <v>43484.73730324074</v>
      </c>
      <c r="X403" s="83" t="s">
        <v>1276</v>
      </c>
      <c r="Y403" s="79"/>
      <c r="Z403" s="79"/>
      <c r="AA403" s="85" t="s">
        <v>1652</v>
      </c>
      <c r="AB403" s="79"/>
      <c r="AC403" s="79" t="b">
        <v>0</v>
      </c>
      <c r="AD403" s="79">
        <v>15</v>
      </c>
      <c r="AE403" s="85" t="s">
        <v>1659</v>
      </c>
      <c r="AF403" s="79" t="b">
        <v>0</v>
      </c>
      <c r="AG403" s="79" t="s">
        <v>1663</v>
      </c>
      <c r="AH403" s="79"/>
      <c r="AI403" s="85" t="s">
        <v>1659</v>
      </c>
      <c r="AJ403" s="79" t="b">
        <v>0</v>
      </c>
      <c r="AK403" s="79">
        <v>4</v>
      </c>
      <c r="AL403" s="85" t="s">
        <v>1659</v>
      </c>
      <c r="AM403" s="79" t="s">
        <v>1678</v>
      </c>
      <c r="AN403" s="79" t="b">
        <v>0</v>
      </c>
      <c r="AO403" s="85" t="s">
        <v>1652</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1</v>
      </c>
      <c r="BC403" s="78" t="str">
        <f>REPLACE(INDEX(GroupVertices[Group],MATCH(Edges[[#This Row],[Vertex 2]],GroupVertices[Vertex],0)),1,1,"")</f>
        <v>1</v>
      </c>
      <c r="BD403" s="48">
        <v>1</v>
      </c>
      <c r="BE403" s="49">
        <v>10</v>
      </c>
      <c r="BF403" s="48">
        <v>0</v>
      </c>
      <c r="BG403" s="49">
        <v>0</v>
      </c>
      <c r="BH403" s="48">
        <v>0</v>
      </c>
      <c r="BI403" s="49">
        <v>0</v>
      </c>
      <c r="BJ403" s="48">
        <v>9</v>
      </c>
      <c r="BK403" s="49">
        <v>90</v>
      </c>
      <c r="BL403" s="48">
        <v>10</v>
      </c>
    </row>
    <row r="404" spans="1:64" ht="15">
      <c r="A404" s="64" t="s">
        <v>425</v>
      </c>
      <c r="B404" s="64" t="s">
        <v>425</v>
      </c>
      <c r="C404" s="65" t="s">
        <v>4128</v>
      </c>
      <c r="D404" s="66">
        <v>10</v>
      </c>
      <c r="E404" s="67" t="s">
        <v>136</v>
      </c>
      <c r="F404" s="68">
        <v>6</v>
      </c>
      <c r="G404" s="65"/>
      <c r="H404" s="69"/>
      <c r="I404" s="70"/>
      <c r="J404" s="70"/>
      <c r="K404" s="34" t="s">
        <v>65</v>
      </c>
      <c r="L404" s="77">
        <v>404</v>
      </c>
      <c r="M404" s="77"/>
      <c r="N404" s="72"/>
      <c r="O404" s="79" t="s">
        <v>176</v>
      </c>
      <c r="P404" s="81">
        <v>43484.742685185185</v>
      </c>
      <c r="Q404" s="79" t="s">
        <v>603</v>
      </c>
      <c r="R404" s="79"/>
      <c r="S404" s="79"/>
      <c r="T404" s="79" t="s">
        <v>625</v>
      </c>
      <c r="U404" s="83" t="s">
        <v>663</v>
      </c>
      <c r="V404" s="83" t="s">
        <v>663</v>
      </c>
      <c r="W404" s="81">
        <v>43484.742685185185</v>
      </c>
      <c r="X404" s="83" t="s">
        <v>1277</v>
      </c>
      <c r="Y404" s="79"/>
      <c r="Z404" s="79"/>
      <c r="AA404" s="85" t="s">
        <v>1653</v>
      </c>
      <c r="AB404" s="79"/>
      <c r="AC404" s="79" t="b">
        <v>0</v>
      </c>
      <c r="AD404" s="79">
        <v>55</v>
      </c>
      <c r="AE404" s="85" t="s">
        <v>1659</v>
      </c>
      <c r="AF404" s="79" t="b">
        <v>0</v>
      </c>
      <c r="AG404" s="79" t="s">
        <v>1663</v>
      </c>
      <c r="AH404" s="79"/>
      <c r="AI404" s="85" t="s">
        <v>1659</v>
      </c>
      <c r="AJ404" s="79" t="b">
        <v>0</v>
      </c>
      <c r="AK404" s="79">
        <v>27</v>
      </c>
      <c r="AL404" s="85" t="s">
        <v>1659</v>
      </c>
      <c r="AM404" s="79" t="s">
        <v>1678</v>
      </c>
      <c r="AN404" s="79" t="b">
        <v>0</v>
      </c>
      <c r="AO404" s="85" t="s">
        <v>1653</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5</v>
      </c>
      <c r="BK404" s="49">
        <v>100</v>
      </c>
      <c r="BL404" s="48">
        <v>5</v>
      </c>
    </row>
    <row r="405" spans="1:64" ht="15">
      <c r="A405" s="64" t="s">
        <v>425</v>
      </c>
      <c r="B405" s="64" t="s">
        <v>425</v>
      </c>
      <c r="C405" s="65" t="s">
        <v>4128</v>
      </c>
      <c r="D405" s="66">
        <v>10</v>
      </c>
      <c r="E405" s="67" t="s">
        <v>136</v>
      </c>
      <c r="F405" s="68">
        <v>6</v>
      </c>
      <c r="G405" s="65"/>
      <c r="H405" s="69"/>
      <c r="I405" s="70"/>
      <c r="J405" s="70"/>
      <c r="K405" s="34" t="s">
        <v>65</v>
      </c>
      <c r="L405" s="77">
        <v>405</v>
      </c>
      <c r="M405" s="77"/>
      <c r="N405" s="72"/>
      <c r="O405" s="79" t="s">
        <v>176</v>
      </c>
      <c r="P405" s="81">
        <v>43484.753912037035</v>
      </c>
      <c r="Q405" s="79" t="s">
        <v>604</v>
      </c>
      <c r="R405" s="79"/>
      <c r="S405" s="79"/>
      <c r="T405" s="79" t="s">
        <v>633</v>
      </c>
      <c r="U405" s="83" t="s">
        <v>668</v>
      </c>
      <c r="V405" s="83" t="s">
        <v>668</v>
      </c>
      <c r="W405" s="81">
        <v>43484.753912037035</v>
      </c>
      <c r="X405" s="83" t="s">
        <v>1278</v>
      </c>
      <c r="Y405" s="79"/>
      <c r="Z405" s="79"/>
      <c r="AA405" s="85" t="s">
        <v>1654</v>
      </c>
      <c r="AB405" s="79"/>
      <c r="AC405" s="79" t="b">
        <v>0</v>
      </c>
      <c r="AD405" s="79">
        <v>37</v>
      </c>
      <c r="AE405" s="85" t="s">
        <v>1659</v>
      </c>
      <c r="AF405" s="79" t="b">
        <v>0</v>
      </c>
      <c r="AG405" s="79" t="s">
        <v>1663</v>
      </c>
      <c r="AH405" s="79"/>
      <c r="AI405" s="85" t="s">
        <v>1659</v>
      </c>
      <c r="AJ405" s="79" t="b">
        <v>0</v>
      </c>
      <c r="AK405" s="79">
        <v>19</v>
      </c>
      <c r="AL405" s="85" t="s">
        <v>1659</v>
      </c>
      <c r="AM405" s="79" t="s">
        <v>1678</v>
      </c>
      <c r="AN405" s="79" t="b">
        <v>0</v>
      </c>
      <c r="AO405" s="85" t="s">
        <v>1654</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9</v>
      </c>
      <c r="BK405" s="49">
        <v>100</v>
      </c>
      <c r="BL405" s="48">
        <v>9</v>
      </c>
    </row>
    <row r="406" spans="1:64" ht="15">
      <c r="A406" s="64" t="s">
        <v>425</v>
      </c>
      <c r="B406" s="64" t="s">
        <v>425</v>
      </c>
      <c r="C406" s="65" t="s">
        <v>4128</v>
      </c>
      <c r="D406" s="66">
        <v>10</v>
      </c>
      <c r="E406" s="67" t="s">
        <v>136</v>
      </c>
      <c r="F406" s="68">
        <v>6</v>
      </c>
      <c r="G406" s="65"/>
      <c r="H406" s="69"/>
      <c r="I406" s="70"/>
      <c r="J406" s="70"/>
      <c r="K406" s="34" t="s">
        <v>65</v>
      </c>
      <c r="L406" s="77">
        <v>406</v>
      </c>
      <c r="M406" s="77"/>
      <c r="N406" s="72"/>
      <c r="O406" s="79" t="s">
        <v>176</v>
      </c>
      <c r="P406" s="81">
        <v>43484.76174768519</v>
      </c>
      <c r="Q406" s="79" t="s">
        <v>605</v>
      </c>
      <c r="R406" s="79"/>
      <c r="S406" s="79"/>
      <c r="T406" s="79" t="s">
        <v>637</v>
      </c>
      <c r="U406" s="83" t="s">
        <v>707</v>
      </c>
      <c r="V406" s="83" t="s">
        <v>707</v>
      </c>
      <c r="W406" s="81">
        <v>43484.76174768519</v>
      </c>
      <c r="X406" s="83" t="s">
        <v>1279</v>
      </c>
      <c r="Y406" s="79"/>
      <c r="Z406" s="79"/>
      <c r="AA406" s="85" t="s">
        <v>1655</v>
      </c>
      <c r="AB406" s="79"/>
      <c r="AC406" s="79" t="b">
        <v>0</v>
      </c>
      <c r="AD406" s="79">
        <v>62</v>
      </c>
      <c r="AE406" s="85" t="s">
        <v>1659</v>
      </c>
      <c r="AF406" s="79" t="b">
        <v>0</v>
      </c>
      <c r="AG406" s="79" t="s">
        <v>1663</v>
      </c>
      <c r="AH406" s="79"/>
      <c r="AI406" s="85" t="s">
        <v>1659</v>
      </c>
      <c r="AJ406" s="79" t="b">
        <v>0</v>
      </c>
      <c r="AK406" s="79">
        <v>22</v>
      </c>
      <c r="AL406" s="85" t="s">
        <v>1659</v>
      </c>
      <c r="AM406" s="79" t="s">
        <v>1678</v>
      </c>
      <c r="AN406" s="79" t="b">
        <v>0</v>
      </c>
      <c r="AO406" s="85" t="s">
        <v>1655</v>
      </c>
      <c r="AP406" s="79" t="s">
        <v>176</v>
      </c>
      <c r="AQ406" s="79">
        <v>0</v>
      </c>
      <c r="AR406" s="79">
        <v>0</v>
      </c>
      <c r="AS406" s="79"/>
      <c r="AT406" s="79"/>
      <c r="AU406" s="79"/>
      <c r="AV406" s="79"/>
      <c r="AW406" s="79"/>
      <c r="AX406" s="79"/>
      <c r="AY406" s="79"/>
      <c r="AZ406" s="79"/>
      <c r="BA406">
        <v>9</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13</v>
      </c>
      <c r="BK406" s="49">
        <v>100</v>
      </c>
      <c r="BL406" s="48">
        <v>13</v>
      </c>
    </row>
    <row r="407" spans="1:64" ht="15">
      <c r="A407" s="64" t="s">
        <v>484</v>
      </c>
      <c r="B407" s="64" t="s">
        <v>425</v>
      </c>
      <c r="C407" s="65" t="s">
        <v>4124</v>
      </c>
      <c r="D407" s="66">
        <v>3</v>
      </c>
      <c r="E407" s="67" t="s">
        <v>132</v>
      </c>
      <c r="F407" s="68">
        <v>32</v>
      </c>
      <c r="G407" s="65"/>
      <c r="H407" s="69"/>
      <c r="I407" s="70"/>
      <c r="J407" s="70"/>
      <c r="K407" s="34" t="s">
        <v>65</v>
      </c>
      <c r="L407" s="77">
        <v>407</v>
      </c>
      <c r="M407" s="77"/>
      <c r="N407" s="72"/>
      <c r="O407" s="79" t="s">
        <v>498</v>
      </c>
      <c r="P407" s="81">
        <v>43484.7781712963</v>
      </c>
      <c r="Q407" s="79" t="s">
        <v>539</v>
      </c>
      <c r="R407" s="79"/>
      <c r="S407" s="79"/>
      <c r="T407" s="79" t="s">
        <v>637</v>
      </c>
      <c r="U407" s="79"/>
      <c r="V407" s="83" t="s">
        <v>904</v>
      </c>
      <c r="W407" s="81">
        <v>43484.7781712963</v>
      </c>
      <c r="X407" s="83" t="s">
        <v>1280</v>
      </c>
      <c r="Y407" s="79"/>
      <c r="Z407" s="79"/>
      <c r="AA407" s="85" t="s">
        <v>1656</v>
      </c>
      <c r="AB407" s="79"/>
      <c r="AC407" s="79" t="b">
        <v>0</v>
      </c>
      <c r="AD407" s="79">
        <v>0</v>
      </c>
      <c r="AE407" s="85" t="s">
        <v>1659</v>
      </c>
      <c r="AF407" s="79" t="b">
        <v>0</v>
      </c>
      <c r="AG407" s="79" t="s">
        <v>1663</v>
      </c>
      <c r="AH407" s="79"/>
      <c r="AI407" s="85" t="s">
        <v>1659</v>
      </c>
      <c r="AJ407" s="79" t="b">
        <v>0</v>
      </c>
      <c r="AK407" s="79">
        <v>22</v>
      </c>
      <c r="AL407" s="85" t="s">
        <v>1655</v>
      </c>
      <c r="AM407" s="79" t="s">
        <v>1677</v>
      </c>
      <c r="AN407" s="79" t="b">
        <v>0</v>
      </c>
      <c r="AO407" s="85" t="s">
        <v>1655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15</v>
      </c>
      <c r="BK407" s="49">
        <v>100</v>
      </c>
      <c r="BL407"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7"/>
    <dataValidation allowBlank="1" showErrorMessage="1" sqref="N2:N4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7"/>
    <dataValidation allowBlank="1" showInputMessage="1" promptTitle="Edge Color" prompt="To select an optional edge color, right-click and select Select Color on the right-click menu." sqref="C3:C407"/>
    <dataValidation allowBlank="1" showInputMessage="1" promptTitle="Edge Width" prompt="Enter an optional edge width between 1 and 10." errorTitle="Invalid Edge Width" error="The optional edge width must be a whole number between 1 and 10." sqref="D3:D407"/>
    <dataValidation allowBlank="1" showInputMessage="1" promptTitle="Edge Opacity" prompt="Enter an optional edge opacity between 0 (transparent) and 100 (opaque)." errorTitle="Invalid Edge Opacity" error="The optional edge opacity must be a whole number between 0 and 10." sqref="F3:F4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7">
      <formula1>ValidEdgeVisibilities</formula1>
    </dataValidation>
    <dataValidation allowBlank="1" showInputMessage="1" showErrorMessage="1" promptTitle="Vertex 1 Name" prompt="Enter the name of the edge's first vertex." sqref="A3:A407"/>
    <dataValidation allowBlank="1" showInputMessage="1" showErrorMessage="1" promptTitle="Vertex 2 Name" prompt="Enter the name of the edge's second vertex." sqref="B3:B407"/>
    <dataValidation allowBlank="1" showInputMessage="1" showErrorMessage="1" promptTitle="Edge Label" prompt="Enter an optional edge label." errorTitle="Invalid Edge Visibility" error="You have entered an unrecognized edge visibility.  Try selecting from the drop-down list instead." sqref="H3:H4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7"/>
  </dataValidations>
  <hyperlinks>
    <hyperlink ref="R3" r:id="rId1" display="https://secure.ngpvan.com/WZAn_qSao0uBr1ULLSNlyw2"/>
    <hyperlink ref="R4" r:id="rId2" display="https://secure.ngpvan.com/WZAn_qSao0uBr1ULLSNlyw2"/>
    <hyperlink ref="R38" r:id="rId3" display="https://twitter.com/azsocialjustice/status/1083046476454912000"/>
    <hyperlink ref="R41" r:id="rId4" display="https://twitter.com/azsocialjustice/status/1083046476454912000"/>
    <hyperlink ref="R46" r:id="rId5" display="https://twitter.com/azsocialjustice/status/1083046476454912000"/>
    <hyperlink ref="R47" r:id="rId6" display="https://twitter.com/azsocialjustice/status/1083046476454912000"/>
    <hyperlink ref="R50" r:id="rId7" display="https://twitter.com/azsocialjustice/status/1083046476454912000"/>
    <hyperlink ref="R56" r:id="rId8" display="https://twitter.com/CaptainsLogAz/status/1086441379398447104"/>
    <hyperlink ref="R57" r:id="rId9" display="https://twitter.com/azsocialjustice/status/1083046476454912000"/>
    <hyperlink ref="R64" r:id="rId10" display="https://twitter.com/azsocialjustice/status/1083046476454912000"/>
    <hyperlink ref="R65" r:id="rId11" display="https://twitter.com/azsocialjustice/status/1083046476454912000"/>
    <hyperlink ref="R68" r:id="rId12" display="https://twitter.com/azsocialjustice/status/1083046476454912000"/>
    <hyperlink ref="R97" r:id="rId13" display="https://secure.ngpvan.com/WZAn_qSao0uBr1ULLSNlyw2"/>
    <hyperlink ref="R98" r:id="rId14" display="https://secure.ngpvan.com/WZAn_qSao0uBr1ULLSNlyw2"/>
    <hyperlink ref="R104" r:id="rId15" display="https://secure.ngpvan.com/WZAn_qSao0uBr1ULLSNlyw2"/>
    <hyperlink ref="R106" r:id="rId16" display="https://twitter.com/azsocialjustice/status/1083046476454912000"/>
    <hyperlink ref="R115" r:id="rId17" display="https://secure.ngpvan.com/WZAn_qSao0uBr1ULLSNlyw2"/>
    <hyperlink ref="R123" r:id="rId18" display="https://twitter.com/azsocialjustice/status/1083046476454912000"/>
    <hyperlink ref="R132" r:id="rId19" display="https://twitter.com/CaptainsLogAz/status/1086441379398447104"/>
    <hyperlink ref="R133" r:id="rId20" display="https://twitter.com/CaptainsLogAz/status/1086441379398447104"/>
    <hyperlink ref="R134" r:id="rId21" display="https://twitter.com/CaptainsLogAz/status/1086441379398447104"/>
    <hyperlink ref="R135" r:id="rId22" display="https://twitter.com/CaptainsLogAz/status/1086441379398447104"/>
    <hyperlink ref="R136" r:id="rId23" display="https://twitter.com/CaptainsLogAz/status/1086441379398447104"/>
    <hyperlink ref="R138" r:id="rId24" display="https://twitter.com/CaptainsLogAz/status/1086441379398447104"/>
    <hyperlink ref="R139" r:id="rId25" display="https://twitter.com/CaptainsLogAz/status/1086441379398447104"/>
    <hyperlink ref="R140" r:id="rId26" display="https://twitter.com/CaptainsLogAz/status/1086441379398447104"/>
    <hyperlink ref="R143" r:id="rId27" display="https://twitter.com/CaptainsLogAz/status/1086441379398447104"/>
    <hyperlink ref="R144" r:id="rId28" display="https://twitter.com/CaptainsLogAz/status/1086441379398447104"/>
    <hyperlink ref="R183" r:id="rId29" display="https://twitter.com/azsocialjustice/status/1083046476454912000"/>
    <hyperlink ref="R234" r:id="rId30" display="https://secure.ngpvan.com/WZAn_qSao0uBr1ULLSNlyw2"/>
    <hyperlink ref="R252" r:id="rId31" display="https://twitter.com/kylie_cochrane/status/1086686085139189760"/>
    <hyperlink ref="R260" r:id="rId32" display="https://secure.ngpvan.com/WZAn_qSao0uBr1ULLSNlyw2"/>
    <hyperlink ref="R261" r:id="rId33" display="https://secure.ngpvan.com/WZAn_qSao0uBr1ULLSNlyw2"/>
    <hyperlink ref="R263" r:id="rId34" display="https://secure.ngpvan.com/WZAn_qSao0uBr1ULLSNlyw2"/>
    <hyperlink ref="R270" r:id="rId35" display="https://www.thelily.com/the-womens-march-is-almost-here-these-are-the-hard-questions-i-must-ask-of-the-movement/"/>
    <hyperlink ref="R346" r:id="rId36" display="https://twitter.com/CaptainsLogAz/status/1086673816758013952"/>
    <hyperlink ref="R360" r:id="rId37" display="https://twitter.com/EndiaxRain/status/1086679640045846529"/>
    <hyperlink ref="R384" r:id="rId38" display="https://twitter.com/CaptainsLogAz/status/1086670193055551488"/>
    <hyperlink ref="R385" r:id="rId39" display="https://twitter.com/JPBeltran_/status/1086665303302451200"/>
    <hyperlink ref="R386" r:id="rId40" display="https://twitter.com/JulieEuber/status/1086674215032414209"/>
    <hyperlink ref="R389" r:id="rId41" display="https://twitter.com/kylie_cochrane/status/1086686085139189760"/>
    <hyperlink ref="R390" r:id="rId42" display="https://twitter.com/EndiaxRain/status/1086686500769517568"/>
    <hyperlink ref="R391" r:id="rId43" display="https://twitter.com/CaptainsLogAz/status/1086673816758013952"/>
    <hyperlink ref="R397" r:id="rId44" display="https://twitter.com/wissmel/status/1086693451612082176"/>
    <hyperlink ref="R399" r:id="rId45" display="https://twitter.com/azsocialjustice/status/1083046476454912000"/>
    <hyperlink ref="R400" r:id="rId46" display="https://twitter.com/CaptainsLogAz/status/1086441379398447104"/>
    <hyperlink ref="U3" r:id="rId47" display="https://pbs.twimg.com/media/Dw5qO1fU8AAkKNB.jpg"/>
    <hyperlink ref="U151" r:id="rId48" display="https://pbs.twimg.com/media/DxSl0kLUYAAbOzo.jpg"/>
    <hyperlink ref="U152" r:id="rId49" display="https://pbs.twimg.com/media/DxSl0kLUYAAbOzo.jpg"/>
    <hyperlink ref="U153" r:id="rId50" display="https://pbs.twimg.com/media/DxSi4QkW0AAtmkn.jpg"/>
    <hyperlink ref="U154" r:id="rId51" display="https://pbs.twimg.com/media/DxSkXxQWsAQbDr9.jpg"/>
    <hyperlink ref="U155" r:id="rId52" display="https://pbs.twimg.com/media/DxSl0kLUYAAbOzo.jpg"/>
    <hyperlink ref="U156" r:id="rId53" display="https://pbs.twimg.com/media/DxSl0kLUYAAbOzo.jpg"/>
    <hyperlink ref="U157" r:id="rId54" display="https://pbs.twimg.com/media/DxSkEpDV4AAL3Bb.jpg"/>
    <hyperlink ref="U160" r:id="rId55" display="https://pbs.twimg.com/media/DxSkXxQWsAQbDr9.jpg"/>
    <hyperlink ref="U161" r:id="rId56" display="https://pbs.twimg.com/media/DxSkXxQWsAQbDr9.jpg"/>
    <hyperlink ref="U162" r:id="rId57" display="https://pbs.twimg.com/media/DxSl0kLUYAAbOzo.jpg"/>
    <hyperlink ref="U165" r:id="rId58" display="https://pbs.twimg.com/media/DxSl0kLUYAAbOzo.jpg"/>
    <hyperlink ref="U172" r:id="rId59" display="https://pbs.twimg.com/media/DxSpyzEUwAApwB4.jpg"/>
    <hyperlink ref="U173" r:id="rId60" display="https://pbs.twimg.com/media/DxSpyzEUwAApwB4.jpg"/>
    <hyperlink ref="U174" r:id="rId61" display="https://pbs.twimg.com/media/DxSl0kLUYAAbOzo.jpg"/>
    <hyperlink ref="U175" r:id="rId62" display="https://pbs.twimg.com/tweet_video_thumb/DxSpX5ZXcAAs4bq.jpg"/>
    <hyperlink ref="U177" r:id="rId63" display="https://pbs.twimg.com/media/DxSrkeqU8AE-NyP.jpg"/>
    <hyperlink ref="U178" r:id="rId64" display="https://pbs.twimg.com/media/DxSrkeqU8AE-NyP.jpg"/>
    <hyperlink ref="U179" r:id="rId65" display="https://pbs.twimg.com/media/DxSl0kLUYAAbOzo.jpg"/>
    <hyperlink ref="U185" r:id="rId66" display="https://pbs.twimg.com/media/DxSl0kLUYAAbOzo.jpg"/>
    <hyperlink ref="U186" r:id="rId67" display="https://pbs.twimg.com/media/DxSrkeqU8AE-NyP.jpg"/>
    <hyperlink ref="U187" r:id="rId68" display="https://pbs.twimg.com/media/DxSkEpDV4AAL3Bb.jpg"/>
    <hyperlink ref="U189" r:id="rId69" display="https://pbs.twimg.com/media/DxSrkeqU8AE-NyP.jpg"/>
    <hyperlink ref="U190" r:id="rId70" display="https://pbs.twimg.com/media/DxSrkeqU8AE-NyP.jpg"/>
    <hyperlink ref="U192" r:id="rId71" display="https://pbs.twimg.com/media/DxSrkeqU8AE-NyP.jpg"/>
    <hyperlink ref="U193" r:id="rId72" display="https://pbs.twimg.com/media/DxSrkeqU8AE-NyP.jpg"/>
    <hyperlink ref="U194" r:id="rId73" display="https://pbs.twimg.com/media/DxSrkeqU8AE-NyP.jpg"/>
    <hyperlink ref="U195" r:id="rId74" display="https://pbs.twimg.com/media/DxSsn--UYAAhoDs.jpg"/>
    <hyperlink ref="U196" r:id="rId75" display="https://pbs.twimg.com/media/DxSsn--UYAAhoDs.jpg"/>
    <hyperlink ref="U197" r:id="rId76" display="https://pbs.twimg.com/media/DxSsn--UYAAhoDs.jpg"/>
    <hyperlink ref="U198" r:id="rId77" display="https://pbs.twimg.com/media/DxSrkeqU8AE-NyP.jpg"/>
    <hyperlink ref="U201" r:id="rId78" display="https://pbs.twimg.com/media/DxSsn--UYAAhoDs.jpg"/>
    <hyperlink ref="U202" r:id="rId79" display="https://pbs.twimg.com/media/DxSsn--UYAAhoDs.jpg"/>
    <hyperlink ref="U203" r:id="rId80" display="https://pbs.twimg.com/media/DxSsn--UYAAhoDs.jpg"/>
    <hyperlink ref="U204" r:id="rId81" display="https://pbs.twimg.com/media/DxSrkeqU8AE-NyP.jpg"/>
    <hyperlink ref="U206" r:id="rId82" display="https://pbs.twimg.com/media/DxSl0kLUYAAbOzo.jpg"/>
    <hyperlink ref="U207" r:id="rId83" display="https://pbs.twimg.com/media/DxSrkeqU8AE-NyP.jpg"/>
    <hyperlink ref="U208" r:id="rId84" display="https://pbs.twimg.com/media/DxSsn--UYAAhoDs.jpg"/>
    <hyperlink ref="U209" r:id="rId85" display="https://pbs.twimg.com/media/DxSsn--UYAAhoDs.jpg"/>
    <hyperlink ref="U210" r:id="rId86" display="https://pbs.twimg.com/media/DxSsn--UYAAhoDs.jpg"/>
    <hyperlink ref="U211" r:id="rId87" display="https://pbs.twimg.com/media/DxSkEpDV4AAL3Bb.jpg"/>
    <hyperlink ref="U212" r:id="rId88" display="https://pbs.twimg.com/media/DxSufO_V4AAo2ml.jpg"/>
    <hyperlink ref="U213" r:id="rId89" display="https://pbs.twimg.com/media/DxSrkeqU8AE-NyP.jpg"/>
    <hyperlink ref="U214" r:id="rId90" display="https://pbs.twimg.com/media/DxSukAjUYAAnPnT.jpg"/>
    <hyperlink ref="U215" r:id="rId91" display="https://pbs.twimg.com/media/DxSsn--UYAAhoDs.jpg"/>
    <hyperlink ref="U216" r:id="rId92" display="https://pbs.twimg.com/media/DxSsn--UYAAhoDs.jpg"/>
    <hyperlink ref="U217" r:id="rId93" display="https://pbs.twimg.com/media/DxSsn--UYAAhoDs.jpg"/>
    <hyperlink ref="U218" r:id="rId94" display="https://pbs.twimg.com/media/DxSi4QkW0AAtmkn.jpg"/>
    <hyperlink ref="U219" r:id="rId95" display="https://pbs.twimg.com/media/DxSsn--UYAAhoDs.jpg"/>
    <hyperlink ref="U220" r:id="rId96" display="https://pbs.twimg.com/media/DxSsn--UYAAhoDs.jpg"/>
    <hyperlink ref="U221" r:id="rId97" display="https://pbs.twimg.com/media/DxSsn--UYAAhoDs.jpg"/>
    <hyperlink ref="U224" r:id="rId98" display="https://pbs.twimg.com/media/DxSrkeqU8AE-NyP.jpg"/>
    <hyperlink ref="U226" r:id="rId99" display="https://pbs.twimg.com/media/DxSvMJ1UUAALVjy.jpg"/>
    <hyperlink ref="U227" r:id="rId100" display="https://pbs.twimg.com/media/DxSsn--UYAAhoDs.jpg"/>
    <hyperlink ref="U228" r:id="rId101" display="https://pbs.twimg.com/media/DxSsn--UYAAhoDs.jpg"/>
    <hyperlink ref="U229" r:id="rId102" display="https://pbs.twimg.com/media/DxSsn--UYAAhoDs.jpg"/>
    <hyperlink ref="U230" r:id="rId103" display="https://pbs.twimg.com/media/DxSrkeqU8AE-NyP.jpg"/>
    <hyperlink ref="U232" r:id="rId104" display="https://pbs.twimg.com/media/DxSvRSNUwAAvYdv.jpg"/>
    <hyperlink ref="U233" r:id="rId105" display="https://pbs.twimg.com/media/DxSrkeqU8AE-NyP.jpg"/>
    <hyperlink ref="U234" r:id="rId106" display="https://pbs.twimg.com/media/Dw5qO1fU8AAkKNB.jpg"/>
    <hyperlink ref="U235" r:id="rId107" display="https://pbs.twimg.com/media/DxSvMJ1UUAALVjy.jpg"/>
    <hyperlink ref="U236" r:id="rId108" display="https://pbs.twimg.com/media/DxSvRSNUwAAvYdv.jpg"/>
    <hyperlink ref="U237" r:id="rId109" display="https://pbs.twimg.com/media/DxSvRSNUwAAvYdv.jpg"/>
    <hyperlink ref="U238" r:id="rId110" display="https://pbs.twimg.com/media/DxSvRSNUwAAvYdv.jpg"/>
    <hyperlink ref="U240" r:id="rId111" display="https://pbs.twimg.com/media/DxSl0kLUYAAbOzo.jpg"/>
    <hyperlink ref="U241" r:id="rId112" display="https://pbs.twimg.com/media/DxSqi3jUYAAYZT9.jpg"/>
    <hyperlink ref="U242" r:id="rId113" display="https://pbs.twimg.com/media/DxSqi3jUYAAYZT9.jpg"/>
    <hyperlink ref="U243" r:id="rId114" display="https://pbs.twimg.com/media/DxSsn--UYAAhoDs.jpg"/>
    <hyperlink ref="U244" r:id="rId115" display="https://pbs.twimg.com/media/DxSsn--UYAAhoDs.jpg"/>
    <hyperlink ref="U245" r:id="rId116" display="https://pbs.twimg.com/media/DxSsn--UYAAhoDs.jpg"/>
    <hyperlink ref="U246" r:id="rId117" display="https://pbs.twimg.com/media/DxSrkeqU8AE-NyP.jpg"/>
    <hyperlink ref="U247" r:id="rId118" display="https://pbs.twimg.com/ext_tw_video_thumb/1086686333345492993/pu/img/cLt4eP_eNn7EcqZj.jpg"/>
    <hyperlink ref="U248" r:id="rId119" display="https://pbs.twimg.com/ext_tw_video_thumb/1086686333345492993/pu/img/cLt4eP_eNn7EcqZj.jpg"/>
    <hyperlink ref="U249" r:id="rId120" display="https://pbs.twimg.com/media/DxSi4QkW0AAtmkn.jpg"/>
    <hyperlink ref="U250" r:id="rId121" display="https://pbs.twimg.com/media/DxSi4QkW0AAtmkn.jpg"/>
    <hyperlink ref="U251" r:id="rId122" display="https://pbs.twimg.com/media/DxSvRSNUwAAvYdv.jpg"/>
    <hyperlink ref="U258" r:id="rId123" display="https://pbs.twimg.com/media/DxSvMJ1UUAALVjy.jpg"/>
    <hyperlink ref="U259" r:id="rId124" display="https://pbs.twimg.com/media/DxSvRSNUwAAvYdv.jpg"/>
    <hyperlink ref="U260" r:id="rId125" display="https://pbs.twimg.com/media/Dw5qO1fU8AAkKNB.jpg"/>
    <hyperlink ref="U261" r:id="rId126" display="https://pbs.twimg.com/media/DxOGeehUUAE7HGU.jpg"/>
    <hyperlink ref="U262" r:id="rId127" display="https://pbs.twimg.com/media/DxSvMJ1UUAALVjy.jpg"/>
    <hyperlink ref="U264" r:id="rId128" display="https://pbs.twimg.com/media/DxSvRSNUwAAvYdv.jpg"/>
    <hyperlink ref="U265" r:id="rId129" display="https://pbs.twimg.com/media/DxSxlyVUYAQ3XHi.jpg"/>
    <hyperlink ref="U266" r:id="rId130" display="https://pbs.twimg.com/media/DxSxt6hVAAMBN33.jpg"/>
    <hyperlink ref="U267" r:id="rId131" display="https://pbs.twimg.com/media/DxSx1QMU0AAQHwj.jpg"/>
    <hyperlink ref="U268" r:id="rId132" display="https://pbs.twimg.com/media/DxSx3qaVYAAkasE.jpg"/>
    <hyperlink ref="U272" r:id="rId133" display="https://pbs.twimg.com/media/DxSl0kLUYAAbOzo.jpg"/>
    <hyperlink ref="U274" r:id="rId134" display="https://pbs.twimg.com/media/DxSvRSNUwAAvYdv.jpg"/>
    <hyperlink ref="U278" r:id="rId135" display="https://pbs.twimg.com/media/DxSvRSNUwAAvYdv.jpg"/>
    <hyperlink ref="U280" r:id="rId136" display="https://pbs.twimg.com/media/DxSvRSNUwAAvYdv.jpg"/>
    <hyperlink ref="U281" r:id="rId137" display="https://pbs.twimg.com/media/DxSvRSNUwAAvYdv.jpg"/>
    <hyperlink ref="U283" r:id="rId138" display="https://pbs.twimg.com/media/DxSrkeqU8AE-NyP.jpg"/>
    <hyperlink ref="U285" r:id="rId139" display="https://pbs.twimg.com/media/DxSmja4VYAAhc6t.jpg"/>
    <hyperlink ref="U286" r:id="rId140" display="https://pbs.twimg.com/media/DxSrgZlUcAAVcmu.jpg"/>
    <hyperlink ref="U287" r:id="rId141" display="https://pbs.twimg.com/media/DxSvRSNUwAAvYdv.jpg"/>
    <hyperlink ref="U289" r:id="rId142" display="https://pbs.twimg.com/media/DxSrkeqU8AE-NyP.jpg"/>
    <hyperlink ref="U291" r:id="rId143" display="https://pbs.twimg.com/media/DxSrkeqU8AE-NyP.jpg"/>
    <hyperlink ref="U292" r:id="rId144" display="https://pbs.twimg.com/media/DxSvRSNUwAAvYdv.jpg"/>
    <hyperlink ref="U294" r:id="rId145" display="https://pbs.twimg.com/media/DxSptf4UYAAlJVv.jpg"/>
    <hyperlink ref="U295" r:id="rId146" display="https://pbs.twimg.com/media/DxSw4QqUwAAr6aF.jpg"/>
    <hyperlink ref="U296" r:id="rId147" display="https://pbs.twimg.com/ext_tw_video_thumb/1086691821462347777/pu/img/mWM4dw0_KAqxP1wW.jpg"/>
    <hyperlink ref="U297" r:id="rId148" display="https://pbs.twimg.com/media/DxSvRSNUwAAvYdv.jpg"/>
    <hyperlink ref="U300" r:id="rId149" display="https://pbs.twimg.com/media/DxSrkeqU8AE-NyP.jpg"/>
    <hyperlink ref="U301" r:id="rId150" display="https://pbs.twimg.com/media/DxSrkeqU8AE-NyP.jpg"/>
    <hyperlink ref="U303" r:id="rId151" display="https://pbs.twimg.com/media/DxScVEjUwAANK07.jpg"/>
    <hyperlink ref="U304" r:id="rId152" display="https://pbs.twimg.com/media/DxScVEjUwAANK07.jpg"/>
    <hyperlink ref="U308" r:id="rId153" display="https://pbs.twimg.com/media/DxS0vYQVsAAebaC.jpg"/>
    <hyperlink ref="U309" r:id="rId154" display="https://pbs.twimg.com/media/DxSkEpDV4AAL3Bb.jpg"/>
    <hyperlink ref="U310" r:id="rId155" display="https://pbs.twimg.com/tweet_video_thumb/DxSpX5ZXcAAs4bq.jpg"/>
    <hyperlink ref="U311" r:id="rId156" display="https://pbs.twimg.com/media/DxSkEpDV4AAL3Bb.jpg"/>
    <hyperlink ref="U315" r:id="rId157" display="https://pbs.twimg.com/media/DxS1ez_UYAAdyp1.jpg"/>
    <hyperlink ref="U316" r:id="rId158" display="https://pbs.twimg.com/media/DxS1ez_UYAAdyp1.jpg"/>
    <hyperlink ref="U317" r:id="rId159" display="https://pbs.twimg.com/media/DxS1ez_UYAAdyp1.jpg"/>
    <hyperlink ref="U318" r:id="rId160" display="https://pbs.twimg.com/media/DxSl0kLUYAAbOzo.jpg"/>
    <hyperlink ref="U319" r:id="rId161" display="https://pbs.twimg.com/media/DxSrkeqU8AE-NyP.jpg"/>
    <hyperlink ref="U320" r:id="rId162" display="https://pbs.twimg.com/media/DxSvRSNUwAAvYdv.jpg"/>
    <hyperlink ref="U324" r:id="rId163" display="https://pbs.twimg.com/ext_tw_video_thumb/1086692002031296512/pu/img/6n_SkC8ImoPOYhfH.jpg"/>
    <hyperlink ref="U326" r:id="rId164" display="https://pbs.twimg.com/ext_tw_video_thumb/1086691384998940673/pu/img/6jbo2Fd5chUPmZ7u.jpg"/>
    <hyperlink ref="U331" r:id="rId165" display="https://pbs.twimg.com/media/DxSvRSNUwAAvYdv.jpg"/>
    <hyperlink ref="U336" r:id="rId166" display="https://pbs.twimg.com/media/DxSkB_-UwAEXsO8.jpg"/>
    <hyperlink ref="U337" r:id="rId167" display="https://pbs.twimg.com/media/DxSzZudVYAE2bxf.jpg"/>
    <hyperlink ref="U338" r:id="rId168" display="https://pbs.twimg.com/ext_tw_video_thumb/1086691384998940673/pu/img/6jbo2Fd5chUPmZ7u.jpg"/>
    <hyperlink ref="U339" r:id="rId169" display="https://pbs.twimg.com/ext_tw_video_thumb/1086691384998940673/pu/img/6jbo2Fd5chUPmZ7u.jpg"/>
    <hyperlink ref="U341" r:id="rId170" display="https://pbs.twimg.com/media/DxSockBV4AAa12P.jpg"/>
    <hyperlink ref="U342" r:id="rId171" display="https://pbs.twimg.com/media/DxSui8iUcAEeb0e.jpg"/>
    <hyperlink ref="U343" r:id="rId172" display="https://pbs.twimg.com/media/DxS243FVsAUU3HQ.jpg"/>
    <hyperlink ref="U349" r:id="rId173" display="https://pbs.twimg.com/media/DxSiKJfXgAAyb0W.jpg"/>
    <hyperlink ref="U350" r:id="rId174" display="https://pbs.twimg.com/media/DxSiKJfXgAAyb0W.jpg"/>
    <hyperlink ref="U351" r:id="rId175" display="https://pbs.twimg.com/media/DxScVEjUwAANK07.jpg"/>
    <hyperlink ref="U352" r:id="rId176" display="https://pbs.twimg.com/ext_tw_video_thumb/1086664916902137857/pu/img/ZCcj7AEdnM3FYd9C.jpg"/>
    <hyperlink ref="U353" r:id="rId177" display="https://pbs.twimg.com/media/DxScVEjUwAANK07.jpg"/>
    <hyperlink ref="U354" r:id="rId178" display="https://pbs.twimg.com/ext_tw_video_thumb/1086664916902137857/pu/img/ZCcj7AEdnM3FYd9C.jpg"/>
    <hyperlink ref="U355" r:id="rId179" display="https://pbs.twimg.com/media/DxSbCeTUYAAV3v5.jpg"/>
    <hyperlink ref="U356" r:id="rId180" display="https://pbs.twimg.com/media/DxSphxKUYAAFz7I.jpg"/>
    <hyperlink ref="U357" r:id="rId181" display="https://pbs.twimg.com/ext_tw_video_thumb/1086687927516590080/pu/img/49Lbz6LP9cDxVOuA.jpg"/>
    <hyperlink ref="U358" r:id="rId182" display="https://pbs.twimg.com/ext_tw_video_thumb/1086690451455803393/pu/img/joep_KxXPOSyrZAn.jpg"/>
    <hyperlink ref="U361" r:id="rId183" display="https://pbs.twimg.com/media/DxSqi3jUYAAYZT9.jpg"/>
    <hyperlink ref="U362" r:id="rId184" display="https://pbs.twimg.com/media/DxSqi3jUYAAYZT9.jpg"/>
    <hyperlink ref="U363" r:id="rId185" display="https://pbs.twimg.com/media/DxSsn--UYAAhoDs.jpg"/>
    <hyperlink ref="U364" r:id="rId186" display="https://pbs.twimg.com/media/DxSsn--UYAAhoDs.jpg"/>
    <hyperlink ref="U365" r:id="rId187" display="https://pbs.twimg.com/media/DxSsn--UYAAhoDs.jpg"/>
    <hyperlink ref="U366" r:id="rId188" display="https://pbs.twimg.com/media/DxSsn--UYAAhoDs.jpg"/>
    <hyperlink ref="U367" r:id="rId189" display="https://pbs.twimg.com/media/DxSs2_HUcAAvpgC.jpg"/>
    <hyperlink ref="U370" r:id="rId190" display="https://pbs.twimg.com/ext_tw_video_thumb/1086657229531443200/pu/img/JM5cmDqrx60rfaky.jpg"/>
    <hyperlink ref="U371" r:id="rId191" display="https://pbs.twimg.com/media/DxSVoK9VAAEIW_O.jpg"/>
    <hyperlink ref="U372" r:id="rId192" display="https://pbs.twimg.com/media/DxSmoIXVYAAVVwf.jpg"/>
    <hyperlink ref="U373" r:id="rId193" display="https://pbs.twimg.com/ext_tw_video_thumb/1086677814659579904/pu/img/ZsPfmVcjOZrmamsX.jpg"/>
    <hyperlink ref="U374" r:id="rId194" display="https://pbs.twimg.com/media/DxS0vYQVsAAebaC.jpg"/>
    <hyperlink ref="U375" r:id="rId195" display="https://pbs.twimg.com/ext_tw_video_thumb/1086692511253331968/pu/img/eDAp73fVJoZmM2Hs.jpg"/>
    <hyperlink ref="U376" r:id="rId196" display="https://pbs.twimg.com/media/DxS1lD-VAAABfDU.jpg"/>
    <hyperlink ref="U377" r:id="rId197" display="https://pbs.twimg.com/ext_tw_video_thumb/1086694428998127623/pu/img/T-vcGicBy31IEizf.jpg"/>
    <hyperlink ref="U378" r:id="rId198" display="https://pbs.twimg.com/ext_tw_video_thumb/1086664916902137857/pu/img/ZCcj7AEdnM3FYd9C.jpg"/>
    <hyperlink ref="U379" r:id="rId199" display="https://pbs.twimg.com/media/DxSVoK9VAAEIW_O.jpg"/>
    <hyperlink ref="U387" r:id="rId200" display="https://pbs.twimg.com/media/DxSl0kLUYAAbOzo.jpg"/>
    <hyperlink ref="U392" r:id="rId201" display="https://pbs.twimg.com/media/DxSqi3jUYAAYZT9.jpg"/>
    <hyperlink ref="U393" r:id="rId202" display="https://pbs.twimg.com/media/DxSrkeqU8AE-NyP.jpg"/>
    <hyperlink ref="U394" r:id="rId203" display="https://pbs.twimg.com/media/DxSsn--UYAAhoDs.jpg"/>
    <hyperlink ref="U395" r:id="rId204" display="https://pbs.twimg.com/media/DxSvRSNUwAAvYdv.jpg"/>
    <hyperlink ref="U398" r:id="rId205" display="https://pbs.twimg.com/media/DxPQrBaU8AA0VVF.jpg"/>
    <hyperlink ref="U401" r:id="rId206" display="https://pbs.twimg.com/media/DxSl0kLUYAAbOzo.jpg"/>
    <hyperlink ref="U402" r:id="rId207" display="https://pbs.twimg.com/media/DxSoLvRV4AEZ_kS.jpg"/>
    <hyperlink ref="U403" r:id="rId208" display="https://pbs.twimg.com/media/DxSpyzEUwAApwB4.jpg"/>
    <hyperlink ref="U404" r:id="rId209" display="https://pbs.twimg.com/media/DxSrkeqU8AE-NyP.jpg"/>
    <hyperlink ref="U405" r:id="rId210" display="https://pbs.twimg.com/media/DxSvRSNUwAAvYdv.jpg"/>
    <hyperlink ref="U406" r:id="rId211" display="https://pbs.twimg.com/media/DxSx2h0U0AEZIyU.jpg"/>
    <hyperlink ref="V3" r:id="rId212" display="https://pbs.twimg.com/media/Dw5qO1fU8AAkKNB.jpg"/>
    <hyperlink ref="V4" r:id="rId213" display="http://pbs.twimg.com/profile_images/1081297669899849735/xH6JkHXQ_normal.jpg"/>
    <hyperlink ref="V5" r:id="rId214" display="http://pbs.twimg.com/profile_images/952231553521745920/Ds8FKStE_normal.jpg"/>
    <hyperlink ref="V6" r:id="rId215" display="http://pbs.twimg.com/profile_images/606275655404154880/RQjAserY_normal.jpg"/>
    <hyperlink ref="V7" r:id="rId216" display="http://pbs.twimg.com/profile_images/1078739928924766208/HIt4TEpQ_normal.jpg"/>
    <hyperlink ref="V8" r:id="rId217" display="http://pbs.twimg.com/profile_images/633104732521807873/Qw2aEQCP_normal.jpg"/>
    <hyperlink ref="V9" r:id="rId218" display="http://pbs.twimg.com/profile_images/684931689223553024/q4qkT_ZX_normal.jpg"/>
    <hyperlink ref="V10" r:id="rId219" display="http://pbs.twimg.com/profile_images/1082125209157668865/m_VTo92Q_normal.jpg"/>
    <hyperlink ref="V11" r:id="rId220" display="http://pbs.twimg.com/profile_images/1070761772200513536/tXgb4xsQ_normal.jpg"/>
    <hyperlink ref="V12" r:id="rId221" display="http://pbs.twimg.com/profile_images/1079459614817767424/f19JzUq0_normal.jpg"/>
    <hyperlink ref="V13" r:id="rId222" display="http://pbs.twimg.com/profile_images/1045849630704103425/HUuIvv1-_normal.jpg"/>
    <hyperlink ref="V14" r:id="rId223" display="http://pbs.twimg.com/profile_images/1085754124061167618/Wll6K9z9_normal.jpg"/>
    <hyperlink ref="V15" r:id="rId224" display="http://pbs.twimg.com/profile_images/879899709879574531/-hCXgPg4_normal.jpg"/>
    <hyperlink ref="V16" r:id="rId225" display="http://pbs.twimg.com/profile_images/1062249720486096897/WcLqsKh3_normal.jpg"/>
    <hyperlink ref="V17" r:id="rId226" display="http://pbs.twimg.com/profile_images/1080544299933040640/evp_uncL_normal.jpg"/>
    <hyperlink ref="V18" r:id="rId227" display="http://pbs.twimg.com/profile_images/1083939640992780288/NSNmtYwr_normal.jpg"/>
    <hyperlink ref="V19" r:id="rId228" display="http://pbs.twimg.com/profile_images/1082513677805268992/_y6m3XMG_normal.jpg"/>
    <hyperlink ref="V20" r:id="rId229" display="http://pbs.twimg.com/profile_images/1085194460546252800/_0PutZ0Y_normal.jpg"/>
    <hyperlink ref="V21" r:id="rId230" display="http://pbs.twimg.com/profile_images/1071439526369878016/8hRfbb58_normal.jpg"/>
    <hyperlink ref="V22" r:id="rId231" display="http://pbs.twimg.com/profile_images/1073237782334791682/qyo4J8EM_normal.jpg"/>
    <hyperlink ref="V23" r:id="rId232" display="http://pbs.twimg.com/profile_images/1048588538906701824/IB-TzUFg_normal.jpg"/>
    <hyperlink ref="V24" r:id="rId233" display="http://pbs.twimg.com/profile_images/971592833399320577/Xm5RhcPU_normal.jpg"/>
    <hyperlink ref="V25" r:id="rId234" display="http://pbs.twimg.com/profile_images/1035904358809038848/lyv42r4A_normal.jpg"/>
    <hyperlink ref="V26" r:id="rId235" display="http://pbs.twimg.com/profile_images/968356195684814848/iNfv9lCH_normal.jpg"/>
    <hyperlink ref="V27" r:id="rId236" display="http://pbs.twimg.com/profile_images/1041390883378262016/TyTC9_F7_normal.jpg"/>
    <hyperlink ref="V28" r:id="rId237" display="http://pbs.twimg.com/profile_images/464971898057527296/1to2rff2_normal.jpeg"/>
    <hyperlink ref="V29" r:id="rId238" display="http://pbs.twimg.com/profile_images/1015265413473689601/yugg6JEc_normal.jpg"/>
    <hyperlink ref="V30" r:id="rId239" display="http://pbs.twimg.com/profile_images/1080837436996026368/tE_1iusp_normal.jpg"/>
    <hyperlink ref="V31" r:id="rId240" display="http://pbs.twimg.com/profile_images/1082613342601134080/O1AoNBFP_normal.jpg"/>
    <hyperlink ref="V32" r:id="rId241" display="http://pbs.twimg.com/profile_images/1061061321066795014/ursH4rpA_normal.jpg"/>
    <hyperlink ref="V33" r:id="rId242" display="http://pbs.twimg.com/profile_images/1083576803652980737/0wz2sFSw_normal.jpg"/>
    <hyperlink ref="V34" r:id="rId243" display="http://pbs.twimg.com/profile_images/1071856102243889157/Muap6PIu_normal.jpg"/>
    <hyperlink ref="V35" r:id="rId244" display="http://pbs.twimg.com/profile_images/1038563055792283648/Gub-enAQ_normal.jpg"/>
    <hyperlink ref="V36" r:id="rId245" display="http://pbs.twimg.com/profile_images/1077857394959548417/54UuAtEe_normal.jpg"/>
    <hyperlink ref="V37" r:id="rId246" display="http://pbs.twimg.com/profile_images/870024565425979392/XjKH3hl4_normal.jpg"/>
    <hyperlink ref="V38" r:id="rId247" display="http://pbs.twimg.com/profile_images/992630572576059392/cDIDSkgY_normal.jpg"/>
    <hyperlink ref="V39" r:id="rId248" display="http://pbs.twimg.com/profile_images/992630572576059392/cDIDSkgY_normal.jpg"/>
    <hyperlink ref="V40" r:id="rId249" display="http://pbs.twimg.com/profile_images/1084238927601586176/ex6k2-Cs_normal.jpg"/>
    <hyperlink ref="V41" r:id="rId250" display="http://pbs.twimg.com/profile_images/1067003718086942720/W2cdd0ji_normal.jpg"/>
    <hyperlink ref="V42" r:id="rId251" display="http://pbs.twimg.com/profile_images/1067003718086942720/W2cdd0ji_normal.jpg"/>
    <hyperlink ref="V43" r:id="rId252" display="http://pbs.twimg.com/profile_images/1035593703350394880/H8cNyrgw_normal.jpg"/>
    <hyperlink ref="V44" r:id="rId253" display="http://pbs.twimg.com/profile_images/819957132959293441/cr7lZ-TY_normal.jpg"/>
    <hyperlink ref="V45" r:id="rId254" display="http://pbs.twimg.com/profile_images/1073397713570537472/2Js2nmNn_normal.jpg"/>
    <hyperlink ref="V46" r:id="rId255" display="http://pbs.twimg.com/profile_images/1073397713570537472/2Js2nmNn_normal.jpg"/>
    <hyperlink ref="V47" r:id="rId256" display="http://pbs.twimg.com/profile_images/1082010143158607872/eosDaUkt_normal.jpg"/>
    <hyperlink ref="V48" r:id="rId257" display="http://pbs.twimg.com/profile_images/1082010143158607872/eosDaUkt_normal.jpg"/>
    <hyperlink ref="V49" r:id="rId258" display="http://pbs.twimg.com/profile_images/965817561735729152/1nKO96LL_normal.jpg"/>
    <hyperlink ref="V50" r:id="rId259" display="http://pbs.twimg.com/profile_images/965817561735729152/1nKO96LL_normal.jpg"/>
    <hyperlink ref="V51" r:id="rId260" display="http://pbs.twimg.com/profile_images/62812807/cleanwatr_normal.JPG"/>
    <hyperlink ref="V52" r:id="rId261" display="http://pbs.twimg.com/profile_images/962874595383504896/CLZmrW16_normal.jpg"/>
    <hyperlink ref="V53" r:id="rId262" display="http://pbs.twimg.com/profile_images/1043257209885548544/N9HGuIkj_normal.jpg"/>
    <hyperlink ref="V54" r:id="rId263" display="http://pbs.twimg.com/profile_images/1060373441214242816/eu6OiLgm_normal.jpg"/>
    <hyperlink ref="V55" r:id="rId264" display="http://pbs.twimg.com/profile_images/1070363014858125312/sn_Mzq_8_normal.jpg"/>
    <hyperlink ref="V56" r:id="rId265" display="http://pbs.twimg.com/profile_images/1058153833463861248/COmbrqNU_normal.jpg"/>
    <hyperlink ref="V57" r:id="rId266" display="http://pbs.twimg.com/profile_images/626467537790742528/F0I6JSev_normal.png"/>
    <hyperlink ref="V58" r:id="rId267" display="http://pbs.twimg.com/profile_images/626467537790742528/F0I6JSev_normal.png"/>
    <hyperlink ref="V59" r:id="rId268" display="http://pbs.twimg.com/profile_images/1069256459702042624/2PJSvlrV_normal.jpg"/>
    <hyperlink ref="V60" r:id="rId269" display="http://pbs.twimg.com/profile_images/874267164114636801/qNRcGVlv_normal.jpg"/>
    <hyperlink ref="V61" r:id="rId270" display="http://pbs.twimg.com/profile_images/1081972739504828417/G12kx2Cj_normal.jpg"/>
    <hyperlink ref="V62" r:id="rId271" display="http://pbs.twimg.com/profile_images/1062167717283852289/43ljd_1u_normal.jpg"/>
    <hyperlink ref="V63" r:id="rId272" display="http://pbs.twimg.com/profile_images/1078419430319816704/ML57xgZe_normal.jpg"/>
    <hyperlink ref="V64" r:id="rId273" display="http://pbs.twimg.com/profile_images/1078419430319816704/ML57xgZe_normal.jpg"/>
    <hyperlink ref="V65" r:id="rId274" display="http://pbs.twimg.com/profile_images/1061520086530351104/IikL8MKl_normal.jpg"/>
    <hyperlink ref="V66" r:id="rId275" display="http://pbs.twimg.com/profile_images/1082739862644568065/3sOlI8ze_normal.jpg"/>
    <hyperlink ref="V67" r:id="rId276" display="http://pbs.twimg.com/profile_images/651720170910539776/mUEJuZQ-_normal.jpg"/>
    <hyperlink ref="V68" r:id="rId277" display="http://pbs.twimg.com/profile_images/1074377454930812928/75-_F3nP_normal.jpg"/>
    <hyperlink ref="V69" r:id="rId278" display="http://pbs.twimg.com/profile_images/829820554827821056/zEzaWyV7_normal.jpg"/>
    <hyperlink ref="V70" r:id="rId279" display="http://pbs.twimg.com/profile_images/1085747977455513601/PcpO_yIQ_normal.jpg"/>
    <hyperlink ref="V71" r:id="rId280" display="http://pbs.twimg.com/profile_images/1019736292030943232/dz8oBoo6_normal.jpg"/>
    <hyperlink ref="V72" r:id="rId281" display="http://pbs.twimg.com/profile_images/883326267205890049/keRJypbV_normal.jpg"/>
    <hyperlink ref="V73" r:id="rId282" display="http://pbs.twimg.com/profile_images/1086238114912251904/dH9spqZY_normal.jpg"/>
    <hyperlink ref="V74" r:id="rId283" display="http://pbs.twimg.com/profile_images/1085113433052200960/rfVNyAPF_normal.jpg"/>
    <hyperlink ref="V75" r:id="rId284" display="http://pbs.twimg.com/profile_images/730591421040746496/C26W8thl_normal.jpg"/>
    <hyperlink ref="V76" r:id="rId285" display="http://pbs.twimg.com/profile_images/1079095590473019393/32_VzXGh_normal.jpg"/>
    <hyperlink ref="V77" r:id="rId286" display="http://pbs.twimg.com/profile_images/952013409410867200/znAPX0RT_normal.jpg"/>
    <hyperlink ref="V78" r:id="rId287" display="http://pbs.twimg.com/profile_images/996559718385532928/1tpXtST7_normal.jpg"/>
    <hyperlink ref="V79" r:id="rId288" display="http://pbs.twimg.com/profile_images/750107727083425793/MMbRNkYZ_normal.jpg"/>
    <hyperlink ref="V80" r:id="rId289" display="http://pbs.twimg.com/profile_images/1075831245697888256/WCHGGqa8_normal.jpg"/>
    <hyperlink ref="V81" r:id="rId290" display="http://pbs.twimg.com/profile_images/1053830552611184641/-uQI8nV8_normal.jpg"/>
    <hyperlink ref="V82" r:id="rId291" display="http://pbs.twimg.com/profile_images/917430746645696512/gAhmCF7T_normal.jpg"/>
    <hyperlink ref="V83" r:id="rId292" display="http://pbs.twimg.com/profile_images/1012850517033115648/WXO1Kw4z_normal.jpg"/>
    <hyperlink ref="V84" r:id="rId293" display="http://pbs.twimg.com/profile_images/1050620369629896706/CzON-Txo_normal.jpg"/>
    <hyperlink ref="V85" r:id="rId294" display="http://pbs.twimg.com/profile_images/824777017916788738/sTs9q7HI_normal.jpg"/>
    <hyperlink ref="V86" r:id="rId295" display="http://pbs.twimg.com/profile_images/1080047331813146624/aVCQYE2z_normal.jpg"/>
    <hyperlink ref="V87" r:id="rId296" display="http://pbs.twimg.com/profile_images/1007101463489798144/DWdg4Rto_normal.jpg"/>
    <hyperlink ref="V88" r:id="rId297" display="http://pbs.twimg.com/profile_images/555857612411920384/GItmrupZ_normal.jpeg"/>
    <hyperlink ref="V89" r:id="rId298" display="http://pbs.twimg.com/profile_images/965932683988783109/3vrfXFV6_normal.jpg"/>
    <hyperlink ref="V90" r:id="rId299" display="http://pbs.twimg.com/profile_images/706385312155447296/OhAN4-Cc_normal.jpg"/>
    <hyperlink ref="V91" r:id="rId300" display="http://pbs.twimg.com/profile_images/1083673305922428929/95KBt1cn_normal.jpg"/>
    <hyperlink ref="V92" r:id="rId301" display="http://pbs.twimg.com/profile_images/589856959253192704/mjRmywUM_normal.jpg"/>
    <hyperlink ref="V93" r:id="rId302" display="http://pbs.twimg.com/profile_images/87562516/PDR_0413_normal.JPG"/>
    <hyperlink ref="V94" r:id="rId303" display="http://pbs.twimg.com/profile_images/834274165171507200/uC89zUL1_normal.jpg"/>
    <hyperlink ref="V95" r:id="rId304" display="http://pbs.twimg.com/profile_images/1080581743927644160/cIKE4j8-_normal.jpg"/>
    <hyperlink ref="V96" r:id="rId305" display="http://pbs.twimg.com/profile_images/1060382513825116160/NnNWmZNc_normal.jpg"/>
    <hyperlink ref="V97" r:id="rId306" display="http://pbs.twimg.com/profile_images/867647145251414017/DtrjqQ7b_normal.jpg"/>
    <hyperlink ref="V98" r:id="rId307" display="http://pbs.twimg.com/profile_images/1040000334658187264/S_YAKN1R_normal.jpg"/>
    <hyperlink ref="V99" r:id="rId308" display="http://pbs.twimg.com/profile_images/1079431767524868098/4tIvW8kJ_normal.jpg"/>
    <hyperlink ref="V100" r:id="rId309" display="http://pbs.twimg.com/profile_images/1079840907002814464/iOHhXzhB_normal.jpg"/>
    <hyperlink ref="V101" r:id="rId310" display="http://pbs.twimg.com/profile_images/965966649915457536/JOzk4hFC_normal.jpg"/>
    <hyperlink ref="V102" r:id="rId311" display="http://pbs.twimg.com/profile_images/1061452403092807680/Ytjx7y5F_normal.jpg"/>
    <hyperlink ref="V103" r:id="rId312" display="http://pbs.twimg.com/profile_images/941533834431967232/mIMCboLC_normal.jpg"/>
    <hyperlink ref="V104" r:id="rId313" display="http://pbs.twimg.com/profile_images/797963017715589120/2OB0Zqab_normal.jpg"/>
    <hyperlink ref="V105" r:id="rId314" display="http://pbs.twimg.com/profile_images/848500460554260480/_bVxB6RJ_normal.jpg"/>
    <hyperlink ref="V106" r:id="rId315" display="http://pbs.twimg.com/profile_images/848500460554260480/_bVxB6RJ_normal.jpg"/>
    <hyperlink ref="V107" r:id="rId316" display="http://pbs.twimg.com/profile_images/1081434979467292672/L45C--9N_normal.jpg"/>
    <hyperlink ref="V108" r:id="rId317" display="http://pbs.twimg.com/profile_images/1083460454637170688/mzNpWERU_normal.jpg"/>
    <hyperlink ref="V109" r:id="rId318" display="http://pbs.twimg.com/profile_images/965911896607031296/q2-TG1SB_normal.jpg"/>
    <hyperlink ref="V110" r:id="rId319" display="http://pbs.twimg.com/profile_images/824098273858162688/REGTUi85_normal.jpg"/>
    <hyperlink ref="V111" r:id="rId320" display="http://pbs.twimg.com/profile_images/944342669978824704/d8iszSfu_normal.jpg"/>
    <hyperlink ref="V112" r:id="rId321" display="http://pbs.twimg.com/profile_images/798317469899243521/0xdsUkq5_normal.jpg"/>
    <hyperlink ref="V113" r:id="rId322" display="http://pbs.twimg.com/profile_images/995422902785802240/pQvwinhh_normal.jpg"/>
    <hyperlink ref="V114" r:id="rId323" display="http://pbs.twimg.com/profile_images/3364650143/9b016657cf58e5934bc0235048b610fd_normal.jpeg"/>
    <hyperlink ref="V115" r:id="rId324" display="http://pbs.twimg.com/profile_images/845319426509484033/tHmIeC3s_normal.jpg"/>
    <hyperlink ref="V116" r:id="rId325" display="http://pbs.twimg.com/profile_images/1080369642227396611/14t7Un2t_normal.jpg"/>
    <hyperlink ref="V117" r:id="rId326" display="http://pbs.twimg.com/profile_images/982751071238934528/Otfcye5I_normal.jpg"/>
    <hyperlink ref="V118" r:id="rId327" display="http://pbs.twimg.com/profile_images/1019048397603422208/m5zRdU2n_normal.jpg"/>
    <hyperlink ref="V119" r:id="rId328" display="http://pbs.twimg.com/profile_images/960638902628335617/SSuWZW21_normal.jpg"/>
    <hyperlink ref="V120" r:id="rId329" display="http://pbs.twimg.com/profile_images/472720109748752384/TpdCs1TX_normal.jpeg"/>
    <hyperlink ref="V121" r:id="rId330" display="http://pbs.twimg.com/profile_images/1008021112721006592/k9N_Vywz_normal.jpg"/>
    <hyperlink ref="V122" r:id="rId331" display="http://pbs.twimg.com/profile_images/1066807060417978369/4jg2DBrZ_normal.jpg"/>
    <hyperlink ref="V123" r:id="rId332" display="http://pbs.twimg.com/profile_images/1066807060417978369/4jg2DBrZ_normal.jpg"/>
    <hyperlink ref="V124" r:id="rId333" display="http://pbs.twimg.com/profile_images/969689635227078657/faH39vqj_normal.jpg"/>
    <hyperlink ref="V125" r:id="rId334" display="http://pbs.twimg.com/profile_images/1080083890889474048/yhIoH4qD_normal.jpg"/>
    <hyperlink ref="V126" r:id="rId335" display="http://pbs.twimg.com/profile_images/849409635203383298/Ky1hW5sG_normal.jpg"/>
    <hyperlink ref="V127" r:id="rId336" display="http://pbs.twimg.com/profile_images/1080801147122798598/qSfNasjY_normal.jpg"/>
    <hyperlink ref="V128" r:id="rId337" display="http://pbs.twimg.com/profile_images/611389023517446144/dkAPiFa6_normal.jpg"/>
    <hyperlink ref="V129" r:id="rId338" display="http://pbs.twimg.com/profile_images/1033468383122141185/doRmaJCW_normal.jpg"/>
    <hyperlink ref="V130" r:id="rId339" display="http://pbs.twimg.com/profile_images/1046765678513016833/mRXmYUwA_normal.jpg"/>
    <hyperlink ref="V131" r:id="rId340" display="http://pbs.twimg.com/profile_images/1653102269/torreypinespix_normal.jpg"/>
    <hyperlink ref="V132" r:id="rId341" display="http://pbs.twimg.com/profile_images/977220123974144002/b-SPHyxJ_normal.jpg"/>
    <hyperlink ref="V133" r:id="rId342" display="http://pbs.twimg.com/profile_images/1025464309797801985/2TV6ab_V_normal.jpg"/>
    <hyperlink ref="V134" r:id="rId343" display="http://pbs.twimg.com/profile_images/855544610600476673/SLxTPxge_normal.jpg"/>
    <hyperlink ref="V135" r:id="rId344" display="http://abs.twimg.com/sticky/default_profile_images/default_profile_normal.png"/>
    <hyperlink ref="V136" r:id="rId345" display="http://pbs.twimg.com/profile_images/749276136438321152/F1Xo3exf_normal.jpg"/>
    <hyperlink ref="V137" r:id="rId346" display="http://pbs.twimg.com/profile_images/1083784776962568192/kyWNEBLB_normal.jpg"/>
    <hyperlink ref="V138" r:id="rId347" display="http://pbs.twimg.com/profile_images/1077603229561700352/72GNWL6W_normal.jpg"/>
    <hyperlink ref="V139" r:id="rId348" display="http://pbs.twimg.com/profile_images/1068927212613595136/fyX2z_xF_normal.jpg"/>
    <hyperlink ref="V140" r:id="rId349" display="http://pbs.twimg.com/profile_images/378800000202101752/4855b04d7f361554ab36784f4b7b506d_normal.jpeg"/>
    <hyperlink ref="V141" r:id="rId350" display="http://pbs.twimg.com/profile_images/1055040841994174464/ny5fiu8S_normal.jpg"/>
    <hyperlink ref="V142" r:id="rId351" display="http://abs.twimg.com/sticky/default_profile_images/default_profile_normal.png"/>
    <hyperlink ref="V143" r:id="rId352" display="http://pbs.twimg.com/profile_images/1034945868099514368/kpy2jSPu_normal.jpg"/>
    <hyperlink ref="V144" r:id="rId353" display="http://pbs.twimg.com/profile_images/504780832855572481/w5zF9QcU_normal.jpeg"/>
    <hyperlink ref="V145" r:id="rId354" display="http://pbs.twimg.com/profile_images/908895579882717184/tzaQSpjp_normal.jpg"/>
    <hyperlink ref="V146" r:id="rId355" display="http://pbs.twimg.com/profile_images/1056545373232291840/gggI-r4i_normal.jpg"/>
    <hyperlink ref="V147" r:id="rId356" display="http://pbs.twimg.com/profile_images/3033283396/3bd267e91c220816bbe8638aea6016bc_normal.jpeg"/>
    <hyperlink ref="V148" r:id="rId357" display="http://pbs.twimg.com/profile_images/1080430157268176896/PJj7samY_normal.jpg"/>
    <hyperlink ref="V149" r:id="rId358" display="http://pbs.twimg.com/profile_images/509283738/BlueGoddess02web_normal.jpg"/>
    <hyperlink ref="V150" r:id="rId359" display="http://abs.twimg.com/sticky/default_profile_images/default_profile_normal.png"/>
    <hyperlink ref="V151" r:id="rId360" display="https://pbs.twimg.com/media/DxSl0kLUYAAbOzo.jpg"/>
    <hyperlink ref="V152" r:id="rId361" display="https://pbs.twimg.com/media/DxSl0kLUYAAbOzo.jpg"/>
    <hyperlink ref="V153" r:id="rId362" display="https://pbs.twimg.com/media/DxSi4QkW0AAtmkn.jpg"/>
    <hyperlink ref="V154" r:id="rId363" display="https://pbs.twimg.com/media/DxSkXxQWsAQbDr9.jpg"/>
    <hyperlink ref="V155" r:id="rId364" display="https://pbs.twimg.com/media/DxSl0kLUYAAbOzo.jpg"/>
    <hyperlink ref="V156" r:id="rId365" display="https://pbs.twimg.com/media/DxSl0kLUYAAbOzo.jpg"/>
    <hyperlink ref="V157" r:id="rId366" display="https://pbs.twimg.com/media/DxSkEpDV4AAL3Bb.jpg"/>
    <hyperlink ref="V158" r:id="rId367" display="http://pbs.twimg.com/profile_images/829343344316739584/PS-QCsKn_normal.jpg"/>
    <hyperlink ref="V159" r:id="rId368" display="http://pbs.twimg.com/profile_images/829343344316739584/PS-QCsKn_normal.jpg"/>
    <hyperlink ref="V160" r:id="rId369" display="https://pbs.twimg.com/media/DxSkXxQWsAQbDr9.jpg"/>
    <hyperlink ref="V161" r:id="rId370" display="https://pbs.twimg.com/media/DxSkXxQWsAQbDr9.jpg"/>
    <hyperlink ref="V162" r:id="rId371" display="https://pbs.twimg.com/media/DxSl0kLUYAAbOzo.jpg"/>
    <hyperlink ref="V163" r:id="rId372" display="http://pbs.twimg.com/profile_images/839912607360307200/zkS3cmL0_normal.jpg"/>
    <hyperlink ref="V164" r:id="rId373" display="http://pbs.twimg.com/profile_images/1066834181131522048/jdrqKq1h_normal.jpg"/>
    <hyperlink ref="V165" r:id="rId374" display="https://pbs.twimg.com/media/DxSl0kLUYAAbOzo.jpg"/>
    <hyperlink ref="V166" r:id="rId375" display="http://pbs.twimg.com/profile_images/1086331564047257600/4SycowEn_normal.jpg"/>
    <hyperlink ref="V167" r:id="rId376" display="http://pbs.twimg.com/profile_images/1084918638480478208/66VBm9di_normal.jpg"/>
    <hyperlink ref="V168" r:id="rId377" display="http://pbs.twimg.com/profile_images/1084918638480478208/66VBm9di_normal.jpg"/>
    <hyperlink ref="V169" r:id="rId378" display="http://pbs.twimg.com/profile_images/1074665573915582465/tAj7Zplg_normal.jpg"/>
    <hyperlink ref="V170" r:id="rId379" display="http://pbs.twimg.com/profile_images/878699794750857220/qqK6t02x_normal.jpg"/>
    <hyperlink ref="V171" r:id="rId380" display="http://pbs.twimg.com/profile_images/918606804954775552/BCDOblIV_normal.jpg"/>
    <hyperlink ref="V172" r:id="rId381" display="https://pbs.twimg.com/media/DxSpyzEUwAApwB4.jpg"/>
    <hyperlink ref="V173" r:id="rId382" display="https://pbs.twimg.com/media/DxSpyzEUwAApwB4.jpg"/>
    <hyperlink ref="V174" r:id="rId383" display="https://pbs.twimg.com/media/DxSl0kLUYAAbOzo.jpg"/>
    <hyperlink ref="V175" r:id="rId384" display="https://pbs.twimg.com/tweet_video_thumb/DxSpX5ZXcAAs4bq.jpg"/>
    <hyperlink ref="V176" r:id="rId385" display="http://pbs.twimg.com/profile_images/1060032800248811520/W_7N6Ojb_normal.jpg"/>
    <hyperlink ref="V177" r:id="rId386" display="https://pbs.twimg.com/media/DxSrkeqU8AE-NyP.jpg"/>
    <hyperlink ref="V178" r:id="rId387" display="https://pbs.twimg.com/media/DxSrkeqU8AE-NyP.jpg"/>
    <hyperlink ref="V179" r:id="rId388" display="https://pbs.twimg.com/media/DxSl0kLUYAAbOzo.jpg"/>
    <hyperlink ref="V180" r:id="rId389" display="http://pbs.twimg.com/profile_images/825463768385740800/3aLPmiIa_normal.jpg"/>
    <hyperlink ref="V181" r:id="rId390" display="http://pbs.twimg.com/profile_images/952985061539815424/cfOmJT6d_normal.jpg"/>
    <hyperlink ref="V182" r:id="rId391" display="http://pbs.twimg.com/profile_images/313341874/f10twitter_normal.jpg"/>
    <hyperlink ref="V183" r:id="rId392" display="http://pbs.twimg.com/profile_images/313341874/f10twitter_normal.jpg"/>
    <hyperlink ref="V184" r:id="rId393" display="http://pbs.twimg.com/profile_images/313341874/f10twitter_normal.jpg"/>
    <hyperlink ref="V185" r:id="rId394" display="https://pbs.twimg.com/media/DxSl0kLUYAAbOzo.jpg"/>
    <hyperlink ref="V186" r:id="rId395" display="https://pbs.twimg.com/media/DxSrkeqU8AE-NyP.jpg"/>
    <hyperlink ref="V187" r:id="rId396" display="https://pbs.twimg.com/media/DxSkEpDV4AAL3Bb.jpg"/>
    <hyperlink ref="V188" r:id="rId397" display="http://pbs.twimg.com/profile_images/1075594630043906048/ihnbmZPQ_normal.jpg"/>
    <hyperlink ref="V189" r:id="rId398" display="https://pbs.twimg.com/media/DxSrkeqU8AE-NyP.jpg"/>
    <hyperlink ref="V190" r:id="rId399" display="https://pbs.twimg.com/media/DxSrkeqU8AE-NyP.jpg"/>
    <hyperlink ref="V191" r:id="rId400" display="http://pbs.twimg.com/profile_images/905170906191863808/SmzFQJGY_normal.jpg"/>
    <hyperlink ref="V192" r:id="rId401" display="https://pbs.twimg.com/media/DxSrkeqU8AE-NyP.jpg"/>
    <hyperlink ref="V193" r:id="rId402" display="https://pbs.twimg.com/media/DxSrkeqU8AE-NyP.jpg"/>
    <hyperlink ref="V194" r:id="rId403" display="https://pbs.twimg.com/media/DxSrkeqU8AE-NyP.jpg"/>
    <hyperlink ref="V195" r:id="rId404" display="https://pbs.twimg.com/media/DxSsn--UYAAhoDs.jpg"/>
    <hyperlink ref="V196" r:id="rId405" display="https://pbs.twimg.com/media/DxSsn--UYAAhoDs.jpg"/>
    <hyperlink ref="V197" r:id="rId406" display="https://pbs.twimg.com/media/DxSsn--UYAAhoDs.jpg"/>
    <hyperlink ref="V198" r:id="rId407" display="https://pbs.twimg.com/media/DxSrkeqU8AE-NyP.jpg"/>
    <hyperlink ref="V199" r:id="rId408" display="http://pbs.twimg.com/profile_images/1081701106927980544/p3FFIRRg_normal.jpg"/>
    <hyperlink ref="V200" r:id="rId409" display="http://pbs.twimg.com/profile_images/988501161639661569/DTGIPvEk_normal.jpg"/>
    <hyperlink ref="V201" r:id="rId410" display="https://pbs.twimg.com/media/DxSsn--UYAAhoDs.jpg"/>
    <hyperlink ref="V202" r:id="rId411" display="https://pbs.twimg.com/media/DxSsn--UYAAhoDs.jpg"/>
    <hyperlink ref="V203" r:id="rId412" display="https://pbs.twimg.com/media/DxSsn--UYAAhoDs.jpg"/>
    <hyperlink ref="V204" r:id="rId413" display="https://pbs.twimg.com/media/DxSrkeqU8AE-NyP.jpg"/>
    <hyperlink ref="V205" r:id="rId414" display="http://pbs.twimg.com/profile_images/846845324756893696/vBBoHJnN_normal.jpg"/>
    <hyperlink ref="V206" r:id="rId415" display="https://pbs.twimg.com/media/DxSl0kLUYAAbOzo.jpg"/>
    <hyperlink ref="V207" r:id="rId416" display="https://pbs.twimg.com/media/DxSrkeqU8AE-NyP.jpg"/>
    <hyperlink ref="V208" r:id="rId417" display="https://pbs.twimg.com/media/DxSsn--UYAAhoDs.jpg"/>
    <hyperlink ref="V209" r:id="rId418" display="https://pbs.twimg.com/media/DxSsn--UYAAhoDs.jpg"/>
    <hyperlink ref="V210" r:id="rId419" display="https://pbs.twimg.com/media/DxSsn--UYAAhoDs.jpg"/>
    <hyperlink ref="V211" r:id="rId420" display="https://pbs.twimg.com/media/DxSkEpDV4AAL3Bb.jpg"/>
    <hyperlink ref="V212" r:id="rId421" display="https://pbs.twimg.com/media/DxSufO_V4AAo2ml.jpg"/>
    <hyperlink ref="V213" r:id="rId422" display="https://pbs.twimg.com/media/DxSrkeqU8AE-NyP.jpg"/>
    <hyperlink ref="V214" r:id="rId423" display="https://pbs.twimg.com/media/DxSukAjUYAAnPnT.jpg"/>
    <hyperlink ref="V215" r:id="rId424" display="https://pbs.twimg.com/media/DxSsn--UYAAhoDs.jpg"/>
    <hyperlink ref="V216" r:id="rId425" display="https://pbs.twimg.com/media/DxSsn--UYAAhoDs.jpg"/>
    <hyperlink ref="V217" r:id="rId426" display="https://pbs.twimg.com/media/DxSsn--UYAAhoDs.jpg"/>
    <hyperlink ref="V218" r:id="rId427" display="https://pbs.twimg.com/media/DxSi4QkW0AAtmkn.jpg"/>
    <hyperlink ref="V219" r:id="rId428" display="https://pbs.twimg.com/media/DxSsn--UYAAhoDs.jpg"/>
    <hyperlink ref="V220" r:id="rId429" display="https://pbs.twimg.com/media/DxSsn--UYAAhoDs.jpg"/>
    <hyperlink ref="V221" r:id="rId430" display="https://pbs.twimg.com/media/DxSsn--UYAAhoDs.jpg"/>
    <hyperlink ref="V222" r:id="rId431" display="http://pbs.twimg.com/profile_images/992862572213747712/_wkkKJkT_normal.jpg"/>
    <hyperlink ref="V223" r:id="rId432" display="http://pbs.twimg.com/profile_images/992862572213747712/_wkkKJkT_normal.jpg"/>
    <hyperlink ref="V224" r:id="rId433" display="https://pbs.twimg.com/media/DxSrkeqU8AE-NyP.jpg"/>
    <hyperlink ref="V225" r:id="rId434" display="http://pbs.twimg.com/profile_images/890655466992394240/cI6mCvOB_normal.jpg"/>
    <hyperlink ref="V226" r:id="rId435" display="https://pbs.twimg.com/media/DxSvMJ1UUAALVjy.jpg"/>
    <hyperlink ref="V227" r:id="rId436" display="https://pbs.twimg.com/media/DxSsn--UYAAhoDs.jpg"/>
    <hyperlink ref="V228" r:id="rId437" display="https://pbs.twimg.com/media/DxSsn--UYAAhoDs.jpg"/>
    <hyperlink ref="V229" r:id="rId438" display="https://pbs.twimg.com/media/DxSsn--UYAAhoDs.jpg"/>
    <hyperlink ref="V230" r:id="rId439" display="https://pbs.twimg.com/media/DxSrkeqU8AE-NyP.jpg"/>
    <hyperlink ref="V231" r:id="rId440" display="http://pbs.twimg.com/profile_images/1062935470726766597/mS26CubF_normal.jpg"/>
    <hyperlink ref="V232" r:id="rId441" display="https://pbs.twimg.com/media/DxSvRSNUwAAvYdv.jpg"/>
    <hyperlink ref="V233" r:id="rId442" display="https://pbs.twimg.com/media/DxSrkeqU8AE-NyP.jpg"/>
    <hyperlink ref="V234" r:id="rId443" display="https://pbs.twimg.com/media/Dw5qO1fU8AAkKNB.jpg"/>
    <hyperlink ref="V235" r:id="rId444" display="https://pbs.twimg.com/media/DxSvMJ1UUAALVjy.jpg"/>
    <hyperlink ref="V236" r:id="rId445" display="https://pbs.twimg.com/media/DxSvRSNUwAAvYdv.jpg"/>
    <hyperlink ref="V237" r:id="rId446" display="https://pbs.twimg.com/media/DxSvRSNUwAAvYdv.jpg"/>
    <hyperlink ref="V238" r:id="rId447" display="https://pbs.twimg.com/media/DxSvRSNUwAAvYdv.jpg"/>
    <hyperlink ref="V239" r:id="rId448" display="http://pbs.twimg.com/profile_images/1046718227416461322/BOARgsUe_normal.jpg"/>
    <hyperlink ref="V240" r:id="rId449" display="https://pbs.twimg.com/media/DxSl0kLUYAAbOzo.jpg"/>
    <hyperlink ref="V241" r:id="rId450" display="https://pbs.twimg.com/media/DxSqi3jUYAAYZT9.jpg"/>
    <hyperlink ref="V242" r:id="rId451" display="https://pbs.twimg.com/media/DxSqi3jUYAAYZT9.jpg"/>
    <hyperlink ref="V243" r:id="rId452" display="https://pbs.twimg.com/media/DxSsn--UYAAhoDs.jpg"/>
    <hyperlink ref="V244" r:id="rId453" display="https://pbs.twimg.com/media/DxSsn--UYAAhoDs.jpg"/>
    <hyperlink ref="V245" r:id="rId454" display="https://pbs.twimg.com/media/DxSsn--UYAAhoDs.jpg"/>
    <hyperlink ref="V246" r:id="rId455" display="https://pbs.twimg.com/media/DxSrkeqU8AE-NyP.jpg"/>
    <hyperlink ref="V247" r:id="rId456" display="https://pbs.twimg.com/ext_tw_video_thumb/1086686333345492993/pu/img/cLt4eP_eNn7EcqZj.jpg"/>
    <hyperlink ref="V248" r:id="rId457" display="https://pbs.twimg.com/ext_tw_video_thumb/1086686333345492993/pu/img/cLt4eP_eNn7EcqZj.jpg"/>
    <hyperlink ref="V249" r:id="rId458" display="https://pbs.twimg.com/media/DxSi4QkW0AAtmkn.jpg"/>
    <hyperlink ref="V250" r:id="rId459" display="https://pbs.twimg.com/media/DxSi4QkW0AAtmkn.jpg"/>
    <hyperlink ref="V251" r:id="rId460" display="https://pbs.twimg.com/media/DxSvRSNUwAAvYdv.jpg"/>
    <hyperlink ref="V252" r:id="rId461" display="http://pbs.twimg.com/profile_images/962775572987363328/6hoAAjLR_normal.jpg"/>
    <hyperlink ref="V253" r:id="rId462" display="http://pbs.twimg.com/profile_images/847973632009584640/39BdmuX8_normal.jpg"/>
    <hyperlink ref="V254" r:id="rId463" display="http://pbs.twimg.com/profile_images/984201949795926017/PlsQPeDq_normal.jpg"/>
    <hyperlink ref="V255" r:id="rId464" display="http://pbs.twimg.com/profile_images/984201949795926017/PlsQPeDq_normal.jpg"/>
    <hyperlink ref="V256" r:id="rId465" display="http://pbs.twimg.com/profile_images/984201949795926017/PlsQPeDq_normal.jpg"/>
    <hyperlink ref="V257" r:id="rId466" display="http://pbs.twimg.com/profile_images/1020429779135156225/FbtVDOcB_normal.jpg"/>
    <hyperlink ref="V258" r:id="rId467" display="https://pbs.twimg.com/media/DxSvMJ1UUAALVjy.jpg"/>
    <hyperlink ref="V259" r:id="rId468" display="https://pbs.twimg.com/media/DxSvRSNUwAAvYdv.jpg"/>
    <hyperlink ref="V260" r:id="rId469" display="https://pbs.twimg.com/media/Dw5qO1fU8AAkKNB.jpg"/>
    <hyperlink ref="V261" r:id="rId470" display="https://pbs.twimg.com/media/DxOGeehUUAE7HGU.jpg"/>
    <hyperlink ref="V262" r:id="rId471" display="https://pbs.twimg.com/media/DxSvMJ1UUAALVjy.jpg"/>
    <hyperlink ref="V263" r:id="rId472" display="http://pbs.twimg.com/profile_images/1079122667721043968/m40X8h20_normal.jpg"/>
    <hyperlink ref="V264" r:id="rId473" display="https://pbs.twimg.com/media/DxSvRSNUwAAvYdv.jpg"/>
    <hyperlink ref="V265" r:id="rId474" display="https://pbs.twimg.com/media/DxSxlyVUYAQ3XHi.jpg"/>
    <hyperlink ref="V266" r:id="rId475" display="https://pbs.twimg.com/media/DxSxt6hVAAMBN33.jpg"/>
    <hyperlink ref="V267" r:id="rId476" display="https://pbs.twimg.com/media/DxSx1QMU0AAQHwj.jpg"/>
    <hyperlink ref="V268" r:id="rId477" display="https://pbs.twimg.com/media/DxSx3qaVYAAkasE.jpg"/>
    <hyperlink ref="V269" r:id="rId478" display="http://pbs.twimg.com/profile_images/1058741591383277569/tDwAmguf_normal.png"/>
    <hyperlink ref="V270" r:id="rId479" display="http://pbs.twimg.com/profile_images/1082337734960631808/3cGDTBU4_normal.jpg"/>
    <hyperlink ref="V271" r:id="rId480" display="http://pbs.twimg.com/profile_images/1058779102352535552/igUTDE_5_normal.jpg"/>
    <hyperlink ref="V272" r:id="rId481" display="https://pbs.twimg.com/media/DxSl0kLUYAAbOzo.jpg"/>
    <hyperlink ref="V273" r:id="rId482" display="http://abs.twimg.com/sticky/default_profile_images/default_profile_normal.png"/>
    <hyperlink ref="V274" r:id="rId483" display="https://pbs.twimg.com/media/DxSvRSNUwAAvYdv.jpg"/>
    <hyperlink ref="V275" r:id="rId484" display="http://pbs.twimg.com/profile_images/378800000166738984/d6c4f40431b1d54c10ddcc2f3f7ee06f_normal.jpeg"/>
    <hyperlink ref="V276" r:id="rId485" display="http://pbs.twimg.com/profile_images/1083444457544896512/ei4dIf7I_normal.jpg"/>
    <hyperlink ref="V277" r:id="rId486" display="http://pbs.twimg.com/profile_images/1083444457544896512/ei4dIf7I_normal.jpg"/>
    <hyperlink ref="V278" r:id="rId487" display="https://pbs.twimg.com/media/DxSvRSNUwAAvYdv.jpg"/>
    <hyperlink ref="V279" r:id="rId488" display="http://pbs.twimg.com/profile_images/824176369215086592/XXBTOZ_u_normal.jpg"/>
    <hyperlink ref="V280" r:id="rId489" display="https://pbs.twimg.com/media/DxSvRSNUwAAvYdv.jpg"/>
    <hyperlink ref="V281" r:id="rId490" display="https://pbs.twimg.com/media/DxSvRSNUwAAvYdv.jpg"/>
    <hyperlink ref="V282" r:id="rId491" display="http://pbs.twimg.com/profile_images/751888251640639488/AUlu9Bit_normal.jpg"/>
    <hyperlink ref="V283" r:id="rId492" display="https://pbs.twimg.com/media/DxSrkeqU8AE-NyP.jpg"/>
    <hyperlink ref="V284" r:id="rId493" display="http://pbs.twimg.com/profile_images/1082672853051305984/t-5e6BxB_normal.jpg"/>
    <hyperlink ref="V285" r:id="rId494" display="https://pbs.twimg.com/media/DxSmja4VYAAhc6t.jpg"/>
    <hyperlink ref="V286" r:id="rId495" display="https://pbs.twimg.com/media/DxSrgZlUcAAVcmu.jpg"/>
    <hyperlink ref="V287" r:id="rId496" display="https://pbs.twimg.com/media/DxSvRSNUwAAvYdv.jpg"/>
    <hyperlink ref="V288" r:id="rId497" display="http://pbs.twimg.com/profile_images/1044548330976493573/MIAqksIX_normal.jpg"/>
    <hyperlink ref="V289" r:id="rId498" display="https://pbs.twimg.com/media/DxSrkeqU8AE-NyP.jpg"/>
    <hyperlink ref="V290" r:id="rId499" display="http://pbs.twimg.com/profile_images/1086385068120010752/qZh5DcXA_normal.jpg"/>
    <hyperlink ref="V291" r:id="rId500" display="https://pbs.twimg.com/media/DxSrkeqU8AE-NyP.jpg"/>
    <hyperlink ref="V292" r:id="rId501" display="https://pbs.twimg.com/media/DxSvRSNUwAAvYdv.jpg"/>
    <hyperlink ref="V293" r:id="rId502" display="http://pbs.twimg.com/profile_images/1058734887539216385/2hatF7eN_normal.jpg"/>
    <hyperlink ref="V294" r:id="rId503" display="https://pbs.twimg.com/media/DxSptf4UYAAlJVv.jpg"/>
    <hyperlink ref="V295" r:id="rId504" display="https://pbs.twimg.com/media/DxSw4QqUwAAr6aF.jpg"/>
    <hyperlink ref="V296" r:id="rId505" display="https://pbs.twimg.com/ext_tw_video_thumb/1086691821462347777/pu/img/mWM4dw0_KAqxP1wW.jpg"/>
    <hyperlink ref="V297" r:id="rId506" display="https://pbs.twimg.com/media/DxSvRSNUwAAvYdv.jpg"/>
    <hyperlink ref="V298" r:id="rId507" display="http://pbs.twimg.com/profile_images/925820973172932608/B7qa5vTM_normal.jpg"/>
    <hyperlink ref="V299" r:id="rId508" display="http://pbs.twimg.com/profile_images/925820973172932608/B7qa5vTM_normal.jpg"/>
    <hyperlink ref="V300" r:id="rId509" display="https://pbs.twimg.com/media/DxSrkeqU8AE-NyP.jpg"/>
    <hyperlink ref="V301" r:id="rId510" display="https://pbs.twimg.com/media/DxSrkeqU8AE-NyP.jpg"/>
    <hyperlink ref="V302" r:id="rId511" display="http://pbs.twimg.com/profile_images/1061484857661014017/gQ0CBll0_normal.jpg"/>
    <hyperlink ref="V303" r:id="rId512" display="https://pbs.twimg.com/media/DxScVEjUwAANK07.jpg"/>
    <hyperlink ref="V304" r:id="rId513" display="https://pbs.twimg.com/media/DxScVEjUwAANK07.jpg"/>
    <hyperlink ref="V305" r:id="rId514" display="http://pbs.twimg.com/profile_images/907865089654403072/Wswbd3sN_normal.jpg"/>
    <hyperlink ref="V306" r:id="rId515" display="http://pbs.twimg.com/profile_images/907865089654403072/Wswbd3sN_normal.jpg"/>
    <hyperlink ref="V307" r:id="rId516" display="http://pbs.twimg.com/profile_images/907865089654403072/Wswbd3sN_normal.jpg"/>
    <hyperlink ref="V308" r:id="rId517" display="https://pbs.twimg.com/media/DxS0vYQVsAAebaC.jpg"/>
    <hyperlink ref="V309" r:id="rId518" display="https://pbs.twimg.com/media/DxSkEpDV4AAL3Bb.jpg"/>
    <hyperlink ref="V310" r:id="rId519" display="https://pbs.twimg.com/tweet_video_thumb/DxSpX5ZXcAAs4bq.jpg"/>
    <hyperlink ref="V311" r:id="rId520" display="https://pbs.twimg.com/media/DxSkEpDV4AAL3Bb.jpg"/>
    <hyperlink ref="V312" r:id="rId521" display="http://pbs.twimg.com/profile_images/1085239606998634498/yrn2N0pF_normal.jpg"/>
    <hyperlink ref="V313" r:id="rId522" display="http://pbs.twimg.com/profile_images/1085239606998634498/yrn2N0pF_normal.jpg"/>
    <hyperlink ref="V314" r:id="rId523" display="http://pbs.twimg.com/profile_images/3482645196/3f3ccabbb63981d97e25a21653b72e8a_normal.jpeg"/>
    <hyperlink ref="V315" r:id="rId524" display="https://pbs.twimg.com/media/DxS1ez_UYAAdyp1.jpg"/>
    <hyperlink ref="V316" r:id="rId525" display="https://pbs.twimg.com/media/DxS1ez_UYAAdyp1.jpg"/>
    <hyperlink ref="V317" r:id="rId526" display="https://pbs.twimg.com/media/DxS1ez_UYAAdyp1.jpg"/>
    <hyperlink ref="V318" r:id="rId527" display="https://pbs.twimg.com/media/DxSl0kLUYAAbOzo.jpg"/>
    <hyperlink ref="V319" r:id="rId528" display="https://pbs.twimg.com/media/DxSrkeqU8AE-NyP.jpg"/>
    <hyperlink ref="V320" r:id="rId529" display="https://pbs.twimg.com/media/DxSvRSNUwAAvYdv.jpg"/>
    <hyperlink ref="V321" r:id="rId530" display="http://pbs.twimg.com/profile_images/1077949161050386433/nyCtC7kw_normal.jpg"/>
    <hyperlink ref="V322" r:id="rId531" display="http://pbs.twimg.com/profile_images/1010438601518211073/hRFL6n-I_normal.jpg"/>
    <hyperlink ref="V323" r:id="rId532" display="http://pbs.twimg.com/profile_images/859873287077318660/bz5IyGoS_normal.jpg"/>
    <hyperlink ref="V324" r:id="rId533" display="https://pbs.twimg.com/ext_tw_video_thumb/1086692002031296512/pu/img/6n_SkC8ImoPOYhfH.jpg"/>
    <hyperlink ref="V325" r:id="rId534" display="http://pbs.twimg.com/profile_images/1078505378688786433/_dcU4tt3_normal.jpg"/>
    <hyperlink ref="V326" r:id="rId535" display="https://pbs.twimg.com/ext_tw_video_thumb/1086691384998940673/pu/img/6jbo2Fd5chUPmZ7u.jpg"/>
    <hyperlink ref="V327" r:id="rId536" display="http://pbs.twimg.com/profile_images/1082697875136700417/XJ1OfPau_normal.jpg"/>
    <hyperlink ref="V328" r:id="rId537" display="http://pbs.twimg.com/profile_images/1082697875136700417/XJ1OfPau_normal.jpg"/>
    <hyperlink ref="V329" r:id="rId538" display="http://pbs.twimg.com/profile_images/3310745548/be373735c2e9fe4baf358f50a2a37bcb_normal.jpeg"/>
    <hyperlink ref="V330" r:id="rId539" display="http://pbs.twimg.com/profile_images/1012067592024948736/eLdP4Q4a_normal.jpg"/>
    <hyperlink ref="V331" r:id="rId540" display="https://pbs.twimg.com/media/DxSvRSNUwAAvYdv.jpg"/>
    <hyperlink ref="V332" r:id="rId541" display="http://pbs.twimg.com/profile_images/1044569263510556672/UKHN-JaF_normal.jpg"/>
    <hyperlink ref="V333" r:id="rId542" display="http://pbs.twimg.com/profile_images/1044569263510556672/UKHN-JaF_normal.jpg"/>
    <hyperlink ref="V334" r:id="rId543" display="http://pbs.twimg.com/profile_images/433244346020675584/WOAIA17I_normal.jpeg"/>
    <hyperlink ref="V335" r:id="rId544" display="http://pbs.twimg.com/profile_images/823261036958519296/PYpMjZf-_normal.jpg"/>
    <hyperlink ref="V336" r:id="rId545" display="https://pbs.twimg.com/media/DxSkB_-UwAEXsO8.jpg"/>
    <hyperlink ref="V337" r:id="rId546" display="https://pbs.twimg.com/media/DxSzZudVYAE2bxf.jpg"/>
    <hyperlink ref="V338" r:id="rId547" display="https://pbs.twimg.com/ext_tw_video_thumb/1086691384998940673/pu/img/6jbo2Fd5chUPmZ7u.jpg"/>
    <hyperlink ref="V339" r:id="rId548" display="https://pbs.twimg.com/ext_tw_video_thumb/1086691384998940673/pu/img/6jbo2Fd5chUPmZ7u.jpg"/>
    <hyperlink ref="V340" r:id="rId549" display="http://pbs.twimg.com/profile_images/411282326/EstherGlowing_normal.jpg"/>
    <hyperlink ref="V341" r:id="rId550" display="https://pbs.twimg.com/media/DxSockBV4AAa12P.jpg"/>
    <hyperlink ref="V342" r:id="rId551" display="https://pbs.twimg.com/media/DxSui8iUcAEeb0e.jpg"/>
    <hyperlink ref="V343" r:id="rId552" display="https://pbs.twimg.com/media/DxS243FVsAUU3HQ.jpg"/>
    <hyperlink ref="V344" r:id="rId553" display="http://pbs.twimg.com/profile_images/895433156471382016/IjJPh4gw_normal.jpg"/>
    <hyperlink ref="V345" r:id="rId554" display="http://pbs.twimg.com/profile_images/1077283977700945920/4FP93sVT_normal.jpg"/>
    <hyperlink ref="V346" r:id="rId555" display="http://pbs.twimg.com/profile_images/823527160141008896/KJk7z4GX_normal.jpg"/>
    <hyperlink ref="V347" r:id="rId556" display="http://pbs.twimg.com/profile_images/525801777942523905/8Axll_As_normal.jpeg"/>
    <hyperlink ref="V348" r:id="rId557" display="http://pbs.twimg.com/profile_images/863950398876418049/pi6aaMER_normal.jpg"/>
    <hyperlink ref="V349" r:id="rId558" display="https://pbs.twimg.com/media/DxSiKJfXgAAyb0W.jpg"/>
    <hyperlink ref="V350" r:id="rId559" display="https://pbs.twimg.com/media/DxSiKJfXgAAyb0W.jpg"/>
    <hyperlink ref="V351" r:id="rId560" display="https://pbs.twimg.com/media/DxScVEjUwAANK07.jpg"/>
    <hyperlink ref="V352" r:id="rId561" display="https://pbs.twimg.com/ext_tw_video_thumb/1086664916902137857/pu/img/ZCcj7AEdnM3FYd9C.jpg"/>
    <hyperlink ref="V353" r:id="rId562" display="https://pbs.twimg.com/media/DxScVEjUwAANK07.jpg"/>
    <hyperlink ref="V354" r:id="rId563" display="https://pbs.twimg.com/ext_tw_video_thumb/1086664916902137857/pu/img/ZCcj7AEdnM3FYd9C.jpg"/>
    <hyperlink ref="V355" r:id="rId564" display="https://pbs.twimg.com/media/DxSbCeTUYAAV3v5.jpg"/>
    <hyperlink ref="V356" r:id="rId565" display="https://pbs.twimg.com/media/DxSphxKUYAAFz7I.jpg"/>
    <hyperlink ref="V357" r:id="rId566" display="https://pbs.twimg.com/ext_tw_video_thumb/1086687927516590080/pu/img/49Lbz6LP9cDxVOuA.jpg"/>
    <hyperlink ref="V358" r:id="rId567" display="https://pbs.twimg.com/ext_tw_video_thumb/1086690451455803393/pu/img/joep_KxXPOSyrZAn.jpg"/>
    <hyperlink ref="V359" r:id="rId568" display="http://pbs.twimg.com/profile_images/1067206705493078016/Xr8qfUDi_normal.jpg"/>
    <hyperlink ref="V360" r:id="rId569" display="http://pbs.twimg.com/profile_images/1067206705493078016/Xr8qfUDi_normal.jpg"/>
    <hyperlink ref="V361" r:id="rId570" display="https://pbs.twimg.com/media/DxSqi3jUYAAYZT9.jpg"/>
    <hyperlink ref="V362" r:id="rId571" display="https://pbs.twimg.com/media/DxSqi3jUYAAYZT9.jpg"/>
    <hyperlink ref="V363" r:id="rId572" display="https://pbs.twimg.com/media/DxSsn--UYAAhoDs.jpg"/>
    <hyperlink ref="V364" r:id="rId573" display="https://pbs.twimg.com/media/DxSsn--UYAAhoDs.jpg"/>
    <hyperlink ref="V365" r:id="rId574" display="https://pbs.twimg.com/media/DxSsn--UYAAhoDs.jpg"/>
    <hyperlink ref="V366" r:id="rId575" display="https://pbs.twimg.com/media/DxSsn--UYAAhoDs.jpg"/>
    <hyperlink ref="V367" r:id="rId576" display="https://pbs.twimg.com/media/DxSs2_HUcAAvpgC.jpg"/>
    <hyperlink ref="V368" r:id="rId577" display="http://pbs.twimg.com/profile_images/1067206705493078016/Xr8qfUDi_normal.jpg"/>
    <hyperlink ref="V369" r:id="rId578" display="http://pbs.twimg.com/profile_images/1085447082557632513/1LdzZPop_normal.jpg"/>
    <hyperlink ref="V370" r:id="rId579" display="https://pbs.twimg.com/ext_tw_video_thumb/1086657229531443200/pu/img/JM5cmDqrx60rfaky.jpg"/>
    <hyperlink ref="V371" r:id="rId580" display="https://pbs.twimg.com/media/DxSVoK9VAAEIW_O.jpg"/>
    <hyperlink ref="V372" r:id="rId581" display="https://pbs.twimg.com/media/DxSmoIXVYAAVVwf.jpg"/>
    <hyperlink ref="V373" r:id="rId582" display="https://pbs.twimg.com/ext_tw_video_thumb/1086677814659579904/pu/img/ZsPfmVcjOZrmamsX.jpg"/>
    <hyperlink ref="V374" r:id="rId583" display="https://pbs.twimg.com/media/DxS0vYQVsAAebaC.jpg"/>
    <hyperlink ref="V375" r:id="rId584" display="https://pbs.twimg.com/ext_tw_video_thumb/1086692511253331968/pu/img/eDAp73fVJoZmM2Hs.jpg"/>
    <hyperlink ref="V376" r:id="rId585" display="https://pbs.twimg.com/media/DxS1lD-VAAABfDU.jpg"/>
    <hyperlink ref="V377" r:id="rId586" display="https://pbs.twimg.com/ext_tw_video_thumb/1086694428998127623/pu/img/T-vcGicBy31IEizf.jpg"/>
    <hyperlink ref="V378" r:id="rId587" display="https://pbs.twimg.com/ext_tw_video_thumb/1086664916902137857/pu/img/ZCcj7AEdnM3FYd9C.jpg"/>
    <hyperlink ref="V379" r:id="rId588" display="https://pbs.twimg.com/media/DxSVoK9VAAEIW_O.jpg"/>
    <hyperlink ref="V380" r:id="rId589" display="http://pbs.twimg.com/profile_images/1067206705493078016/Xr8qfUDi_normal.jpg"/>
    <hyperlink ref="V381" r:id="rId590" display="http://pbs.twimg.com/profile_images/1067206705493078016/Xr8qfUDi_normal.jpg"/>
    <hyperlink ref="V382" r:id="rId591" display="http://pbs.twimg.com/profile_images/1067206705493078016/Xr8qfUDi_normal.jpg"/>
    <hyperlink ref="V383" r:id="rId592" display="http://pbs.twimg.com/profile_images/1067206705493078016/Xr8qfUDi_normal.jpg"/>
    <hyperlink ref="V384" r:id="rId593" display="http://pbs.twimg.com/profile_images/1067206705493078016/Xr8qfUDi_normal.jpg"/>
    <hyperlink ref="V385" r:id="rId594" display="http://pbs.twimg.com/profile_images/1067206705493078016/Xr8qfUDi_normal.jpg"/>
    <hyperlink ref="V386" r:id="rId595" display="http://pbs.twimg.com/profile_images/1067206705493078016/Xr8qfUDi_normal.jpg"/>
    <hyperlink ref="V387" r:id="rId596" display="https://pbs.twimg.com/media/DxSl0kLUYAAbOzo.jpg"/>
    <hyperlink ref="V388" r:id="rId597" display="http://pbs.twimg.com/profile_images/1067206705493078016/Xr8qfUDi_normal.jpg"/>
    <hyperlink ref="V389" r:id="rId598" display="http://pbs.twimg.com/profile_images/1067206705493078016/Xr8qfUDi_normal.jpg"/>
    <hyperlink ref="V390" r:id="rId599" display="http://pbs.twimg.com/profile_images/1067206705493078016/Xr8qfUDi_normal.jpg"/>
    <hyperlink ref="V391" r:id="rId600" display="http://pbs.twimg.com/profile_images/1067206705493078016/Xr8qfUDi_normal.jpg"/>
    <hyperlink ref="V392" r:id="rId601" display="https://pbs.twimg.com/media/DxSqi3jUYAAYZT9.jpg"/>
    <hyperlink ref="V393" r:id="rId602" display="https://pbs.twimg.com/media/DxSrkeqU8AE-NyP.jpg"/>
    <hyperlink ref="V394" r:id="rId603" display="https://pbs.twimg.com/media/DxSsn--UYAAhoDs.jpg"/>
    <hyperlink ref="V395" r:id="rId604" display="https://pbs.twimg.com/media/DxSvRSNUwAAvYdv.jpg"/>
    <hyperlink ref="V396" r:id="rId605" display="http://pbs.twimg.com/profile_images/1067206705493078016/Xr8qfUDi_normal.jpg"/>
    <hyperlink ref="V397" r:id="rId606" display="http://pbs.twimg.com/profile_images/1067206705493078016/Xr8qfUDi_normal.jpg"/>
    <hyperlink ref="V398" r:id="rId607" display="https://pbs.twimg.com/media/DxPQrBaU8AA0VVF.jpg"/>
    <hyperlink ref="V399" r:id="rId608" display="http://pbs.twimg.com/profile_images/1079122667721043968/m40X8h20_normal.jpg"/>
    <hyperlink ref="V400" r:id="rId609" display="http://pbs.twimg.com/profile_images/1079122667721043968/m40X8h20_normal.jpg"/>
    <hyperlink ref="V401" r:id="rId610" display="https://pbs.twimg.com/media/DxSl0kLUYAAbOzo.jpg"/>
    <hyperlink ref="V402" r:id="rId611" display="https://pbs.twimg.com/media/DxSoLvRV4AEZ_kS.jpg"/>
    <hyperlink ref="V403" r:id="rId612" display="https://pbs.twimg.com/media/DxSpyzEUwAApwB4.jpg"/>
    <hyperlink ref="V404" r:id="rId613" display="https://pbs.twimg.com/media/DxSrkeqU8AE-NyP.jpg"/>
    <hyperlink ref="V405" r:id="rId614" display="https://pbs.twimg.com/media/DxSvRSNUwAAvYdv.jpg"/>
    <hyperlink ref="V406" r:id="rId615" display="https://pbs.twimg.com/media/DxSx2h0U0AEZIyU.jpg"/>
    <hyperlink ref="V407" r:id="rId616" display="http://pbs.twimg.com/profile_images/779832130603929600/rrgqxvII_normal.jpg"/>
    <hyperlink ref="X3" r:id="rId617" display="https://twitter.com/#!/michaelschiller/status/1084923638598356992"/>
    <hyperlink ref="X4" r:id="rId618" display="https://twitter.com/#!/ninasophia81/status/1086359986144509952"/>
    <hyperlink ref="X5" r:id="rId619" display="https://twitter.com/#!/kristy_king/status/1086441439918153728"/>
    <hyperlink ref="X6" r:id="rId620" display="https://twitter.com/#!/catikins9/status/1086441969855881216"/>
    <hyperlink ref="X7" r:id="rId621" display="https://twitter.com/#!/exoticgamora/status/1086442230167031809"/>
    <hyperlink ref="X8" r:id="rId622" display="https://twitter.com/#!/democracyloses/status/1086442464196493312"/>
    <hyperlink ref="X9" r:id="rId623" display="https://twitter.com/#!/tiffanymay45/status/1086442471276593153"/>
    <hyperlink ref="X10" r:id="rId624" display="https://twitter.com/#!/madelynerants/status/1086442661702180864"/>
    <hyperlink ref="X11" r:id="rId625" display="https://twitter.com/#!/lindy3702/status/1086442669860020224"/>
    <hyperlink ref="X12" r:id="rId626" display="https://twitter.com/#!/theswprincess/status/1086442716144254976"/>
    <hyperlink ref="X13" r:id="rId627" display="https://twitter.com/#!/eyeofthegoddess/status/1086442895249473536"/>
    <hyperlink ref="X14" r:id="rId628" display="https://twitter.com/#!/lady_star_gem/status/1086443614358560768"/>
    <hyperlink ref="X15" r:id="rId629" display="https://twitter.com/#!/hwhlj321/status/1086444019369025536"/>
    <hyperlink ref="X16" r:id="rId630" display="https://twitter.com/#!/helpagedindia/status/1086444054341021696"/>
    <hyperlink ref="X17" r:id="rId631" display="https://twitter.com/#!/boba_tea_catan/status/1086444064512208896"/>
    <hyperlink ref="X18" r:id="rId632" display="https://twitter.com/#!/chrisehyman/status/1086444104861601792"/>
    <hyperlink ref="X19" r:id="rId633" display="https://twitter.com/#!/danascottlo/status/1086444381727449089"/>
    <hyperlink ref="X20" r:id="rId634" display="https://twitter.com/#!/stormresist/status/1086444620492480512"/>
    <hyperlink ref="X21" r:id="rId635" display="https://twitter.com/#!/grammy_linen/status/1086444884695887873"/>
    <hyperlink ref="X22" r:id="rId636" display="https://twitter.com/#!/deborahditkows1/status/1086445130033385472"/>
    <hyperlink ref="X23" r:id="rId637" display="https://twitter.com/#!/mimix3/status/1086445349495951360"/>
    <hyperlink ref="X24" r:id="rId638" display="https://twitter.com/#!/doridell/status/1086445381976608768"/>
    <hyperlink ref="X25" r:id="rId639" display="https://twitter.com/#!/morethanmysle/status/1086445560675160064"/>
    <hyperlink ref="X26" r:id="rId640" display="https://twitter.com/#!/nwdem/status/1086445677331197952"/>
    <hyperlink ref="X27" r:id="rId641" display="https://twitter.com/#!/brandydavis22/status/1086445706435616768"/>
    <hyperlink ref="X28" r:id="rId642" display="https://twitter.com/#!/nanatoyou/status/1086445772650889216"/>
    <hyperlink ref="X29" r:id="rId643" display="https://twitter.com/#!/willofarc/status/1086446093716676609"/>
    <hyperlink ref="X30" r:id="rId644" display="https://twitter.com/#!/lauraroslin2017/status/1086446404917252096"/>
    <hyperlink ref="X31" r:id="rId645" display="https://twitter.com/#!/kikiadine/status/1086446601835548673"/>
    <hyperlink ref="X32" r:id="rId646" display="https://twitter.com/#!/rebellegrrl/status/1086446607124578304"/>
    <hyperlink ref="X33" r:id="rId647" display="https://twitter.com/#!/americanmclass/status/1086446810900717568"/>
    <hyperlink ref="X34" r:id="rId648" display="https://twitter.com/#!/jonesy2167/status/1086446858703171584"/>
    <hyperlink ref="X35" r:id="rId649" display="https://twitter.com/#!/flblueskies/status/1086446876960976896"/>
    <hyperlink ref="X36" r:id="rId650" display="https://twitter.com/#!/buffytvssummers/status/1086447025116364800"/>
    <hyperlink ref="X37" r:id="rId651" display="https://twitter.com/#!/bruinsfan197/status/1086447134914666497"/>
    <hyperlink ref="X38" r:id="rId652" display="https://twitter.com/#!/randibaker01/status/1086447320055640064"/>
    <hyperlink ref="X39" r:id="rId653" display="https://twitter.com/#!/randibaker01/status/1086447338606993409"/>
    <hyperlink ref="X40" r:id="rId654" display="https://twitter.com/#!/myserenity69/status/1086447388296921088"/>
    <hyperlink ref="X41" r:id="rId655" display="https://twitter.com/#!/bre_50/status/1086447443049308160"/>
    <hyperlink ref="X42" r:id="rId656" display="https://twitter.com/#!/bre_50/status/1086447476545081345"/>
    <hyperlink ref="X43" r:id="rId657" display="https://twitter.com/#!/cathygv61/status/1086447663128535041"/>
    <hyperlink ref="X44" r:id="rId658" display="https://twitter.com/#!/whiskeyoblivion/status/1086447825666408448"/>
    <hyperlink ref="X45" r:id="rId659" display="https://twitter.com/#!/willbenton1/status/1086448407315648512"/>
    <hyperlink ref="X46" r:id="rId660" display="https://twitter.com/#!/willbenton1/status/1086448421727358976"/>
    <hyperlink ref="X47" r:id="rId661" display="https://twitter.com/#!/janettesecond/status/1086448543970312192"/>
    <hyperlink ref="X48" r:id="rId662" display="https://twitter.com/#!/janettesecond/status/1086448556322537472"/>
    <hyperlink ref="X49" r:id="rId663" display="https://twitter.com/#!/kindlee55/status/1086448586580213760"/>
    <hyperlink ref="X50" r:id="rId664" display="https://twitter.com/#!/kindlee55/status/1086448597439262720"/>
    <hyperlink ref="X51" r:id="rId665" display="https://twitter.com/#!/cleanwatr/status/1086448748970926080"/>
    <hyperlink ref="X52" r:id="rId666" display="https://twitter.com/#!/lasapito/status/1086448914356592640"/>
    <hyperlink ref="X53" r:id="rId667" display="https://twitter.com/#!/josephfalzone3/status/1086449373347745792"/>
    <hyperlink ref="X54" r:id="rId668" display="https://twitter.com/#!/lifecoachliza/status/1086449459079262208"/>
    <hyperlink ref="X55" r:id="rId669" display="https://twitter.com/#!/wisequackranch/status/1086449743109054464"/>
    <hyperlink ref="X56" r:id="rId670" display="https://twitter.com/#!/jaderhinos/status/1086449950710411264"/>
    <hyperlink ref="X57" r:id="rId671" display="https://twitter.com/#!/politicalminion/status/1086450866838622209"/>
    <hyperlink ref="X58" r:id="rId672" display="https://twitter.com/#!/politicalminion/status/1086451119188979713"/>
    <hyperlink ref="X59" r:id="rId673" display="https://twitter.com/#!/authorkimberley/status/1086451120254390272"/>
    <hyperlink ref="X60" r:id="rId674" display="https://twitter.com/#!/billieo2/status/1086451517073358849"/>
    <hyperlink ref="X61" r:id="rId675" display="https://twitter.com/#!/angelandrick/status/1086452208303071232"/>
    <hyperlink ref="X62" r:id="rId676" display="https://twitter.com/#!/loripausa/status/1086452478453956608"/>
    <hyperlink ref="X63" r:id="rId677" display="https://twitter.com/#!/mean_adam/status/1086453573389635584"/>
    <hyperlink ref="X64" r:id="rId678" display="https://twitter.com/#!/mean_adam/status/1086453587801182208"/>
    <hyperlink ref="X65" r:id="rId679" display="https://twitter.com/#!/mtgirl4good/status/1086453771951996930"/>
    <hyperlink ref="X66" r:id="rId680" display="https://twitter.com/#!/ratifyeraorg/status/1086454411264749568"/>
    <hyperlink ref="X67" r:id="rId681" display="https://twitter.com/#!/pcasanave1/status/1086454554185617409"/>
    <hyperlink ref="X68" r:id="rId682" display="https://twitter.com/#!/choirsingergirl/status/1086455770538037248"/>
    <hyperlink ref="X69" r:id="rId683" display="https://twitter.com/#!/borgitte/status/1086456675719135232"/>
    <hyperlink ref="X70" r:id="rId684" display="https://twitter.com/#!/upfilled/status/1086457473291177985"/>
    <hyperlink ref="X71" r:id="rId685" display="https://twitter.com/#!/leahntorres/status/1086458875551703040"/>
    <hyperlink ref="X72" r:id="rId686" display="https://twitter.com/#!/greatlakessurfr/status/1086459897049313280"/>
    <hyperlink ref="X73" r:id="rId687" display="https://twitter.com/#!/jersey_craig/status/1086461234092929024"/>
    <hyperlink ref="X74" r:id="rId688" display="https://twitter.com/#!/sabineresists/status/1086461355912159232"/>
    <hyperlink ref="X75" r:id="rId689" display="https://twitter.com/#!/pameladubsky49/status/1086461509595652096"/>
    <hyperlink ref="X76" r:id="rId690" display="https://twitter.com/#!/jctheresistance/status/1086461837124689920"/>
    <hyperlink ref="X77" r:id="rId691" display="https://twitter.com/#!/reginaw50361/status/1086462104788500482"/>
    <hyperlink ref="X78" r:id="rId692" display="https://twitter.com/#!/stacys717/status/1086462998355628032"/>
    <hyperlink ref="X79" r:id="rId693" display="https://twitter.com/#!/tonyaaronii/status/1086463557900746753"/>
    <hyperlink ref="X80" r:id="rId694" display="https://twitter.com/#!/brendal46066861/status/1086464540659929088"/>
    <hyperlink ref="X81" r:id="rId695" display="https://twitter.com/#!/ddt_l1957/status/1086464660868603904"/>
    <hyperlink ref="X82" r:id="rId696" display="https://twitter.com/#!/vaculb/status/1086465001555148800"/>
    <hyperlink ref="X83" r:id="rId697" display="https://twitter.com/#!/thisismenow1977/status/1086465174909800448"/>
    <hyperlink ref="X84" r:id="rId698" display="https://twitter.com/#!/lisatoddsutton/status/1086466006795599874"/>
    <hyperlink ref="X85" r:id="rId699" display="https://twitter.com/#!/indivisibletol1/status/1086467375359246337"/>
    <hyperlink ref="X86" r:id="rId700" display="https://twitter.com/#!/1jedi_rey/status/1086469780469497857"/>
    <hyperlink ref="X87" r:id="rId701" display="https://twitter.com/#!/misia65/status/1086470237359239169"/>
    <hyperlink ref="X88" r:id="rId702" display="https://twitter.com/#!/toniconfid/status/1086470305416208384"/>
    <hyperlink ref="X89" r:id="rId703" display="https://twitter.com/#!/drdoodlie1994/status/1086470368372682752"/>
    <hyperlink ref="X90" r:id="rId704" display="https://twitter.com/#!/roze_wild/status/1086470974818734082"/>
    <hyperlink ref="X91" r:id="rId705" display="https://twitter.com/#!/kimc31169/status/1086471356345008128"/>
    <hyperlink ref="X92" r:id="rId706" display="https://twitter.com/#!/strchld269/status/1086474292391403520"/>
    <hyperlink ref="X93" r:id="rId707" display="https://twitter.com/#!/oogy/status/1086474702107754498"/>
    <hyperlink ref="X94" r:id="rId708" display="https://twitter.com/#!/mstomchiki/status/1086478636583014400"/>
    <hyperlink ref="X95" r:id="rId709" display="https://twitter.com/#!/jacksnowknows/status/1086480654508781568"/>
    <hyperlink ref="X96" r:id="rId710" display="https://twitter.com/#!/lindacook86025/status/1086480815775596544"/>
    <hyperlink ref="X97" r:id="rId711" display="https://twitter.com/#!/spydoggie/status/1086484902172811264"/>
    <hyperlink ref="X98" r:id="rId712" display="https://twitter.com/#!/qssupervisor/status/1086485443057610753"/>
    <hyperlink ref="X99" r:id="rId713" display="https://twitter.com/#!/bright8694/status/1086486153434411008"/>
    <hyperlink ref="X100" r:id="rId714" display="https://twitter.com/#!/paulinef136/status/1086487606089658368"/>
    <hyperlink ref="X101" r:id="rId715" display="https://twitter.com/#!/charlot63123215/status/1086488136811606016"/>
    <hyperlink ref="X102" r:id="rId716" display="https://twitter.com/#!/shera_resists/status/1086490614311469057"/>
    <hyperlink ref="X103" r:id="rId717" display="https://twitter.com/#!/alimor999/status/1086491189371494400"/>
    <hyperlink ref="X104" r:id="rId718" display="https://twitter.com/#!/patpeoples1/status/1086495280835555328"/>
    <hyperlink ref="X105" r:id="rId719" display="https://twitter.com/#!/knight201701/status/1086496548077424641"/>
    <hyperlink ref="X106" r:id="rId720" display="https://twitter.com/#!/knight201701/status/1086496622530519046"/>
    <hyperlink ref="X107" r:id="rId721" display="https://twitter.com/#!/r2d2resists/status/1086500135280926720"/>
    <hyperlink ref="X108" r:id="rId722" display="https://twitter.com/#!/trinityresists/status/1086502547961991169"/>
    <hyperlink ref="X109" r:id="rId723" display="https://twitter.com/#!/joyrevels28/status/1086503155939098624"/>
    <hyperlink ref="X110" r:id="rId724" display="https://twitter.com/#!/cfraase/status/1086503945529380865"/>
    <hyperlink ref="X111" r:id="rId725" display="https://twitter.com/#!/kw1979/status/1086504630371069953"/>
    <hyperlink ref="X112" r:id="rId726" display="https://twitter.com/#!/trumpwatchnews/status/1086505309911351297"/>
    <hyperlink ref="X113" r:id="rId727" display="https://twitter.com/#!/peaceonwards/status/1086506853935255552"/>
    <hyperlink ref="X114" r:id="rId728" display="https://twitter.com/#!/fireheather/status/1086511737925455873"/>
    <hyperlink ref="X115" r:id="rId729" display="https://twitter.com/#!/donellstiers/status/1086520809064034305"/>
    <hyperlink ref="X116" r:id="rId730" display="https://twitter.com/#!/matthewwolfff/status/1086544163401814017"/>
    <hyperlink ref="X117" r:id="rId731" display="https://twitter.com/#!/faithrayfield/status/1086544409800278018"/>
    <hyperlink ref="X118" r:id="rId732" display="https://twitter.com/#!/nester1957/status/1086551710837821440"/>
    <hyperlink ref="X119" r:id="rId733" display="https://twitter.com/#!/claireresists/status/1086570351809593345"/>
    <hyperlink ref="X120" r:id="rId734" display="https://twitter.com/#!/frockman231/status/1086581185088770050"/>
    <hyperlink ref="X121" r:id="rId735" display="https://twitter.com/#!/ronnisuev/status/1086600480367595521"/>
    <hyperlink ref="X122" r:id="rId736" display="https://twitter.com/#!/prettyangeljac2/status/1086604550893637632"/>
    <hyperlink ref="X123" r:id="rId737" display="https://twitter.com/#!/prettyangeljac2/status/1086604615326539777"/>
    <hyperlink ref="X124" r:id="rId738" display="https://twitter.com/#!/ngnm9575/status/1086607282006343681"/>
    <hyperlink ref="X125" r:id="rId739" display="https://twitter.com/#!/elastigirlvotes/status/1086607623548481537"/>
    <hyperlink ref="X126" r:id="rId740" display="https://twitter.com/#!/aplebeianlife/status/1086608038864306177"/>
    <hyperlink ref="X127" r:id="rId741" display="https://twitter.com/#!/imontoyaresists/status/1086626630829854720"/>
    <hyperlink ref="X128" r:id="rId742" display="https://twitter.com/#!/dmswc/status/1086630240749637632"/>
    <hyperlink ref="X129" r:id="rId743" display="https://twitter.com/#!/_befriend/status/1086632485625176065"/>
    <hyperlink ref="X130" r:id="rId744" display="https://twitter.com/#!/jomareewade/status/1086635611891646464"/>
    <hyperlink ref="X131" r:id="rId745" display="https://twitter.com/#!/golfndadblogger/status/1086639073698242561"/>
    <hyperlink ref="X132" r:id="rId746" display="https://twitter.com/#!/crabeerer/status/1086639305047662592"/>
    <hyperlink ref="X133" r:id="rId747" display="https://twitter.com/#!/andrewkemavor/status/1086639454226448385"/>
    <hyperlink ref="X134" r:id="rId748" display="https://twitter.com/#!/kaimoore/status/1086640727872995330"/>
    <hyperlink ref="X135" r:id="rId749" display="https://twitter.com/#!/woodywi03943660/status/1086641511087919104"/>
    <hyperlink ref="X136" r:id="rId750" display="https://twitter.com/#!/oldcoastie54/status/1086642509961252864"/>
    <hyperlink ref="X137" r:id="rId751" display="https://twitter.com/#!/debbiesideris/status/1086644439119024129"/>
    <hyperlink ref="X138" r:id="rId752" display="https://twitter.com/#!/stevelemper/status/1086646133529686017"/>
    <hyperlink ref="X139" r:id="rId753" display="https://twitter.com/#!/oscarbeaglesmom/status/1086646928094294016"/>
    <hyperlink ref="X140" r:id="rId754" display="https://twitter.com/#!/leahaller55/status/1086647006066606080"/>
    <hyperlink ref="X141" r:id="rId755" display="https://twitter.com/#!/sw2003_/status/1086649546824912897"/>
    <hyperlink ref="X142" r:id="rId756" display="https://twitter.com/#!/formersportsmom/status/1086650704255565824"/>
    <hyperlink ref="X143" r:id="rId757" display="https://twitter.com/#!/hbr_hunt/status/1086650883390156800"/>
    <hyperlink ref="X144" r:id="rId758" display="https://twitter.com/#!/ronpyke/status/1086650963329515521"/>
    <hyperlink ref="X145" r:id="rId759" display="https://twitter.com/#!/themermaidssong/status/1086651833529978880"/>
    <hyperlink ref="X146" r:id="rId760" display="https://twitter.com/#!/mstrknowitall/status/1086656953588350976"/>
    <hyperlink ref="X147" r:id="rId761" display="https://twitter.com/#!/kingdaredk/status/1086660802881310720"/>
    <hyperlink ref="X148" r:id="rId762" display="https://twitter.com/#!/summer7570/status/1086661609550958592"/>
    <hyperlink ref="X149" r:id="rId763" display="https://twitter.com/#!/samusan3/status/1086669243402186753"/>
    <hyperlink ref="X150" r:id="rId764" display="https://twitter.com/#!/randyhollis11/status/1086672235153125376"/>
    <hyperlink ref="X151" r:id="rId765" display="https://twitter.com/#!/fireworkbonnie/status/1086676179870994433"/>
    <hyperlink ref="X152" r:id="rId766" display="https://twitter.com/#!/veronicasam13/status/1086676477398126593"/>
    <hyperlink ref="X153" r:id="rId767" display="https://twitter.com/#!/abc15/status/1086677078102048773"/>
    <hyperlink ref="X154" r:id="rId768" display="https://twitter.com/#!/tbray/status/1086677255965687808"/>
    <hyperlink ref="X155" r:id="rId769" display="https://twitter.com/#!/patrici97185118/status/1086677663849287680"/>
    <hyperlink ref="X156" r:id="rId770" display="https://twitter.com/#!/b1e56df9ce6549f/status/1086678225118478337"/>
    <hyperlink ref="X157" r:id="rId771" display="https://twitter.com/#!/heywood98/status/1086678271297646592"/>
    <hyperlink ref="X158" r:id="rId772" display="https://twitter.com/#!/crmandrill/status/1086627352069562368"/>
    <hyperlink ref="X159" r:id="rId773" display="https://twitter.com/#!/crmandrill/status/1086678537749159937"/>
    <hyperlink ref="X160" r:id="rId774" display="https://twitter.com/#!/julieeuber/status/1086674215032414209"/>
    <hyperlink ref="X161" r:id="rId775" display="https://twitter.com/#!/azajacks/status/1086678995951734784"/>
    <hyperlink ref="X162" r:id="rId776" display="https://twitter.com/#!/azajacks/status/1086678637573619713"/>
    <hyperlink ref="X163" r:id="rId777" display="https://twitter.com/#!/azajacks/status/1086678831652528128"/>
    <hyperlink ref="X164" r:id="rId778" display="https://twitter.com/#!/diannemando/status/1086679017409953794"/>
    <hyperlink ref="X165" r:id="rId779" display="https://twitter.com/#!/debbieburbank1/status/1086679450152914945"/>
    <hyperlink ref="X166" r:id="rId780" display="https://twitter.com/#!/net425nan/status/1086473388384706561"/>
    <hyperlink ref="X167" r:id="rId781" display="https://twitter.com/#!/noprezzie2012/status/1086679384621121537"/>
    <hyperlink ref="X168" r:id="rId782" display="https://twitter.com/#!/noprezzie2012/status/1086679384621121537"/>
    <hyperlink ref="X169" r:id="rId783" display="https://twitter.com/#!/mcdysko/status/1086679744651890688"/>
    <hyperlink ref="X170" r:id="rId784" display="https://twitter.com/#!/susanscofield7/status/1086679850390192128"/>
    <hyperlink ref="X171" r:id="rId785" display="https://twitter.com/#!/walkerdl/status/1086680508317216768"/>
    <hyperlink ref="X172" r:id="rId786" display="https://twitter.com/#!/ashqui_ventures/status/1086681152847400960"/>
    <hyperlink ref="X173" r:id="rId787" display="https://twitter.com/#!/mhpoison1/status/1086681328446103552"/>
    <hyperlink ref="X174" r:id="rId788" display="https://twitter.com/#!/rockstarxmama/status/1086681510348914688"/>
    <hyperlink ref="X175" r:id="rId789" display="https://twitter.com/#!/amyloukingery/status/1086681617782001664"/>
    <hyperlink ref="X176" r:id="rId790" display="https://twitter.com/#!/mathisonconnie/status/1086681779841482752"/>
    <hyperlink ref="X177" r:id="rId791" display="https://twitter.com/#!/proggrrl/status/1086682204653215744"/>
    <hyperlink ref="X178" r:id="rId792" display="https://twitter.com/#!/kinneret/status/1086682301008887808"/>
    <hyperlink ref="X179" r:id="rId793" display="https://twitter.com/#!/truthisthine/status/1086679421162057728"/>
    <hyperlink ref="X180" r:id="rId794" display="https://twitter.com/#!/truthisthine/status/1086682401076592645"/>
    <hyperlink ref="X181" r:id="rId795" display="https://twitter.com/#!/svega_star/status/1086682482890559488"/>
    <hyperlink ref="X182" r:id="rId796" display="https://twitter.com/#!/carlyinnj/status/1086477160200720384"/>
    <hyperlink ref="X183" r:id="rId797" display="https://twitter.com/#!/carlyinnj/status/1086477367986528257"/>
    <hyperlink ref="X184" r:id="rId798" display="https://twitter.com/#!/carlyinnj/status/1086682567296864257"/>
    <hyperlink ref="X185" r:id="rId799" display="https://twitter.com/#!/lbkasey/status/1086682651396837377"/>
    <hyperlink ref="X186" r:id="rId800" display="https://twitter.com/#!/amack8328/status/1086682679104413696"/>
    <hyperlink ref="X187" r:id="rId801" display="https://twitter.com/#!/azred65/status/1086682684183609344"/>
    <hyperlink ref="X188" r:id="rId802" display="https://twitter.com/#!/solusnan1/status/1086679672807542784"/>
    <hyperlink ref="X189" r:id="rId803" display="https://twitter.com/#!/solusnan1/status/1086683203090280449"/>
    <hyperlink ref="X190" r:id="rId804" display="https://twitter.com/#!/anita1867gmail1/status/1086683268702003205"/>
    <hyperlink ref="X191" r:id="rId805" display="https://twitter.com/#!/novasupport/status/1086683411220172802"/>
    <hyperlink ref="X192" r:id="rId806" display="https://twitter.com/#!/hanjangho76/status/1086683426684465152"/>
    <hyperlink ref="X193" r:id="rId807" display="https://twitter.com/#!/christinecharbc/status/1086683462508130305"/>
    <hyperlink ref="X194" r:id="rId808" display="https://twitter.com/#!/kahlanamnell77/status/1086683465918033920"/>
    <hyperlink ref="X195" r:id="rId809" display="https://twitter.com/#!/contenteddriver/status/1086683349794676737"/>
    <hyperlink ref="X196" r:id="rId810" display="https://twitter.com/#!/contenteddriver/status/1086683349794676737"/>
    <hyperlink ref="X197" r:id="rId811" display="https://twitter.com/#!/contenteddriver/status/1086683349794676737"/>
    <hyperlink ref="X198" r:id="rId812" display="https://twitter.com/#!/contenteddriver/status/1086683401627885568"/>
    <hyperlink ref="X199" r:id="rId813" display="https://twitter.com/#!/contenteddriver/status/1086683588240859136"/>
    <hyperlink ref="X200" r:id="rId814" display="https://twitter.com/#!/orgainkorgain/status/1086683703164784648"/>
    <hyperlink ref="X201" r:id="rId815" display="https://twitter.com/#!/demteaparty2020/status/1086683723305766913"/>
    <hyperlink ref="X202" r:id="rId816" display="https://twitter.com/#!/demteaparty2020/status/1086683723305766913"/>
    <hyperlink ref="X203" r:id="rId817" display="https://twitter.com/#!/demteaparty2020/status/1086683723305766913"/>
    <hyperlink ref="X204" r:id="rId818" display="https://twitter.com/#!/bangelnuts/status/1086683996581388288"/>
    <hyperlink ref="X205" r:id="rId819" display="https://twitter.com/#!/yvettedube/status/1086681368258465792"/>
    <hyperlink ref="X206" r:id="rId820" display="https://twitter.com/#!/yvettedube/status/1086681730344308736"/>
    <hyperlink ref="X207" r:id="rId821" display="https://twitter.com/#!/yvettedube/status/1086684132313227265"/>
    <hyperlink ref="X208" r:id="rId822" display="https://twitter.com/#!/miamipapers/status/1086684225150029824"/>
    <hyperlink ref="X209" r:id="rId823" display="https://twitter.com/#!/miamipapers/status/1086684225150029824"/>
    <hyperlink ref="X210" r:id="rId824" display="https://twitter.com/#!/miamipapers/status/1086684225150029824"/>
    <hyperlink ref="X211" r:id="rId825" display="https://twitter.com/#!/guszilla/status/1086684631196286976"/>
    <hyperlink ref="X212" r:id="rId826" display="https://twitter.com/#!/jrtsumner2000/status/1086685298505920512"/>
    <hyperlink ref="X213" r:id="rId827" display="https://twitter.com/#!/kathybea1955/status/1086685299189694464"/>
    <hyperlink ref="X214" r:id="rId828" display="https://twitter.com/#!/rachelrecruitin/status/1086685361273630720"/>
    <hyperlink ref="X215" r:id="rId829" display="https://twitter.com/#!/ecamachousa/status/1086685406903513088"/>
    <hyperlink ref="X216" r:id="rId830" display="https://twitter.com/#!/ecamachousa/status/1086685406903513088"/>
    <hyperlink ref="X217" r:id="rId831" display="https://twitter.com/#!/ecamachousa/status/1086685406903513088"/>
    <hyperlink ref="X218" r:id="rId832" display="https://twitter.com/#!/arodriguezabc15/status/1086685421499609088"/>
    <hyperlink ref="X219" r:id="rId833" display="https://twitter.com/#!/5141quid/status/1086685494690369537"/>
    <hyperlink ref="X220" r:id="rId834" display="https://twitter.com/#!/5141quid/status/1086685494690369537"/>
    <hyperlink ref="X221" r:id="rId835" display="https://twitter.com/#!/5141quid/status/1086685494690369537"/>
    <hyperlink ref="X222" r:id="rId836" display="https://twitter.com/#!/emilycare/status/1086685902787751936"/>
    <hyperlink ref="X223" r:id="rId837" display="https://twitter.com/#!/emilycare/status/1086685902787751936"/>
    <hyperlink ref="X224" r:id="rId838" display="https://twitter.com/#!/connie_rodeconn/status/1086685959155007488"/>
    <hyperlink ref="X225" r:id="rId839" display="https://twitter.com/#!/connie_rodeconn/status/1086686142622253057"/>
    <hyperlink ref="X226" r:id="rId840" display="https://twitter.com/#!/safeh2o4schools/status/1086686202852368384"/>
    <hyperlink ref="X227" r:id="rId841" display="https://twitter.com/#!/momsflagstaff/status/1086686255998369792"/>
    <hyperlink ref="X228" r:id="rId842" display="https://twitter.com/#!/momsflagstaff/status/1086686255998369792"/>
    <hyperlink ref="X229" r:id="rId843" display="https://twitter.com/#!/momsflagstaff/status/1086686255998369792"/>
    <hyperlink ref="X230" r:id="rId844" display="https://twitter.com/#!/momsflagstaff/status/1086686424752054272"/>
    <hyperlink ref="X231" r:id="rId845" display="https://twitter.com/#!/sharoncoryell3/status/1086487412170141696"/>
    <hyperlink ref="X232" r:id="rId846" display="https://twitter.com/#!/sharoncoryell3/status/1086686482385883136"/>
    <hyperlink ref="X233" r:id="rId847" display="https://twitter.com/#!/deepinthehills/status/1086686529949495298"/>
    <hyperlink ref="X234" r:id="rId848" display="https://twitter.com/#!/mariadmlopez/status/1084922639771025408"/>
    <hyperlink ref="X235" r:id="rId849" display="https://twitter.com/#!/mariadmlopez/status/1086686674677972992"/>
    <hyperlink ref="X236" r:id="rId850" display="https://twitter.com/#!/dellacooper3/status/1086687001322053632"/>
    <hyperlink ref="X237" r:id="rId851" display="https://twitter.com/#!/tiffers70/status/1086687024042586112"/>
    <hyperlink ref="X238" r:id="rId852" display="https://twitter.com/#!/rubywisp/status/1086687296538066945"/>
    <hyperlink ref="X239" r:id="rId853" display="https://twitter.com/#!/joe_tarski/status/1086549641687031808"/>
    <hyperlink ref="X240" r:id="rId854" display="https://twitter.com/#!/joe_tarski/status/1086687350036418560"/>
    <hyperlink ref="X241" r:id="rId855" display="https://twitter.com/#!/scottdavidson54/status/1086687378494783488"/>
    <hyperlink ref="X242" r:id="rId856" display="https://twitter.com/#!/scottdavidson54/status/1086687378494783488"/>
    <hyperlink ref="X243" r:id="rId857" display="https://twitter.com/#!/alcoleman8/status/1086687475857350656"/>
    <hyperlink ref="X244" r:id="rId858" display="https://twitter.com/#!/alcoleman8/status/1086687475857350656"/>
    <hyperlink ref="X245" r:id="rId859" display="https://twitter.com/#!/alcoleman8/status/1086687475857350656"/>
    <hyperlink ref="X246" r:id="rId860" display="https://twitter.com/#!/markfreedmanpol/status/1086687536171356160"/>
    <hyperlink ref="X247" r:id="rId861" display="https://twitter.com/#!/amandamontini1/status/1086686418582220801"/>
    <hyperlink ref="X248" r:id="rId862" display="https://twitter.com/#!/pamadam67507224/status/1086687647479676928"/>
    <hyperlink ref="X249" r:id="rId863" display="https://twitter.com/#!/jamieabc15/status/1086672538464223232"/>
    <hyperlink ref="X250" r:id="rId864" display="https://twitter.com/#!/pamadam67507224/status/1086687728471687168"/>
    <hyperlink ref="X251" r:id="rId865" display="https://twitter.com/#!/sumtingjuan/status/1086687826253660162"/>
    <hyperlink ref="X252" r:id="rId866" display="https://twitter.com/#!/withoutatrace/status/1086687941424902149"/>
    <hyperlink ref="X253" r:id="rId867" display="https://twitter.com/#!/thomasgambrel2/status/1086688031195557888"/>
    <hyperlink ref="X254" r:id="rId868" display="https://twitter.com/#!/cjmartin23/status/1086686477851881472"/>
    <hyperlink ref="X255" r:id="rId869" display="https://twitter.com/#!/cjmartin23/status/1086686881180315648"/>
    <hyperlink ref="X256" r:id="rId870" display="https://twitter.com/#!/cjmartin23/status/1086688113311703040"/>
    <hyperlink ref="X257" r:id="rId871" display="https://twitter.com/#!/fromthebunkerjr/status/1086688638669209600"/>
    <hyperlink ref="X258" r:id="rId872" display="https://twitter.com/#!/kevikirch/status/1086688716884606976"/>
    <hyperlink ref="X259" r:id="rId873" display="https://twitter.com/#!/soul420sugar/status/1086688830357270528"/>
    <hyperlink ref="X260" r:id="rId874" display="https://twitter.com/#!/katewgallego/status/1084921370465562624"/>
    <hyperlink ref="X261" r:id="rId875" display="https://twitter.com/#!/katewgallego/status/1086359809157345280"/>
    <hyperlink ref="X262" r:id="rId876" display="https://twitter.com/#!/katewgallego/status/1086686071847415808"/>
    <hyperlink ref="X263" r:id="rId877" display="https://twitter.com/#!/captainslogaz/status/1086483663473143808"/>
    <hyperlink ref="X264" r:id="rId878" display="https://twitter.com/#!/hollyberryfleur/status/1086689026206298112"/>
    <hyperlink ref="X265" r:id="rId879" display="https://twitter.com/#!/aleprechaunist/status/1086688699780292608"/>
    <hyperlink ref="X266" r:id="rId880" display="https://twitter.com/#!/aleprechaunist/status/1086688830860623872"/>
    <hyperlink ref="X267" r:id="rId881" display="https://twitter.com/#!/aleprechaunist/status/1086688970786783232"/>
    <hyperlink ref="X268" r:id="rId882" display="https://twitter.com/#!/aleprechaunist/status/1086689048201093121"/>
    <hyperlink ref="X269" r:id="rId883" display="https://twitter.com/#!/iangsmasher1111/status/1086689212672413699"/>
    <hyperlink ref="X270" r:id="rId884" display="https://twitter.com/#!/ppazaction/status/1084975973618073600"/>
    <hyperlink ref="X271" r:id="rId885" display="https://twitter.com/#!/pinky_or_brain/status/1084977142734057472"/>
    <hyperlink ref="X272" r:id="rId886" display="https://twitter.com/#!/pinky_or_brain/status/1086689310173085696"/>
    <hyperlink ref="X273" r:id="rId887" display="https://twitter.com/#!/marinawaters18/status/1086689351914803200"/>
    <hyperlink ref="X274" r:id="rId888" display="https://twitter.com/#!/almlie_rachel/status/1086689454490873856"/>
    <hyperlink ref="X275" r:id="rId889" display="https://twitter.com/#!/darknessn2light/status/1086689597738942464"/>
    <hyperlink ref="X276" r:id="rId890" display="https://twitter.com/#!/clara_resists/status/1086442980787945473"/>
    <hyperlink ref="X277" r:id="rId891" display="https://twitter.com/#!/clara_resists/status/1086689887280029696"/>
    <hyperlink ref="X278" r:id="rId892" display="https://twitter.com/#!/sallam26391457/status/1086689888462761984"/>
    <hyperlink ref="X279" r:id="rId893" display="https://twitter.com/#!/brightlight46/status/1086458771059212288"/>
    <hyperlink ref="X280" r:id="rId894" display="https://twitter.com/#!/brightlight46/status/1086690284258373632"/>
    <hyperlink ref="X281" r:id="rId895" display="https://twitter.com/#!/kmfcounseling/status/1086688379025031168"/>
    <hyperlink ref="X282" r:id="rId896" display="https://twitter.com/#!/kmfcounseling/status/1086688425351081984"/>
    <hyperlink ref="X283" r:id="rId897" display="https://twitter.com/#!/kmfcounseling/status/1086690396925702144"/>
    <hyperlink ref="X284" r:id="rId898" display="https://twitter.com/#!/kylie_cochrane/status/1086674884795625472"/>
    <hyperlink ref="X285" r:id="rId899" display="https://twitter.com/#!/kylie_cochrane/status/1086676546578919424"/>
    <hyperlink ref="X286" r:id="rId900" display="https://twitter.com/#!/kylie_cochrane/status/1086681992333127680"/>
    <hyperlink ref="X287" r:id="rId901" display="https://twitter.com/#!/mayeyala/status/1086690891862028289"/>
    <hyperlink ref="X288" r:id="rId902" display="https://twitter.com/#!/hartkariann/status/1086691008006578183"/>
    <hyperlink ref="X289" r:id="rId903" display="https://twitter.com/#!/laussieinny/status/1086691358168043520"/>
    <hyperlink ref="X290" r:id="rId904" display="https://twitter.com/#!/firebirdrises/status/1086691388865929216"/>
    <hyperlink ref="X291" r:id="rId905" display="https://twitter.com/#!/julia_doughty/status/1086691513957056513"/>
    <hyperlink ref="X292" r:id="rId906" display="https://twitter.com/#!/cmpnwtr/status/1086691608022593536"/>
    <hyperlink ref="X293" r:id="rId907" display="https://twitter.com/#!/marygraceellis/status/1086691708379774977"/>
    <hyperlink ref="X294" r:id="rId908" display="https://twitter.com/#!/arianacronkite/status/1086680016736288768"/>
    <hyperlink ref="X295" r:id="rId909" display="https://twitter.com/#!/arianacronkite/status/1086687897887989760"/>
    <hyperlink ref="X296" r:id="rId910" display="https://twitter.com/#!/arianacronkite/status/1086691893017141248"/>
    <hyperlink ref="X297" r:id="rId911" display="https://twitter.com/#!/mkferrante/status/1086692061322055684"/>
    <hyperlink ref="X298" r:id="rId912" display="https://twitter.com/#!/stephh_az/status/1086465603462823936"/>
    <hyperlink ref="X299" r:id="rId913" display="https://twitter.com/#!/stephh_az/status/1086692070331305985"/>
    <hyperlink ref="X300" r:id="rId914" display="https://twitter.com/#!/_granny_t/status/1086692106763087877"/>
    <hyperlink ref="X301" r:id="rId915" display="https://twitter.com/#!/pearl1776/status/1086692271234396160"/>
    <hyperlink ref="X302" r:id="rId916" display="https://twitter.com/#!/1drosepetals/status/1086692352499109888"/>
    <hyperlink ref="X303" r:id="rId917" display="https://twitter.com/#!/medicijones/status/1086674163970895872"/>
    <hyperlink ref="X304" r:id="rId918" display="https://twitter.com/#!/medicijones/status/1086674163970895872"/>
    <hyperlink ref="X305" r:id="rId919" display="https://twitter.com/#!/medicijones/status/1086676987081502720"/>
    <hyperlink ref="X306" r:id="rId920" display="https://twitter.com/#!/medicijones/status/1086684583272185856"/>
    <hyperlink ref="X307" r:id="rId921" display="https://twitter.com/#!/medicijones/status/1086684583272185856"/>
    <hyperlink ref="X308" r:id="rId922" display="https://twitter.com/#!/medicijones/status/1086692401027022849"/>
    <hyperlink ref="X309" r:id="rId923" display="https://twitter.com/#!/noprezzie2012/status/1086673814824448001"/>
    <hyperlink ref="X310" r:id="rId924" display="https://twitter.com/#!/noprezzie2012/status/1086679649323642882"/>
    <hyperlink ref="X311" r:id="rId925" display="https://twitter.com/#!/johninphx/status/1086692488767627264"/>
    <hyperlink ref="X312" r:id="rId926" display="https://twitter.com/#!/philchill1/status/1086692603079393282"/>
    <hyperlink ref="X313" r:id="rId927" display="https://twitter.com/#!/philchill1/status/1086692603079393282"/>
    <hyperlink ref="X314" r:id="rId928" display="https://twitter.com/#!/marionstrstrk/status/1086692773133045760"/>
    <hyperlink ref="X315" r:id="rId929" display="https://twitter.com/#!/tea_party_chris/status/1086692965982957568"/>
    <hyperlink ref="X316" r:id="rId930" display="https://twitter.com/#!/tea_party_chris/status/1086692965982957568"/>
    <hyperlink ref="X317" r:id="rId931" display="https://twitter.com/#!/tea_party_chris/status/1086692965982957568"/>
    <hyperlink ref="X318" r:id="rId932" display="https://twitter.com/#!/bluewaveresist/status/1086693014788063235"/>
    <hyperlink ref="X319" r:id="rId933" display="https://twitter.com/#!/amyayers16/status/1086693315381288960"/>
    <hyperlink ref="X320" r:id="rId934" display="https://twitter.com/#!/actuallyroni/status/1086692965316218880"/>
    <hyperlink ref="X321" r:id="rId935" display="https://twitter.com/#!/actuallyroni/status/1086693397774168064"/>
    <hyperlink ref="X322" r:id="rId936" display="https://twitter.com/#!/pinkpixysprite/status/1086693471866388480"/>
    <hyperlink ref="X323" r:id="rId937" display="https://twitter.com/#!/tjseraphim/status/1086693505928437761"/>
    <hyperlink ref="X324" r:id="rId938" display="https://twitter.com/#!/asukpagala/status/1086692095836925953"/>
    <hyperlink ref="X325" r:id="rId939" display="https://twitter.com/#!/historytay/status/1086693610743951361"/>
    <hyperlink ref="X326" r:id="rId940" display="https://twitter.com/#!/fox10phoenix/status/1086693725957308416"/>
    <hyperlink ref="X327" r:id="rId941" display="https://twitter.com/#!/b52malmet/status/1086444663383490565"/>
    <hyperlink ref="X328" r:id="rId942" display="https://twitter.com/#!/b52malmet/status/1086693789253750784"/>
    <hyperlink ref="X329" r:id="rId943" display="https://twitter.com/#!/w55unicorn/status/1086693883529084929"/>
    <hyperlink ref="X330" r:id="rId944" display="https://twitter.com/#!/intuitivekind2/status/1086694160235679746"/>
    <hyperlink ref="X331" r:id="rId945" display="https://twitter.com/#!/georgejobson/status/1086694208000409600"/>
    <hyperlink ref="X332" r:id="rId946" display="https://twitter.com/#!/strangecarrots/status/1086694277449687042"/>
    <hyperlink ref="X333" r:id="rId947" display="https://twitter.com/#!/strangecarrots/status/1086694277449687042"/>
    <hyperlink ref="X334" r:id="rId948" display="https://twitter.com/#!/hchelette/status/1086694383557246976"/>
    <hyperlink ref="X335" r:id="rId949" display="https://twitter.com/#!/mdtoorder/status/1086694390842585089"/>
    <hyperlink ref="X336" r:id="rId950" display="https://twitter.com/#!/jpbeltran_/status/1086673772453584897"/>
    <hyperlink ref="X337" r:id="rId951" display="https://twitter.com/#!/jpbeltran_/status/1086690672805998592"/>
    <hyperlink ref="X338" r:id="rId952" display="https://twitter.com/#!/mvphotofox10/status/1086691527034777600"/>
    <hyperlink ref="X339" r:id="rId953" display="https://twitter.com/#!/athosmont/status/1086694502000021504"/>
    <hyperlink ref="X340" r:id="rId954" display="https://twitter.com/#!/estherschindler/status/1086637065075376129"/>
    <hyperlink ref="X341" r:id="rId955" display="https://twitter.com/#!/estherschindler/status/1086678638467006464"/>
    <hyperlink ref="X342" r:id="rId956" display="https://twitter.com/#!/estherschindler/status/1086685353447026693"/>
    <hyperlink ref="X343" r:id="rId957" display="https://twitter.com/#!/estherschindler/status/1086694514352222208"/>
    <hyperlink ref="X344" r:id="rId958" display="https://twitter.com/#!/lilitor23950940/status/1086694525702033408"/>
    <hyperlink ref="X345" r:id="rId959" display="https://twitter.com/#!/bate_char/status/1086694574452436993"/>
    <hyperlink ref="X346" r:id="rId960" display="https://twitter.com/#!/akllama22/status/1086694576931438595"/>
    <hyperlink ref="X347" r:id="rId961" display="https://twitter.com/#!/waterfall2027/status/1086694735430017027"/>
    <hyperlink ref="X348" r:id="rId962" display="https://twitter.com/#!/jacksonkenn/status/1086694754769879040"/>
    <hyperlink ref="X349" r:id="rId963" display="https://twitter.com/#!/free2hike/status/1086671719882838017"/>
    <hyperlink ref="X350" r:id="rId964" display="https://twitter.com/#!/tempestdevyne/status/1086672455131750400"/>
    <hyperlink ref="X351" r:id="rId965" display="https://twitter.com/#!/chispaaz/status/1086667338290671617"/>
    <hyperlink ref="X352" r:id="rId966" display="https://twitter.com/#!/jpbeltran_/status/1086664965199560704"/>
    <hyperlink ref="X353" r:id="rId967" display="https://twitter.com/#!/jpbeltran_/status/1086665303302451200"/>
    <hyperlink ref="X354" r:id="rId968" display="https://twitter.com/#!/tempestdevyne/status/1086673288913272833"/>
    <hyperlink ref="X355" r:id="rId969" display="https://twitter.com/#!/kylie_cochrane/status/1086663883933155328"/>
    <hyperlink ref="X356" r:id="rId970" display="https://twitter.com/#!/kylie_cochrane/status/1086679814868586496"/>
    <hyperlink ref="X357" r:id="rId971" display="https://twitter.com/#!/kylie_cochrane/status/1086687957195513856"/>
    <hyperlink ref="X358" r:id="rId972" display="https://twitter.com/#!/kylie_cochrane/status/1086690488109821952"/>
    <hyperlink ref="X359" r:id="rId973" display="https://twitter.com/#!/tempestdevyne/status/1086673346618507266"/>
    <hyperlink ref="X360" r:id="rId974" display="https://twitter.com/#!/tempestdevyne/status/1086685942239289344"/>
    <hyperlink ref="X361" r:id="rId975" display="https://twitter.com/#!/captainslogaz/status/1086680938795462656"/>
    <hyperlink ref="X362" r:id="rId976" display="https://twitter.com/#!/tempestdevyne/status/1086690815068450816"/>
    <hyperlink ref="X363" r:id="rId977" display="https://twitter.com/#!/captainslogaz/status/1086683223654977536"/>
    <hyperlink ref="X364" r:id="rId978" display="https://twitter.com/#!/tempestdevyne/status/1086691093377298432"/>
    <hyperlink ref="X365" r:id="rId979" display="https://twitter.com/#!/captainslogaz/status/1086683223654977536"/>
    <hyperlink ref="X366" r:id="rId980" display="https://twitter.com/#!/tempestdevyne/status/1086691093377298432"/>
    <hyperlink ref="X367" r:id="rId981" display="https://twitter.com/#!/jpbeltran_/status/1086683479302131714"/>
    <hyperlink ref="X368" r:id="rId982" display="https://twitter.com/#!/tempestdevyne/status/1086691175430410242"/>
    <hyperlink ref="X369" r:id="rId983" display="https://twitter.com/#!/jpbeltran_/status/1086653110854926336"/>
    <hyperlink ref="X370" r:id="rId984" display="https://twitter.com/#!/jpbeltran_/status/1086657266932039680"/>
    <hyperlink ref="X371" r:id="rId985" display="https://twitter.com/#!/jpbeltran_/status/1086657936531718144"/>
    <hyperlink ref="X372" r:id="rId986" display="https://twitter.com/#!/jpbeltran_/status/1086676628502003712"/>
    <hyperlink ref="X373" r:id="rId987" display="https://twitter.com/#!/jpbeltran_/status/1086677875921608704"/>
    <hyperlink ref="X374" r:id="rId988" display="https://twitter.com/#!/jpbeltran_/status/1086692151142936577"/>
    <hyperlink ref="X375" r:id="rId989" display="https://twitter.com/#!/jpbeltran_/status/1086692602554941440"/>
    <hyperlink ref="X376" r:id="rId990" display="https://twitter.com/#!/jpbeltran_/status/1086693072589574144"/>
    <hyperlink ref="X377" r:id="rId991" display="https://twitter.com/#!/jpbeltran_/status/1086694475911446528"/>
    <hyperlink ref="X378" r:id="rId992" display="https://twitter.com/#!/tempestdevyne/status/1086673288913272833"/>
    <hyperlink ref="X379" r:id="rId993" display="https://twitter.com/#!/tempestdevyne/status/1086673510179590149"/>
    <hyperlink ref="X380" r:id="rId994" display="https://twitter.com/#!/tempestdevyne/status/1086678048387166208"/>
    <hyperlink ref="X381" r:id="rId995" display="https://twitter.com/#!/tempestdevyne/status/1086678792527966208"/>
    <hyperlink ref="X382" r:id="rId996" display="https://twitter.com/#!/tempestdevyne/status/1086691175430410242"/>
    <hyperlink ref="X383" r:id="rId997" display="https://twitter.com/#!/tempestdevyne/status/1086672173165506560"/>
    <hyperlink ref="X384" r:id="rId998" display="https://twitter.com/#!/tempestdevyne/status/1086672772015611910"/>
    <hyperlink ref="X385" r:id="rId999" display="https://twitter.com/#!/tempestdevyne/status/1086673147082887168"/>
    <hyperlink ref="X386" r:id="rId1000" display="https://twitter.com/#!/tempestdevyne/status/1086677838290313216"/>
    <hyperlink ref="X387" r:id="rId1001" display="https://twitter.com/#!/tempestdevyne/status/1086678150342295553"/>
    <hyperlink ref="X388" r:id="rId1002" display="https://twitter.com/#!/tempestdevyne/status/1086678693081100290"/>
    <hyperlink ref="X389" r:id="rId1003" display="https://twitter.com/#!/tempestdevyne/status/1086687576109441024"/>
    <hyperlink ref="X390" r:id="rId1004" display="https://twitter.com/#!/tempestdevyne/status/1086687953085071360"/>
    <hyperlink ref="X391" r:id="rId1005" display="https://twitter.com/#!/tempestdevyne/status/1086690243678334976"/>
    <hyperlink ref="X392" r:id="rId1006" display="https://twitter.com/#!/tempestdevyne/status/1086690815068450816"/>
    <hyperlink ref="X393" r:id="rId1007" display="https://twitter.com/#!/tempestdevyne/status/1086691009289834496"/>
    <hyperlink ref="X394" r:id="rId1008" display="https://twitter.com/#!/tempestdevyne/status/1086691093377298432"/>
    <hyperlink ref="X395" r:id="rId1009" display="https://twitter.com/#!/tempestdevyne/status/1086691227271974917"/>
    <hyperlink ref="X396" r:id="rId1010" display="https://twitter.com/#!/tempestdevyne/status/1086691306074562562"/>
    <hyperlink ref="X397" r:id="rId1011" display="https://twitter.com/#!/tempestdevyne/status/1086694846574645248"/>
    <hyperlink ref="X398" r:id="rId1012" display="https://twitter.com/#!/captainslogaz/status/1086441379398447104"/>
    <hyperlink ref="X399" r:id="rId1013" display="https://twitter.com/#!/captainslogaz/status/1086447226602217472"/>
    <hyperlink ref="X400" r:id="rId1014" display="https://twitter.com/#!/captainslogaz/status/1086639243890491394"/>
    <hyperlink ref="X401" r:id="rId1015" display="https://twitter.com/#!/captainslogaz/status/1086675746494373888"/>
    <hyperlink ref="X402" r:id="rId1016" display="https://twitter.com/#!/captainslogaz/status/1086678340390465536"/>
    <hyperlink ref="X403" r:id="rId1017" display="https://twitter.com/#!/captainslogaz/status/1086680112542638082"/>
    <hyperlink ref="X404" r:id="rId1018" display="https://twitter.com/#!/captainslogaz/status/1086682065649655808"/>
    <hyperlink ref="X405" r:id="rId1019" display="https://twitter.com/#!/captainslogaz/status/1086686132417454080"/>
    <hyperlink ref="X406" r:id="rId1020" display="https://twitter.com/#!/captainslogaz/status/1086688973072695296"/>
    <hyperlink ref="X407" r:id="rId1021" display="https://twitter.com/#!/michelegabay/status/1086694925998075905"/>
    <hyperlink ref="AZ160" r:id="rId1022" display="https://api.twitter.com/1.1/geo/id/07d9ec917cc81000.json"/>
    <hyperlink ref="AZ260" r:id="rId1023" display="https://api.twitter.com/1.1/geo/id/5c62ffb0f0f3479d.json"/>
    <hyperlink ref="AZ262" r:id="rId1024" display="https://api.twitter.com/1.1/geo/id/5c62ffb0f0f3479d.json"/>
    <hyperlink ref="AZ265" r:id="rId1025" display="https://api.twitter.com/1.1/geo/id/5c62ffb0f0f3479d.json"/>
    <hyperlink ref="AZ266" r:id="rId1026" display="https://api.twitter.com/1.1/geo/id/5c62ffb0f0f3479d.json"/>
    <hyperlink ref="AZ267" r:id="rId1027" display="https://api.twitter.com/1.1/geo/id/5c62ffb0f0f3479d.json"/>
    <hyperlink ref="AZ268" r:id="rId1028" display="https://api.twitter.com/1.1/geo/id/5c62ffb0f0f3479d.json"/>
    <hyperlink ref="AZ284" r:id="rId1029" display="https://api.twitter.com/1.1/geo/id/5c62ffb0f0f3479d.json"/>
    <hyperlink ref="AZ285" r:id="rId1030" display="https://api.twitter.com/1.1/geo/id/07d9ec917cc81000.json"/>
    <hyperlink ref="AZ324" r:id="rId1031" display="https://api.twitter.com/1.1/geo/id/5c62ffb0f0f3479d.json"/>
    <hyperlink ref="AZ355" r:id="rId1032" display="https://api.twitter.com/1.1/geo/id/5c62ffb0f0f3479d.json"/>
    <hyperlink ref="AZ356" r:id="rId1033" display="https://api.twitter.com/1.1/geo/id/5c62ffb0f0f3479d.json"/>
  </hyperlinks>
  <printOptions/>
  <pageMargins left="0.7" right="0.7" top="0.75" bottom="0.75" header="0.3" footer="0.3"/>
  <pageSetup horizontalDpi="600" verticalDpi="600" orientation="portrait" r:id="rId1037"/>
  <legacyDrawing r:id="rId1035"/>
  <tableParts>
    <tablePart r:id="rId10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3982</v>
      </c>
      <c r="B1" s="13" t="s">
        <v>4096</v>
      </c>
      <c r="C1" s="13" t="s">
        <v>4097</v>
      </c>
      <c r="D1" s="13" t="s">
        <v>144</v>
      </c>
      <c r="E1" s="13" t="s">
        <v>4099</v>
      </c>
      <c r="F1" s="13" t="s">
        <v>4100</v>
      </c>
      <c r="G1" s="13" t="s">
        <v>4101</v>
      </c>
    </row>
    <row r="2" spans="1:7" ht="15">
      <c r="A2" s="78" t="s">
        <v>3568</v>
      </c>
      <c r="B2" s="78">
        <v>86</v>
      </c>
      <c r="C2" s="122">
        <v>0.013526266121421831</v>
      </c>
      <c r="D2" s="78" t="s">
        <v>4098</v>
      </c>
      <c r="E2" s="78"/>
      <c r="F2" s="78"/>
      <c r="G2" s="78"/>
    </row>
    <row r="3" spans="1:7" ht="15">
      <c r="A3" s="78" t="s">
        <v>3569</v>
      </c>
      <c r="B3" s="78">
        <v>36</v>
      </c>
      <c r="C3" s="122">
        <v>0.005662157911292859</v>
      </c>
      <c r="D3" s="78" t="s">
        <v>4098</v>
      </c>
      <c r="E3" s="78"/>
      <c r="F3" s="78"/>
      <c r="G3" s="78"/>
    </row>
    <row r="4" spans="1:7" ht="15">
      <c r="A4" s="78" t="s">
        <v>3570</v>
      </c>
      <c r="B4" s="78">
        <v>1</v>
      </c>
      <c r="C4" s="122">
        <v>0.00015728216420257942</v>
      </c>
      <c r="D4" s="78" t="s">
        <v>4098</v>
      </c>
      <c r="E4" s="78"/>
      <c r="F4" s="78"/>
      <c r="G4" s="78"/>
    </row>
    <row r="5" spans="1:7" ht="15">
      <c r="A5" s="78" t="s">
        <v>3571</v>
      </c>
      <c r="B5" s="78">
        <v>6236</v>
      </c>
      <c r="C5" s="122">
        <v>0.9808115759672853</v>
      </c>
      <c r="D5" s="78" t="s">
        <v>4098</v>
      </c>
      <c r="E5" s="78"/>
      <c r="F5" s="78"/>
      <c r="G5" s="78"/>
    </row>
    <row r="6" spans="1:7" ht="15">
      <c r="A6" s="78" t="s">
        <v>3572</v>
      </c>
      <c r="B6" s="78">
        <v>6358</v>
      </c>
      <c r="C6" s="122">
        <v>1</v>
      </c>
      <c r="D6" s="78" t="s">
        <v>4098</v>
      </c>
      <c r="E6" s="78"/>
      <c r="F6" s="78"/>
      <c r="G6" s="78"/>
    </row>
    <row r="7" spans="1:7" ht="15">
      <c r="A7" s="84" t="s">
        <v>3573</v>
      </c>
      <c r="B7" s="84">
        <v>263</v>
      </c>
      <c r="C7" s="123">
        <v>0.030109156209729624</v>
      </c>
      <c r="D7" s="84" t="s">
        <v>4098</v>
      </c>
      <c r="E7" s="84" t="b">
        <v>0</v>
      </c>
      <c r="F7" s="84" t="b">
        <v>0</v>
      </c>
      <c r="G7" s="84" t="b">
        <v>0</v>
      </c>
    </row>
    <row r="8" spans="1:7" ht="15">
      <c r="A8" s="84" t="s">
        <v>3574</v>
      </c>
      <c r="B8" s="84">
        <v>262</v>
      </c>
      <c r="C8" s="123">
        <v>0.030212575147125904</v>
      </c>
      <c r="D8" s="84" t="s">
        <v>4098</v>
      </c>
      <c r="E8" s="84" t="b">
        <v>0</v>
      </c>
      <c r="F8" s="84" t="b">
        <v>0</v>
      </c>
      <c r="G8" s="84" t="b">
        <v>0</v>
      </c>
    </row>
    <row r="9" spans="1:7" ht="15">
      <c r="A9" s="84" t="s">
        <v>425</v>
      </c>
      <c r="B9" s="84">
        <v>258</v>
      </c>
      <c r="C9" s="123">
        <v>0.010627192105974105</v>
      </c>
      <c r="D9" s="84" t="s">
        <v>4098</v>
      </c>
      <c r="E9" s="84" t="b">
        <v>0</v>
      </c>
      <c r="F9" s="84" t="b">
        <v>0</v>
      </c>
      <c r="G9" s="84" t="b">
        <v>0</v>
      </c>
    </row>
    <row r="10" spans="1:7" ht="15">
      <c r="A10" s="84" t="s">
        <v>622</v>
      </c>
      <c r="B10" s="84">
        <v>217</v>
      </c>
      <c r="C10" s="123">
        <v>0.013045580484555917</v>
      </c>
      <c r="D10" s="84" t="s">
        <v>4098</v>
      </c>
      <c r="E10" s="84" t="b">
        <v>0</v>
      </c>
      <c r="F10" s="84" t="b">
        <v>0</v>
      </c>
      <c r="G10" s="84" t="b">
        <v>0</v>
      </c>
    </row>
    <row r="11" spans="1:7" ht="15">
      <c r="A11" s="84" t="s">
        <v>3575</v>
      </c>
      <c r="B11" s="84">
        <v>155</v>
      </c>
      <c r="C11" s="123">
        <v>0.015022085808963052</v>
      </c>
      <c r="D11" s="84" t="s">
        <v>4098</v>
      </c>
      <c r="E11" s="84" t="b">
        <v>0</v>
      </c>
      <c r="F11" s="84" t="b">
        <v>0</v>
      </c>
      <c r="G11" s="84" t="b">
        <v>0</v>
      </c>
    </row>
    <row r="12" spans="1:7" ht="15">
      <c r="A12" s="84" t="s">
        <v>3577</v>
      </c>
      <c r="B12" s="84">
        <v>152</v>
      </c>
      <c r="C12" s="123">
        <v>0.01505623950173736</v>
      </c>
      <c r="D12" s="84" t="s">
        <v>4098</v>
      </c>
      <c r="E12" s="84" t="b">
        <v>0</v>
      </c>
      <c r="F12" s="84" t="b">
        <v>0</v>
      </c>
      <c r="G12" s="84" t="b">
        <v>0</v>
      </c>
    </row>
    <row r="13" spans="1:7" ht="15">
      <c r="A13" s="84" t="s">
        <v>488</v>
      </c>
      <c r="B13" s="84">
        <v>138</v>
      </c>
      <c r="C13" s="123">
        <v>0.015127828928896143</v>
      </c>
      <c r="D13" s="84" t="s">
        <v>4098</v>
      </c>
      <c r="E13" s="84" t="b">
        <v>0</v>
      </c>
      <c r="F13" s="84" t="b">
        <v>0</v>
      </c>
      <c r="G13" s="84" t="b">
        <v>0</v>
      </c>
    </row>
    <row r="14" spans="1:7" ht="15">
      <c r="A14" s="84" t="s">
        <v>3614</v>
      </c>
      <c r="B14" s="84">
        <v>135</v>
      </c>
      <c r="C14" s="123">
        <v>0.015123470238833649</v>
      </c>
      <c r="D14" s="84" t="s">
        <v>4098</v>
      </c>
      <c r="E14" s="84" t="b">
        <v>0</v>
      </c>
      <c r="F14" s="84" t="b">
        <v>0</v>
      </c>
      <c r="G14" s="84" t="b">
        <v>0</v>
      </c>
    </row>
    <row r="15" spans="1:7" ht="15">
      <c r="A15" s="84" t="s">
        <v>3578</v>
      </c>
      <c r="B15" s="84">
        <v>131</v>
      </c>
      <c r="C15" s="123">
        <v>0.015106287573562952</v>
      </c>
      <c r="D15" s="84" t="s">
        <v>4098</v>
      </c>
      <c r="E15" s="84" t="b">
        <v>0</v>
      </c>
      <c r="F15" s="84" t="b">
        <v>0</v>
      </c>
      <c r="G15" s="84" t="b">
        <v>0</v>
      </c>
    </row>
    <row r="16" spans="1:7" ht="15">
      <c r="A16" s="84" t="s">
        <v>3579</v>
      </c>
      <c r="B16" s="84">
        <v>131</v>
      </c>
      <c r="C16" s="123">
        <v>0.015106287573562952</v>
      </c>
      <c r="D16" s="84" t="s">
        <v>4098</v>
      </c>
      <c r="E16" s="84" t="b">
        <v>0</v>
      </c>
      <c r="F16" s="84" t="b">
        <v>0</v>
      </c>
      <c r="G16" s="84" t="b">
        <v>0</v>
      </c>
    </row>
    <row r="17" spans="1:7" ht="15">
      <c r="A17" s="84" t="s">
        <v>3580</v>
      </c>
      <c r="B17" s="84">
        <v>131</v>
      </c>
      <c r="C17" s="123">
        <v>0.015106287573562952</v>
      </c>
      <c r="D17" s="84" t="s">
        <v>4098</v>
      </c>
      <c r="E17" s="84" t="b">
        <v>0</v>
      </c>
      <c r="F17" s="84" t="b">
        <v>0</v>
      </c>
      <c r="G17" s="84" t="b">
        <v>0</v>
      </c>
    </row>
    <row r="18" spans="1:7" ht="15">
      <c r="A18" s="84" t="s">
        <v>3581</v>
      </c>
      <c r="B18" s="84">
        <v>131</v>
      </c>
      <c r="C18" s="123">
        <v>0.015106287573562952</v>
      </c>
      <c r="D18" s="84" t="s">
        <v>4098</v>
      </c>
      <c r="E18" s="84" t="b">
        <v>0</v>
      </c>
      <c r="F18" s="84" t="b">
        <v>0</v>
      </c>
      <c r="G18" s="84" t="b">
        <v>0</v>
      </c>
    </row>
    <row r="19" spans="1:7" ht="15">
      <c r="A19" s="84" t="s">
        <v>3983</v>
      </c>
      <c r="B19" s="84">
        <v>131</v>
      </c>
      <c r="C19" s="123">
        <v>0.015106287573562952</v>
      </c>
      <c r="D19" s="84" t="s">
        <v>4098</v>
      </c>
      <c r="E19" s="84" t="b">
        <v>0</v>
      </c>
      <c r="F19" s="84" t="b">
        <v>0</v>
      </c>
      <c r="G19" s="84" t="b">
        <v>0</v>
      </c>
    </row>
    <row r="20" spans="1:7" ht="15">
      <c r="A20" s="84" t="s">
        <v>635</v>
      </c>
      <c r="B20" s="84">
        <v>117</v>
      </c>
      <c r="C20" s="123">
        <v>0.014938109300487393</v>
      </c>
      <c r="D20" s="84" t="s">
        <v>4098</v>
      </c>
      <c r="E20" s="84" t="b">
        <v>0</v>
      </c>
      <c r="F20" s="84" t="b">
        <v>0</v>
      </c>
      <c r="G20" s="84" t="b">
        <v>0</v>
      </c>
    </row>
    <row r="21" spans="1:7" ht="15">
      <c r="A21" s="84" t="s">
        <v>3583</v>
      </c>
      <c r="B21" s="84">
        <v>53</v>
      </c>
      <c r="C21" s="123">
        <v>0.011931294434716674</v>
      </c>
      <c r="D21" s="84" t="s">
        <v>4098</v>
      </c>
      <c r="E21" s="84" t="b">
        <v>0</v>
      </c>
      <c r="F21" s="84" t="b">
        <v>0</v>
      </c>
      <c r="G21" s="84" t="b">
        <v>0</v>
      </c>
    </row>
    <row r="22" spans="1:7" ht="15">
      <c r="A22" s="84" t="s">
        <v>3589</v>
      </c>
      <c r="B22" s="84">
        <v>48</v>
      </c>
      <c r="C22" s="123">
        <v>0.011144501610503963</v>
      </c>
      <c r="D22" s="84" t="s">
        <v>4098</v>
      </c>
      <c r="E22" s="84" t="b">
        <v>0</v>
      </c>
      <c r="F22" s="84" t="b">
        <v>0</v>
      </c>
      <c r="G22" s="84" t="b">
        <v>0</v>
      </c>
    </row>
    <row r="23" spans="1:7" ht="15">
      <c r="A23" s="84" t="s">
        <v>3984</v>
      </c>
      <c r="B23" s="84">
        <v>45</v>
      </c>
      <c r="C23" s="123">
        <v>0.010447970259847466</v>
      </c>
      <c r="D23" s="84" t="s">
        <v>4098</v>
      </c>
      <c r="E23" s="84" t="b">
        <v>0</v>
      </c>
      <c r="F23" s="84" t="b">
        <v>0</v>
      </c>
      <c r="G23" s="84" t="b">
        <v>0</v>
      </c>
    </row>
    <row r="24" spans="1:7" ht="15">
      <c r="A24" s="84" t="s">
        <v>3607</v>
      </c>
      <c r="B24" s="84">
        <v>31</v>
      </c>
      <c r="C24" s="123">
        <v>0.00892937459174739</v>
      </c>
      <c r="D24" s="84" t="s">
        <v>4098</v>
      </c>
      <c r="E24" s="84" t="b">
        <v>0</v>
      </c>
      <c r="F24" s="84" t="b">
        <v>0</v>
      </c>
      <c r="G24" s="84" t="b">
        <v>0</v>
      </c>
    </row>
    <row r="25" spans="1:7" ht="15">
      <c r="A25" s="84" t="s">
        <v>3985</v>
      </c>
      <c r="B25" s="84">
        <v>30</v>
      </c>
      <c r="C25" s="123">
        <v>0.010569855848944697</v>
      </c>
      <c r="D25" s="84" t="s">
        <v>4098</v>
      </c>
      <c r="E25" s="84" t="b">
        <v>0</v>
      </c>
      <c r="F25" s="84" t="b">
        <v>0</v>
      </c>
      <c r="G25" s="84" t="b">
        <v>0</v>
      </c>
    </row>
    <row r="26" spans="1:7" ht="15">
      <c r="A26" s="84" t="s">
        <v>3612</v>
      </c>
      <c r="B26" s="84">
        <v>26</v>
      </c>
      <c r="C26" s="123">
        <v>0.007596468627770818</v>
      </c>
      <c r="D26" s="84" t="s">
        <v>4098</v>
      </c>
      <c r="E26" s="84" t="b">
        <v>0</v>
      </c>
      <c r="F26" s="84" t="b">
        <v>0</v>
      </c>
      <c r="G26" s="84" t="b">
        <v>0</v>
      </c>
    </row>
    <row r="27" spans="1:7" ht="15">
      <c r="A27" s="84" t="s">
        <v>3618</v>
      </c>
      <c r="B27" s="84">
        <v>25</v>
      </c>
      <c r="C27" s="123">
        <v>0.007411532587859628</v>
      </c>
      <c r="D27" s="84" t="s">
        <v>4098</v>
      </c>
      <c r="E27" s="84" t="b">
        <v>0</v>
      </c>
      <c r="F27" s="84" t="b">
        <v>0</v>
      </c>
      <c r="G27" s="84" t="b">
        <v>0</v>
      </c>
    </row>
    <row r="28" spans="1:7" ht="15">
      <c r="A28" s="84" t="s">
        <v>3986</v>
      </c>
      <c r="B28" s="84">
        <v>24</v>
      </c>
      <c r="C28" s="123">
        <v>0.007222220719512797</v>
      </c>
      <c r="D28" s="84" t="s">
        <v>4098</v>
      </c>
      <c r="E28" s="84" t="b">
        <v>0</v>
      </c>
      <c r="F28" s="84" t="b">
        <v>0</v>
      </c>
      <c r="G28" s="84" t="b">
        <v>0</v>
      </c>
    </row>
    <row r="29" spans="1:7" ht="15">
      <c r="A29" s="84" t="s">
        <v>3596</v>
      </c>
      <c r="B29" s="84">
        <v>24</v>
      </c>
      <c r="C29" s="123">
        <v>0.007222220719512797</v>
      </c>
      <c r="D29" s="84" t="s">
        <v>4098</v>
      </c>
      <c r="E29" s="84" t="b">
        <v>0</v>
      </c>
      <c r="F29" s="84" t="b">
        <v>0</v>
      </c>
      <c r="G29" s="84" t="b">
        <v>0</v>
      </c>
    </row>
    <row r="30" spans="1:7" ht="15">
      <c r="A30" s="84" t="s">
        <v>3597</v>
      </c>
      <c r="B30" s="84">
        <v>24</v>
      </c>
      <c r="C30" s="123">
        <v>0.007222220719512797</v>
      </c>
      <c r="D30" s="84" t="s">
        <v>4098</v>
      </c>
      <c r="E30" s="84" t="b">
        <v>0</v>
      </c>
      <c r="F30" s="84" t="b">
        <v>0</v>
      </c>
      <c r="G30" s="84" t="b">
        <v>0</v>
      </c>
    </row>
    <row r="31" spans="1:7" ht="15">
      <c r="A31" s="84" t="s">
        <v>3598</v>
      </c>
      <c r="B31" s="84">
        <v>24</v>
      </c>
      <c r="C31" s="123">
        <v>0.007222220719512797</v>
      </c>
      <c r="D31" s="84" t="s">
        <v>4098</v>
      </c>
      <c r="E31" s="84" t="b">
        <v>0</v>
      </c>
      <c r="F31" s="84" t="b">
        <v>0</v>
      </c>
      <c r="G31" s="84" t="b">
        <v>0</v>
      </c>
    </row>
    <row r="32" spans="1:7" ht="15">
      <c r="A32" s="84" t="s">
        <v>3987</v>
      </c>
      <c r="B32" s="84">
        <v>23</v>
      </c>
      <c r="C32" s="123">
        <v>0.007028350593032378</v>
      </c>
      <c r="D32" s="84" t="s">
        <v>4098</v>
      </c>
      <c r="E32" s="84" t="b">
        <v>0</v>
      </c>
      <c r="F32" s="84" t="b">
        <v>0</v>
      </c>
      <c r="G32" s="84" t="b">
        <v>0</v>
      </c>
    </row>
    <row r="33" spans="1:7" ht="15">
      <c r="A33" s="84" t="s">
        <v>3988</v>
      </c>
      <c r="B33" s="84">
        <v>21</v>
      </c>
      <c r="C33" s="123">
        <v>0.006626124289616866</v>
      </c>
      <c r="D33" s="84" t="s">
        <v>4098</v>
      </c>
      <c r="E33" s="84" t="b">
        <v>0</v>
      </c>
      <c r="F33" s="84" t="b">
        <v>0</v>
      </c>
      <c r="G33" s="84" t="b">
        <v>0</v>
      </c>
    </row>
    <row r="34" spans="1:7" ht="15">
      <c r="A34" s="84" t="s">
        <v>3522</v>
      </c>
      <c r="B34" s="84">
        <v>21</v>
      </c>
      <c r="C34" s="123">
        <v>0.006626124289616866</v>
      </c>
      <c r="D34" s="84" t="s">
        <v>4098</v>
      </c>
      <c r="E34" s="84" t="b">
        <v>0</v>
      </c>
      <c r="F34" s="84" t="b">
        <v>0</v>
      </c>
      <c r="G34" s="84" t="b">
        <v>0</v>
      </c>
    </row>
    <row r="35" spans="1:7" ht="15">
      <c r="A35" s="84" t="s">
        <v>3989</v>
      </c>
      <c r="B35" s="84">
        <v>21</v>
      </c>
      <c r="C35" s="123">
        <v>0.006626124289616866</v>
      </c>
      <c r="D35" s="84" t="s">
        <v>4098</v>
      </c>
      <c r="E35" s="84" t="b">
        <v>0</v>
      </c>
      <c r="F35" s="84" t="b">
        <v>0</v>
      </c>
      <c r="G35" s="84" t="b">
        <v>0</v>
      </c>
    </row>
    <row r="36" spans="1:7" ht="15">
      <c r="A36" s="84" t="s">
        <v>3593</v>
      </c>
      <c r="B36" s="84">
        <v>20</v>
      </c>
      <c r="C36" s="123">
        <v>0.006417314778462251</v>
      </c>
      <c r="D36" s="84" t="s">
        <v>4098</v>
      </c>
      <c r="E36" s="84" t="b">
        <v>0</v>
      </c>
      <c r="F36" s="84" t="b">
        <v>0</v>
      </c>
      <c r="G36" s="84" t="b">
        <v>0</v>
      </c>
    </row>
    <row r="37" spans="1:7" ht="15">
      <c r="A37" s="84" t="s">
        <v>3990</v>
      </c>
      <c r="B37" s="84">
        <v>20</v>
      </c>
      <c r="C37" s="123">
        <v>0.006417314778462251</v>
      </c>
      <c r="D37" s="84" t="s">
        <v>4098</v>
      </c>
      <c r="E37" s="84" t="b">
        <v>0</v>
      </c>
      <c r="F37" s="84" t="b">
        <v>1</v>
      </c>
      <c r="G37" s="84" t="b">
        <v>0</v>
      </c>
    </row>
    <row r="38" spans="1:7" ht="15">
      <c r="A38" s="84" t="s">
        <v>3991</v>
      </c>
      <c r="B38" s="84">
        <v>20</v>
      </c>
      <c r="C38" s="123">
        <v>0.006417314778462251</v>
      </c>
      <c r="D38" s="84" t="s">
        <v>4098</v>
      </c>
      <c r="E38" s="84" t="b">
        <v>0</v>
      </c>
      <c r="F38" s="84" t="b">
        <v>0</v>
      </c>
      <c r="G38" s="84" t="b">
        <v>0</v>
      </c>
    </row>
    <row r="39" spans="1:7" ht="15">
      <c r="A39" s="84" t="s">
        <v>3992</v>
      </c>
      <c r="B39" s="84">
        <v>20</v>
      </c>
      <c r="C39" s="123">
        <v>0.006417314778462251</v>
      </c>
      <c r="D39" s="84" t="s">
        <v>4098</v>
      </c>
      <c r="E39" s="84" t="b">
        <v>0</v>
      </c>
      <c r="F39" s="84" t="b">
        <v>0</v>
      </c>
      <c r="G39" s="84" t="b">
        <v>0</v>
      </c>
    </row>
    <row r="40" spans="1:7" ht="15">
      <c r="A40" s="84" t="s">
        <v>3993</v>
      </c>
      <c r="B40" s="84">
        <v>20</v>
      </c>
      <c r="C40" s="123">
        <v>0.006417314778462251</v>
      </c>
      <c r="D40" s="84" t="s">
        <v>4098</v>
      </c>
      <c r="E40" s="84" t="b">
        <v>0</v>
      </c>
      <c r="F40" s="84" t="b">
        <v>0</v>
      </c>
      <c r="G40" s="84" t="b">
        <v>0</v>
      </c>
    </row>
    <row r="41" spans="1:7" ht="15">
      <c r="A41" s="84" t="s">
        <v>3994</v>
      </c>
      <c r="B41" s="84">
        <v>20</v>
      </c>
      <c r="C41" s="123">
        <v>0.006417314778462251</v>
      </c>
      <c r="D41" s="84" t="s">
        <v>4098</v>
      </c>
      <c r="E41" s="84" t="b">
        <v>0</v>
      </c>
      <c r="F41" s="84" t="b">
        <v>0</v>
      </c>
      <c r="G41" s="84" t="b">
        <v>0</v>
      </c>
    </row>
    <row r="42" spans="1:7" ht="15">
      <c r="A42" s="84" t="s">
        <v>3995</v>
      </c>
      <c r="B42" s="84">
        <v>20</v>
      </c>
      <c r="C42" s="123">
        <v>0.006417314778462251</v>
      </c>
      <c r="D42" s="84" t="s">
        <v>4098</v>
      </c>
      <c r="E42" s="84" t="b">
        <v>0</v>
      </c>
      <c r="F42" s="84" t="b">
        <v>0</v>
      </c>
      <c r="G42" s="84" t="b">
        <v>0</v>
      </c>
    </row>
    <row r="43" spans="1:7" ht="15">
      <c r="A43" s="84" t="s">
        <v>3996</v>
      </c>
      <c r="B43" s="84">
        <v>20</v>
      </c>
      <c r="C43" s="123">
        <v>0.006417314778462251</v>
      </c>
      <c r="D43" s="84" t="s">
        <v>4098</v>
      </c>
      <c r="E43" s="84" t="b">
        <v>0</v>
      </c>
      <c r="F43" s="84" t="b">
        <v>0</v>
      </c>
      <c r="G43" s="84" t="b">
        <v>0</v>
      </c>
    </row>
    <row r="44" spans="1:7" ht="15">
      <c r="A44" s="84" t="s">
        <v>3997</v>
      </c>
      <c r="B44" s="84">
        <v>19</v>
      </c>
      <c r="C44" s="123">
        <v>0.006203034660166661</v>
      </c>
      <c r="D44" s="84" t="s">
        <v>4098</v>
      </c>
      <c r="E44" s="84" t="b">
        <v>0</v>
      </c>
      <c r="F44" s="84" t="b">
        <v>0</v>
      </c>
      <c r="G44" s="84" t="b">
        <v>0</v>
      </c>
    </row>
    <row r="45" spans="1:7" ht="15">
      <c r="A45" s="84" t="s">
        <v>3523</v>
      </c>
      <c r="B45" s="84">
        <v>18</v>
      </c>
      <c r="C45" s="123">
        <v>0.005982995748385392</v>
      </c>
      <c r="D45" s="84" t="s">
        <v>4098</v>
      </c>
      <c r="E45" s="84" t="b">
        <v>0</v>
      </c>
      <c r="F45" s="84" t="b">
        <v>0</v>
      </c>
      <c r="G45" s="84" t="b">
        <v>0</v>
      </c>
    </row>
    <row r="46" spans="1:7" ht="15">
      <c r="A46" s="84" t="s">
        <v>3998</v>
      </c>
      <c r="B46" s="84">
        <v>18</v>
      </c>
      <c r="C46" s="123">
        <v>0.005982995748385392</v>
      </c>
      <c r="D46" s="84" t="s">
        <v>4098</v>
      </c>
      <c r="E46" s="84" t="b">
        <v>0</v>
      </c>
      <c r="F46" s="84" t="b">
        <v>0</v>
      </c>
      <c r="G46" s="84" t="b">
        <v>0</v>
      </c>
    </row>
    <row r="47" spans="1:7" ht="15">
      <c r="A47" s="84" t="s">
        <v>3524</v>
      </c>
      <c r="B47" s="84">
        <v>18</v>
      </c>
      <c r="C47" s="123">
        <v>0.005982995748385392</v>
      </c>
      <c r="D47" s="84" t="s">
        <v>4098</v>
      </c>
      <c r="E47" s="84" t="b">
        <v>0</v>
      </c>
      <c r="F47" s="84" t="b">
        <v>0</v>
      </c>
      <c r="G47" s="84" t="b">
        <v>0</v>
      </c>
    </row>
    <row r="48" spans="1:7" ht="15">
      <c r="A48" s="84" t="s">
        <v>3584</v>
      </c>
      <c r="B48" s="84">
        <v>16</v>
      </c>
      <c r="C48" s="123">
        <v>0.005524322789309438</v>
      </c>
      <c r="D48" s="84" t="s">
        <v>4098</v>
      </c>
      <c r="E48" s="84" t="b">
        <v>0</v>
      </c>
      <c r="F48" s="84" t="b">
        <v>0</v>
      </c>
      <c r="G48" s="84" t="b">
        <v>0</v>
      </c>
    </row>
    <row r="49" spans="1:7" ht="15">
      <c r="A49" s="84" t="s">
        <v>3587</v>
      </c>
      <c r="B49" s="84">
        <v>16</v>
      </c>
      <c r="C49" s="123">
        <v>0.006346765429071411</v>
      </c>
      <c r="D49" s="84" t="s">
        <v>4098</v>
      </c>
      <c r="E49" s="84" t="b">
        <v>0</v>
      </c>
      <c r="F49" s="84" t="b">
        <v>0</v>
      </c>
      <c r="G49" s="84" t="b">
        <v>0</v>
      </c>
    </row>
    <row r="50" spans="1:7" ht="15">
      <c r="A50" s="84" t="s">
        <v>3999</v>
      </c>
      <c r="B50" s="84">
        <v>15</v>
      </c>
      <c r="C50" s="123">
        <v>0.0052849279244723485</v>
      </c>
      <c r="D50" s="84" t="s">
        <v>4098</v>
      </c>
      <c r="E50" s="84" t="b">
        <v>0</v>
      </c>
      <c r="F50" s="84" t="b">
        <v>0</v>
      </c>
      <c r="G50" s="84" t="b">
        <v>0</v>
      </c>
    </row>
    <row r="51" spans="1:7" ht="15">
      <c r="A51" s="84" t="s">
        <v>4000</v>
      </c>
      <c r="B51" s="84">
        <v>15</v>
      </c>
      <c r="C51" s="123">
        <v>0.0052849279244723485</v>
      </c>
      <c r="D51" s="84" t="s">
        <v>4098</v>
      </c>
      <c r="E51" s="84" t="b">
        <v>0</v>
      </c>
      <c r="F51" s="84" t="b">
        <v>0</v>
      </c>
      <c r="G51" s="84" t="b">
        <v>0</v>
      </c>
    </row>
    <row r="52" spans="1:7" ht="15">
      <c r="A52" s="84" t="s">
        <v>4001</v>
      </c>
      <c r="B52" s="84">
        <v>15</v>
      </c>
      <c r="C52" s="123">
        <v>0.0052849279244723485</v>
      </c>
      <c r="D52" s="84" t="s">
        <v>4098</v>
      </c>
      <c r="E52" s="84" t="b">
        <v>1</v>
      </c>
      <c r="F52" s="84" t="b">
        <v>0</v>
      </c>
      <c r="G52" s="84" t="b">
        <v>0</v>
      </c>
    </row>
    <row r="53" spans="1:7" ht="15">
      <c r="A53" s="84" t="s">
        <v>4002</v>
      </c>
      <c r="B53" s="84">
        <v>15</v>
      </c>
      <c r="C53" s="123">
        <v>0.0052849279244723485</v>
      </c>
      <c r="D53" s="84" t="s">
        <v>4098</v>
      </c>
      <c r="E53" s="84" t="b">
        <v>0</v>
      </c>
      <c r="F53" s="84" t="b">
        <v>0</v>
      </c>
      <c r="G53" s="84" t="b">
        <v>0</v>
      </c>
    </row>
    <row r="54" spans="1:7" ht="15">
      <c r="A54" s="84" t="s">
        <v>3626</v>
      </c>
      <c r="B54" s="84">
        <v>14</v>
      </c>
      <c r="C54" s="123">
        <v>0.005038236547341205</v>
      </c>
      <c r="D54" s="84" t="s">
        <v>4098</v>
      </c>
      <c r="E54" s="84" t="b">
        <v>0</v>
      </c>
      <c r="F54" s="84" t="b">
        <v>0</v>
      </c>
      <c r="G54" s="84" t="b">
        <v>0</v>
      </c>
    </row>
    <row r="55" spans="1:7" ht="15">
      <c r="A55" s="84" t="s">
        <v>632</v>
      </c>
      <c r="B55" s="84">
        <v>14</v>
      </c>
      <c r="C55" s="123">
        <v>0.005038236547341205</v>
      </c>
      <c r="D55" s="84" t="s">
        <v>4098</v>
      </c>
      <c r="E55" s="84" t="b">
        <v>0</v>
      </c>
      <c r="F55" s="84" t="b">
        <v>0</v>
      </c>
      <c r="G55" s="84" t="b">
        <v>0</v>
      </c>
    </row>
    <row r="56" spans="1:7" ht="15">
      <c r="A56" s="84" t="s">
        <v>472</v>
      </c>
      <c r="B56" s="84">
        <v>14</v>
      </c>
      <c r="C56" s="123">
        <v>0.005038236547341205</v>
      </c>
      <c r="D56" s="84" t="s">
        <v>4098</v>
      </c>
      <c r="E56" s="84" t="b">
        <v>0</v>
      </c>
      <c r="F56" s="84" t="b">
        <v>0</v>
      </c>
      <c r="G56" s="84" t="b">
        <v>0</v>
      </c>
    </row>
    <row r="57" spans="1:7" ht="15">
      <c r="A57" s="84" t="s">
        <v>3591</v>
      </c>
      <c r="B57" s="84">
        <v>14</v>
      </c>
      <c r="C57" s="123">
        <v>0.005038236547341205</v>
      </c>
      <c r="D57" s="84" t="s">
        <v>4098</v>
      </c>
      <c r="E57" s="84" t="b">
        <v>0</v>
      </c>
      <c r="F57" s="84" t="b">
        <v>0</v>
      </c>
      <c r="G57" s="84" t="b">
        <v>0</v>
      </c>
    </row>
    <row r="58" spans="1:7" ht="15">
      <c r="A58" s="84" t="s">
        <v>3525</v>
      </c>
      <c r="B58" s="84">
        <v>13</v>
      </c>
      <c r="C58" s="123">
        <v>0.004783726619005469</v>
      </c>
      <c r="D58" s="84" t="s">
        <v>4098</v>
      </c>
      <c r="E58" s="84" t="b">
        <v>0</v>
      </c>
      <c r="F58" s="84" t="b">
        <v>0</v>
      </c>
      <c r="G58" s="84" t="b">
        <v>0</v>
      </c>
    </row>
    <row r="59" spans="1:7" ht="15">
      <c r="A59" s="84" t="s">
        <v>4003</v>
      </c>
      <c r="B59" s="84">
        <v>13</v>
      </c>
      <c r="C59" s="123">
        <v>0.004783726619005469</v>
      </c>
      <c r="D59" s="84" t="s">
        <v>4098</v>
      </c>
      <c r="E59" s="84" t="b">
        <v>0</v>
      </c>
      <c r="F59" s="84" t="b">
        <v>0</v>
      </c>
      <c r="G59" s="84" t="b">
        <v>0</v>
      </c>
    </row>
    <row r="60" spans="1:7" ht="15">
      <c r="A60" s="84" t="s">
        <v>4004</v>
      </c>
      <c r="B60" s="84">
        <v>13</v>
      </c>
      <c r="C60" s="123">
        <v>0.004783726619005469</v>
      </c>
      <c r="D60" s="84" t="s">
        <v>4098</v>
      </c>
      <c r="E60" s="84" t="b">
        <v>0</v>
      </c>
      <c r="F60" s="84" t="b">
        <v>0</v>
      </c>
      <c r="G60" s="84" t="b">
        <v>0</v>
      </c>
    </row>
    <row r="61" spans="1:7" ht="15">
      <c r="A61" s="84" t="s">
        <v>3526</v>
      </c>
      <c r="B61" s="84">
        <v>11</v>
      </c>
      <c r="C61" s="123">
        <v>0.004248740054762981</v>
      </c>
      <c r="D61" s="84" t="s">
        <v>4098</v>
      </c>
      <c r="E61" s="84" t="b">
        <v>0</v>
      </c>
      <c r="F61" s="84" t="b">
        <v>0</v>
      </c>
      <c r="G61" s="84" t="b">
        <v>0</v>
      </c>
    </row>
    <row r="62" spans="1:7" ht="15">
      <c r="A62" s="84" t="s">
        <v>3627</v>
      </c>
      <c r="B62" s="84">
        <v>11</v>
      </c>
      <c r="C62" s="123">
        <v>0.004248740054762981</v>
      </c>
      <c r="D62" s="84" t="s">
        <v>4098</v>
      </c>
      <c r="E62" s="84" t="b">
        <v>0</v>
      </c>
      <c r="F62" s="84" t="b">
        <v>0</v>
      </c>
      <c r="G62" s="84" t="b">
        <v>0</v>
      </c>
    </row>
    <row r="63" spans="1:7" ht="15">
      <c r="A63" s="84" t="s">
        <v>424</v>
      </c>
      <c r="B63" s="84">
        <v>11</v>
      </c>
      <c r="C63" s="123">
        <v>0.004248740054762981</v>
      </c>
      <c r="D63" s="84" t="s">
        <v>4098</v>
      </c>
      <c r="E63" s="84" t="b">
        <v>0</v>
      </c>
      <c r="F63" s="84" t="b">
        <v>0</v>
      </c>
      <c r="G63" s="84" t="b">
        <v>0</v>
      </c>
    </row>
    <row r="64" spans="1:7" ht="15">
      <c r="A64" s="84" t="s">
        <v>3527</v>
      </c>
      <c r="B64" s="84">
        <v>11</v>
      </c>
      <c r="C64" s="123">
        <v>0.004248740054762981</v>
      </c>
      <c r="D64" s="84" t="s">
        <v>4098</v>
      </c>
      <c r="E64" s="84" t="b">
        <v>0</v>
      </c>
      <c r="F64" s="84" t="b">
        <v>0</v>
      </c>
      <c r="G64" s="84" t="b">
        <v>0</v>
      </c>
    </row>
    <row r="65" spans="1:7" ht="15">
      <c r="A65" s="84" t="s">
        <v>4005</v>
      </c>
      <c r="B65" s="84">
        <v>11</v>
      </c>
      <c r="C65" s="123">
        <v>0.004248740054762981</v>
      </c>
      <c r="D65" s="84" t="s">
        <v>4098</v>
      </c>
      <c r="E65" s="84" t="b">
        <v>0</v>
      </c>
      <c r="F65" s="84" t="b">
        <v>0</v>
      </c>
      <c r="G65" s="84" t="b">
        <v>0</v>
      </c>
    </row>
    <row r="66" spans="1:7" ht="15">
      <c r="A66" s="84" t="s">
        <v>4006</v>
      </c>
      <c r="B66" s="84">
        <v>11</v>
      </c>
      <c r="C66" s="123">
        <v>0.004248740054762981</v>
      </c>
      <c r="D66" s="84" t="s">
        <v>4098</v>
      </c>
      <c r="E66" s="84" t="b">
        <v>0</v>
      </c>
      <c r="F66" s="84" t="b">
        <v>0</v>
      </c>
      <c r="G66" s="84" t="b">
        <v>0</v>
      </c>
    </row>
    <row r="67" spans="1:7" ht="15">
      <c r="A67" s="84" t="s">
        <v>4007</v>
      </c>
      <c r="B67" s="84">
        <v>11</v>
      </c>
      <c r="C67" s="123">
        <v>0.004248740054762981</v>
      </c>
      <c r="D67" s="84" t="s">
        <v>4098</v>
      </c>
      <c r="E67" s="84" t="b">
        <v>0</v>
      </c>
      <c r="F67" s="84" t="b">
        <v>0</v>
      </c>
      <c r="G67" s="84" t="b">
        <v>0</v>
      </c>
    </row>
    <row r="68" spans="1:7" ht="15">
      <c r="A68" s="84" t="s">
        <v>4008</v>
      </c>
      <c r="B68" s="84">
        <v>11</v>
      </c>
      <c r="C68" s="123">
        <v>0.004248740054762981</v>
      </c>
      <c r="D68" s="84" t="s">
        <v>4098</v>
      </c>
      <c r="E68" s="84" t="b">
        <v>1</v>
      </c>
      <c r="F68" s="84" t="b">
        <v>0</v>
      </c>
      <c r="G68" s="84" t="b">
        <v>0</v>
      </c>
    </row>
    <row r="69" spans="1:7" ht="15">
      <c r="A69" s="84" t="s">
        <v>3610</v>
      </c>
      <c r="B69" s="84">
        <v>10</v>
      </c>
      <c r="C69" s="123">
        <v>0.003966728393169632</v>
      </c>
      <c r="D69" s="84" t="s">
        <v>4098</v>
      </c>
      <c r="E69" s="84" t="b">
        <v>1</v>
      </c>
      <c r="F69" s="84" t="b">
        <v>0</v>
      </c>
      <c r="G69" s="84" t="b">
        <v>0</v>
      </c>
    </row>
    <row r="70" spans="1:7" ht="15">
      <c r="A70" s="84" t="s">
        <v>3601</v>
      </c>
      <c r="B70" s="84">
        <v>10</v>
      </c>
      <c r="C70" s="123">
        <v>0.003966728393169632</v>
      </c>
      <c r="D70" s="84" t="s">
        <v>4098</v>
      </c>
      <c r="E70" s="84" t="b">
        <v>0</v>
      </c>
      <c r="F70" s="84" t="b">
        <v>0</v>
      </c>
      <c r="G70" s="84" t="b">
        <v>0</v>
      </c>
    </row>
    <row r="71" spans="1:7" ht="15">
      <c r="A71" s="84" t="s">
        <v>3585</v>
      </c>
      <c r="B71" s="84">
        <v>10</v>
      </c>
      <c r="C71" s="123">
        <v>0.004525400641007347</v>
      </c>
      <c r="D71" s="84" t="s">
        <v>4098</v>
      </c>
      <c r="E71" s="84" t="b">
        <v>0</v>
      </c>
      <c r="F71" s="84" t="b">
        <v>0</v>
      </c>
      <c r="G71" s="84" t="b">
        <v>0</v>
      </c>
    </row>
    <row r="72" spans="1:7" ht="15">
      <c r="A72" s="84" t="s">
        <v>3588</v>
      </c>
      <c r="B72" s="84">
        <v>10</v>
      </c>
      <c r="C72" s="123">
        <v>0.003966728393169632</v>
      </c>
      <c r="D72" s="84" t="s">
        <v>4098</v>
      </c>
      <c r="E72" s="84" t="b">
        <v>0</v>
      </c>
      <c r="F72" s="84" t="b">
        <v>0</v>
      </c>
      <c r="G72" s="84" t="b">
        <v>0</v>
      </c>
    </row>
    <row r="73" spans="1:7" ht="15">
      <c r="A73" s="84" t="s">
        <v>3529</v>
      </c>
      <c r="B73" s="84">
        <v>9</v>
      </c>
      <c r="C73" s="123">
        <v>0.003673761777737352</v>
      </c>
      <c r="D73" s="84" t="s">
        <v>4098</v>
      </c>
      <c r="E73" s="84" t="b">
        <v>0</v>
      </c>
      <c r="F73" s="84" t="b">
        <v>0</v>
      </c>
      <c r="G73" s="84" t="b">
        <v>0</v>
      </c>
    </row>
    <row r="74" spans="1:7" ht="15">
      <c r="A74" s="84" t="s">
        <v>487</v>
      </c>
      <c r="B74" s="84">
        <v>9</v>
      </c>
      <c r="C74" s="123">
        <v>0.003673761777737352</v>
      </c>
      <c r="D74" s="84" t="s">
        <v>4098</v>
      </c>
      <c r="E74" s="84" t="b">
        <v>0</v>
      </c>
      <c r="F74" s="84" t="b">
        <v>0</v>
      </c>
      <c r="G74" s="84" t="b">
        <v>0</v>
      </c>
    </row>
    <row r="75" spans="1:7" ht="15">
      <c r="A75" s="84" t="s">
        <v>486</v>
      </c>
      <c r="B75" s="84">
        <v>9</v>
      </c>
      <c r="C75" s="123">
        <v>0.003673761777737352</v>
      </c>
      <c r="D75" s="84" t="s">
        <v>4098</v>
      </c>
      <c r="E75" s="84" t="b">
        <v>0</v>
      </c>
      <c r="F75" s="84" t="b">
        <v>0</v>
      </c>
      <c r="G75" s="84" t="b">
        <v>0</v>
      </c>
    </row>
    <row r="76" spans="1:7" ht="15">
      <c r="A76" s="84" t="s">
        <v>3615</v>
      </c>
      <c r="B76" s="84">
        <v>8</v>
      </c>
      <c r="C76" s="123">
        <v>0.003368618197805525</v>
      </c>
      <c r="D76" s="84" t="s">
        <v>4098</v>
      </c>
      <c r="E76" s="84" t="b">
        <v>0</v>
      </c>
      <c r="F76" s="84" t="b">
        <v>0</v>
      </c>
      <c r="G76" s="84" t="b">
        <v>0</v>
      </c>
    </row>
    <row r="77" spans="1:7" ht="15">
      <c r="A77" s="84" t="s">
        <v>4009</v>
      </c>
      <c r="B77" s="84">
        <v>7</v>
      </c>
      <c r="C77" s="123">
        <v>0.0030497679764275574</v>
      </c>
      <c r="D77" s="84" t="s">
        <v>4098</v>
      </c>
      <c r="E77" s="84" t="b">
        <v>0</v>
      </c>
      <c r="F77" s="84" t="b">
        <v>0</v>
      </c>
      <c r="G77" s="84" t="b">
        <v>0</v>
      </c>
    </row>
    <row r="78" spans="1:7" ht="15">
      <c r="A78" s="84" t="s">
        <v>483</v>
      </c>
      <c r="B78" s="84">
        <v>7</v>
      </c>
      <c r="C78" s="123">
        <v>0.003307359577975698</v>
      </c>
      <c r="D78" s="84" t="s">
        <v>4098</v>
      </c>
      <c r="E78" s="84" t="b">
        <v>0</v>
      </c>
      <c r="F78" s="84" t="b">
        <v>0</v>
      </c>
      <c r="G78" s="84" t="b">
        <v>0</v>
      </c>
    </row>
    <row r="79" spans="1:7" ht="15">
      <c r="A79" s="84" t="s">
        <v>4010</v>
      </c>
      <c r="B79" s="84">
        <v>7</v>
      </c>
      <c r="C79" s="123">
        <v>0.0030497679764275574</v>
      </c>
      <c r="D79" s="84" t="s">
        <v>4098</v>
      </c>
      <c r="E79" s="84" t="b">
        <v>1</v>
      </c>
      <c r="F79" s="84" t="b">
        <v>0</v>
      </c>
      <c r="G79" s="84" t="b">
        <v>0</v>
      </c>
    </row>
    <row r="80" spans="1:7" ht="15">
      <c r="A80" s="84" t="s">
        <v>3538</v>
      </c>
      <c r="B80" s="84">
        <v>7</v>
      </c>
      <c r="C80" s="123">
        <v>0.0030497679764275574</v>
      </c>
      <c r="D80" s="84" t="s">
        <v>4098</v>
      </c>
      <c r="E80" s="84" t="b">
        <v>0</v>
      </c>
      <c r="F80" s="84" t="b">
        <v>0</v>
      </c>
      <c r="G80" s="84" t="b">
        <v>0</v>
      </c>
    </row>
    <row r="81" spans="1:7" ht="15">
      <c r="A81" s="84" t="s">
        <v>3590</v>
      </c>
      <c r="B81" s="84">
        <v>7</v>
      </c>
      <c r="C81" s="123">
        <v>0.0030497679764275574</v>
      </c>
      <c r="D81" s="84" t="s">
        <v>4098</v>
      </c>
      <c r="E81" s="84" t="b">
        <v>0</v>
      </c>
      <c r="F81" s="84" t="b">
        <v>0</v>
      </c>
      <c r="G81" s="84" t="b">
        <v>0</v>
      </c>
    </row>
    <row r="82" spans="1:7" ht="15">
      <c r="A82" s="84" t="s">
        <v>3592</v>
      </c>
      <c r="B82" s="84">
        <v>7</v>
      </c>
      <c r="C82" s="123">
        <v>0.0030497679764275574</v>
      </c>
      <c r="D82" s="84" t="s">
        <v>4098</v>
      </c>
      <c r="E82" s="84" t="b">
        <v>0</v>
      </c>
      <c r="F82" s="84" t="b">
        <v>0</v>
      </c>
      <c r="G82" s="84" t="b">
        <v>0</v>
      </c>
    </row>
    <row r="83" spans="1:7" ht="15">
      <c r="A83" s="84" t="s">
        <v>3594</v>
      </c>
      <c r="B83" s="84">
        <v>7</v>
      </c>
      <c r="C83" s="123">
        <v>0.0030497679764275574</v>
      </c>
      <c r="D83" s="84" t="s">
        <v>4098</v>
      </c>
      <c r="E83" s="84" t="b">
        <v>0</v>
      </c>
      <c r="F83" s="84" t="b">
        <v>0</v>
      </c>
      <c r="G83" s="84" t="b">
        <v>0</v>
      </c>
    </row>
    <row r="84" spans="1:7" ht="15">
      <c r="A84" s="84" t="s">
        <v>4011</v>
      </c>
      <c r="B84" s="84">
        <v>7</v>
      </c>
      <c r="C84" s="123">
        <v>0.0030497679764275574</v>
      </c>
      <c r="D84" s="84" t="s">
        <v>4098</v>
      </c>
      <c r="E84" s="84" t="b">
        <v>0</v>
      </c>
      <c r="F84" s="84" t="b">
        <v>0</v>
      </c>
      <c r="G84" s="84" t="b">
        <v>0</v>
      </c>
    </row>
    <row r="85" spans="1:7" ht="15">
      <c r="A85" s="84" t="s">
        <v>4012</v>
      </c>
      <c r="B85" s="84">
        <v>7</v>
      </c>
      <c r="C85" s="123">
        <v>0.0030497679764275574</v>
      </c>
      <c r="D85" s="84" t="s">
        <v>4098</v>
      </c>
      <c r="E85" s="84" t="b">
        <v>0</v>
      </c>
      <c r="F85" s="84" t="b">
        <v>0</v>
      </c>
      <c r="G85" s="84" t="b">
        <v>0</v>
      </c>
    </row>
    <row r="86" spans="1:7" ht="15">
      <c r="A86" s="84" t="s">
        <v>4013</v>
      </c>
      <c r="B86" s="84">
        <v>6</v>
      </c>
      <c r="C86" s="123">
        <v>0.0029813062507172477</v>
      </c>
      <c r="D86" s="84" t="s">
        <v>4098</v>
      </c>
      <c r="E86" s="84" t="b">
        <v>0</v>
      </c>
      <c r="F86" s="84" t="b">
        <v>0</v>
      </c>
      <c r="G86" s="84" t="b">
        <v>0</v>
      </c>
    </row>
    <row r="87" spans="1:7" ht="15">
      <c r="A87" s="84" t="s">
        <v>4014</v>
      </c>
      <c r="B87" s="84">
        <v>6</v>
      </c>
      <c r="C87" s="123">
        <v>0.002715240384604408</v>
      </c>
      <c r="D87" s="84" t="s">
        <v>4098</v>
      </c>
      <c r="E87" s="84" t="b">
        <v>0</v>
      </c>
      <c r="F87" s="84" t="b">
        <v>0</v>
      </c>
      <c r="G87" s="84" t="b">
        <v>0</v>
      </c>
    </row>
    <row r="88" spans="1:7" ht="15">
      <c r="A88" s="84" t="s">
        <v>489</v>
      </c>
      <c r="B88" s="84">
        <v>6</v>
      </c>
      <c r="C88" s="123">
        <v>0.002715240384604408</v>
      </c>
      <c r="D88" s="84" t="s">
        <v>4098</v>
      </c>
      <c r="E88" s="84" t="b">
        <v>0</v>
      </c>
      <c r="F88" s="84" t="b">
        <v>0</v>
      </c>
      <c r="G88" s="84" t="b">
        <v>0</v>
      </c>
    </row>
    <row r="89" spans="1:7" ht="15">
      <c r="A89" s="84" t="s">
        <v>4015</v>
      </c>
      <c r="B89" s="84">
        <v>6</v>
      </c>
      <c r="C89" s="123">
        <v>0.002715240384604408</v>
      </c>
      <c r="D89" s="84" t="s">
        <v>4098</v>
      </c>
      <c r="E89" s="84" t="b">
        <v>0</v>
      </c>
      <c r="F89" s="84" t="b">
        <v>0</v>
      </c>
      <c r="G89" s="84" t="b">
        <v>0</v>
      </c>
    </row>
    <row r="90" spans="1:7" ht="15">
      <c r="A90" s="84" t="s">
        <v>4016</v>
      </c>
      <c r="B90" s="84">
        <v>6</v>
      </c>
      <c r="C90" s="123">
        <v>0.002715240384604408</v>
      </c>
      <c r="D90" s="84" t="s">
        <v>4098</v>
      </c>
      <c r="E90" s="84" t="b">
        <v>0</v>
      </c>
      <c r="F90" s="84" t="b">
        <v>0</v>
      </c>
      <c r="G90" s="84" t="b">
        <v>0</v>
      </c>
    </row>
    <row r="91" spans="1:7" ht="15">
      <c r="A91" s="84" t="s">
        <v>4017</v>
      </c>
      <c r="B91" s="84">
        <v>6</v>
      </c>
      <c r="C91" s="123">
        <v>0.002715240384604408</v>
      </c>
      <c r="D91" s="84" t="s">
        <v>4098</v>
      </c>
      <c r="E91" s="84" t="b">
        <v>0</v>
      </c>
      <c r="F91" s="84" t="b">
        <v>0</v>
      </c>
      <c r="G91" s="84" t="b">
        <v>0</v>
      </c>
    </row>
    <row r="92" spans="1:7" ht="15">
      <c r="A92" s="84" t="s">
        <v>4018</v>
      </c>
      <c r="B92" s="84">
        <v>6</v>
      </c>
      <c r="C92" s="123">
        <v>0.002715240384604408</v>
      </c>
      <c r="D92" s="84" t="s">
        <v>4098</v>
      </c>
      <c r="E92" s="84" t="b">
        <v>0</v>
      </c>
      <c r="F92" s="84" t="b">
        <v>0</v>
      </c>
      <c r="G92" s="84" t="b">
        <v>0</v>
      </c>
    </row>
    <row r="93" spans="1:7" ht="15">
      <c r="A93" s="84" t="s">
        <v>4019</v>
      </c>
      <c r="B93" s="84">
        <v>6</v>
      </c>
      <c r="C93" s="123">
        <v>0.002715240384604408</v>
      </c>
      <c r="D93" s="84" t="s">
        <v>4098</v>
      </c>
      <c r="E93" s="84" t="b">
        <v>0</v>
      </c>
      <c r="F93" s="84" t="b">
        <v>1</v>
      </c>
      <c r="G93" s="84" t="b">
        <v>0</v>
      </c>
    </row>
    <row r="94" spans="1:7" ht="15">
      <c r="A94" s="84" t="s">
        <v>4020</v>
      </c>
      <c r="B94" s="84">
        <v>6</v>
      </c>
      <c r="C94" s="123">
        <v>0.0031700829869675123</v>
      </c>
      <c r="D94" s="84" t="s">
        <v>4098</v>
      </c>
      <c r="E94" s="84" t="b">
        <v>0</v>
      </c>
      <c r="F94" s="84" t="b">
        <v>0</v>
      </c>
      <c r="G94" s="84" t="b">
        <v>0</v>
      </c>
    </row>
    <row r="95" spans="1:7" ht="15">
      <c r="A95" s="84" t="s">
        <v>4021</v>
      </c>
      <c r="B95" s="84">
        <v>6</v>
      </c>
      <c r="C95" s="123">
        <v>0.0031700829869675123</v>
      </c>
      <c r="D95" s="84" t="s">
        <v>4098</v>
      </c>
      <c r="E95" s="84" t="b">
        <v>0</v>
      </c>
      <c r="F95" s="84" t="b">
        <v>0</v>
      </c>
      <c r="G95" s="84" t="b">
        <v>0</v>
      </c>
    </row>
    <row r="96" spans="1:7" ht="15">
      <c r="A96" s="84" t="s">
        <v>4022</v>
      </c>
      <c r="B96" s="84">
        <v>6</v>
      </c>
      <c r="C96" s="123">
        <v>0.002715240384604408</v>
      </c>
      <c r="D96" s="84" t="s">
        <v>4098</v>
      </c>
      <c r="E96" s="84" t="b">
        <v>0</v>
      </c>
      <c r="F96" s="84" t="b">
        <v>0</v>
      </c>
      <c r="G96" s="84" t="b">
        <v>0</v>
      </c>
    </row>
    <row r="97" spans="1:7" ht="15">
      <c r="A97" s="84" t="s">
        <v>3608</v>
      </c>
      <c r="B97" s="84">
        <v>6</v>
      </c>
      <c r="C97" s="123">
        <v>0.002715240384604408</v>
      </c>
      <c r="D97" s="84" t="s">
        <v>4098</v>
      </c>
      <c r="E97" s="84" t="b">
        <v>0</v>
      </c>
      <c r="F97" s="84" t="b">
        <v>0</v>
      </c>
      <c r="G97" s="84" t="b">
        <v>0</v>
      </c>
    </row>
    <row r="98" spans="1:7" ht="15">
      <c r="A98" s="84" t="s">
        <v>3609</v>
      </c>
      <c r="B98" s="84">
        <v>6</v>
      </c>
      <c r="C98" s="123">
        <v>0.0031700829869675123</v>
      </c>
      <c r="D98" s="84" t="s">
        <v>4098</v>
      </c>
      <c r="E98" s="84" t="b">
        <v>0</v>
      </c>
      <c r="F98" s="84" t="b">
        <v>0</v>
      </c>
      <c r="G98" s="84" t="b">
        <v>0</v>
      </c>
    </row>
    <row r="99" spans="1:7" ht="15">
      <c r="A99" s="84" t="s">
        <v>4023</v>
      </c>
      <c r="B99" s="84">
        <v>6</v>
      </c>
      <c r="C99" s="123">
        <v>0.002715240384604408</v>
      </c>
      <c r="D99" s="84" t="s">
        <v>4098</v>
      </c>
      <c r="E99" s="84" t="b">
        <v>0</v>
      </c>
      <c r="F99" s="84" t="b">
        <v>0</v>
      </c>
      <c r="G99" s="84" t="b">
        <v>0</v>
      </c>
    </row>
    <row r="100" spans="1:7" ht="15">
      <c r="A100" s="84" t="s">
        <v>4024</v>
      </c>
      <c r="B100" s="84">
        <v>5</v>
      </c>
      <c r="C100" s="123">
        <v>0.00236239969855407</v>
      </c>
      <c r="D100" s="84" t="s">
        <v>4098</v>
      </c>
      <c r="E100" s="84" t="b">
        <v>0</v>
      </c>
      <c r="F100" s="84" t="b">
        <v>0</v>
      </c>
      <c r="G100" s="84" t="b">
        <v>0</v>
      </c>
    </row>
    <row r="101" spans="1:7" ht="15">
      <c r="A101" s="84" t="s">
        <v>364</v>
      </c>
      <c r="B101" s="84">
        <v>5</v>
      </c>
      <c r="C101" s="123">
        <v>0.00236239969855407</v>
      </c>
      <c r="D101" s="84" t="s">
        <v>4098</v>
      </c>
      <c r="E101" s="84" t="b">
        <v>0</v>
      </c>
      <c r="F101" s="84" t="b">
        <v>0</v>
      </c>
      <c r="G101" s="84" t="b">
        <v>0</v>
      </c>
    </row>
    <row r="102" spans="1:7" ht="15">
      <c r="A102" s="84" t="s">
        <v>3600</v>
      </c>
      <c r="B102" s="84">
        <v>5</v>
      </c>
      <c r="C102" s="123">
        <v>0.00236239969855407</v>
      </c>
      <c r="D102" s="84" t="s">
        <v>4098</v>
      </c>
      <c r="E102" s="84" t="b">
        <v>0</v>
      </c>
      <c r="F102" s="84" t="b">
        <v>0</v>
      </c>
      <c r="G102" s="84" t="b">
        <v>0</v>
      </c>
    </row>
    <row r="103" spans="1:7" ht="15">
      <c r="A103" s="84" t="s">
        <v>4025</v>
      </c>
      <c r="B103" s="84">
        <v>5</v>
      </c>
      <c r="C103" s="123">
        <v>0.00236239969855407</v>
      </c>
      <c r="D103" s="84" t="s">
        <v>4098</v>
      </c>
      <c r="E103" s="84" t="b">
        <v>0</v>
      </c>
      <c r="F103" s="84" t="b">
        <v>0</v>
      </c>
      <c r="G103" s="84" t="b">
        <v>0</v>
      </c>
    </row>
    <row r="104" spans="1:7" ht="15">
      <c r="A104" s="84" t="s">
        <v>4026</v>
      </c>
      <c r="B104" s="84">
        <v>5</v>
      </c>
      <c r="C104" s="123">
        <v>0.00236239969855407</v>
      </c>
      <c r="D104" s="84" t="s">
        <v>4098</v>
      </c>
      <c r="E104" s="84" t="b">
        <v>0</v>
      </c>
      <c r="F104" s="84" t="b">
        <v>0</v>
      </c>
      <c r="G104" s="84" t="b">
        <v>0</v>
      </c>
    </row>
    <row r="105" spans="1:7" ht="15">
      <c r="A105" s="84" t="s">
        <v>4027</v>
      </c>
      <c r="B105" s="84">
        <v>5</v>
      </c>
      <c r="C105" s="123">
        <v>0.00236239969855407</v>
      </c>
      <c r="D105" s="84" t="s">
        <v>4098</v>
      </c>
      <c r="E105" s="84" t="b">
        <v>0</v>
      </c>
      <c r="F105" s="84" t="b">
        <v>0</v>
      </c>
      <c r="G105" s="84" t="b">
        <v>0</v>
      </c>
    </row>
    <row r="106" spans="1:7" ht="15">
      <c r="A106" s="84" t="s">
        <v>4028</v>
      </c>
      <c r="B106" s="84">
        <v>5</v>
      </c>
      <c r="C106" s="123">
        <v>0.00236239969855407</v>
      </c>
      <c r="D106" s="84" t="s">
        <v>4098</v>
      </c>
      <c r="E106" s="84" t="b">
        <v>0</v>
      </c>
      <c r="F106" s="84" t="b">
        <v>0</v>
      </c>
      <c r="G106" s="84" t="b">
        <v>0</v>
      </c>
    </row>
    <row r="107" spans="1:7" ht="15">
      <c r="A107" s="84" t="s">
        <v>3617</v>
      </c>
      <c r="B107" s="84">
        <v>5</v>
      </c>
      <c r="C107" s="123">
        <v>0.00236239969855407</v>
      </c>
      <c r="D107" s="84" t="s">
        <v>4098</v>
      </c>
      <c r="E107" s="84" t="b">
        <v>0</v>
      </c>
      <c r="F107" s="84" t="b">
        <v>0</v>
      </c>
      <c r="G107" s="84" t="b">
        <v>0</v>
      </c>
    </row>
    <row r="108" spans="1:7" ht="15">
      <c r="A108" s="84" t="s">
        <v>3539</v>
      </c>
      <c r="B108" s="84">
        <v>5</v>
      </c>
      <c r="C108" s="123">
        <v>0.00236239969855407</v>
      </c>
      <c r="D108" s="84" t="s">
        <v>4098</v>
      </c>
      <c r="E108" s="84" t="b">
        <v>0</v>
      </c>
      <c r="F108" s="84" t="b">
        <v>0</v>
      </c>
      <c r="G108" s="84" t="b">
        <v>0</v>
      </c>
    </row>
    <row r="109" spans="1:7" ht="15">
      <c r="A109" s="84" t="s">
        <v>4029</v>
      </c>
      <c r="B109" s="84">
        <v>5</v>
      </c>
      <c r="C109" s="123">
        <v>0.00236239969855407</v>
      </c>
      <c r="D109" s="84" t="s">
        <v>4098</v>
      </c>
      <c r="E109" s="84" t="b">
        <v>1</v>
      </c>
      <c r="F109" s="84" t="b">
        <v>0</v>
      </c>
      <c r="G109" s="84" t="b">
        <v>0</v>
      </c>
    </row>
    <row r="110" spans="1:7" ht="15">
      <c r="A110" s="84" t="s">
        <v>3622</v>
      </c>
      <c r="B110" s="84">
        <v>4</v>
      </c>
      <c r="C110" s="123">
        <v>0.001987537500478165</v>
      </c>
      <c r="D110" s="84" t="s">
        <v>4098</v>
      </c>
      <c r="E110" s="84" t="b">
        <v>0</v>
      </c>
      <c r="F110" s="84" t="b">
        <v>0</v>
      </c>
      <c r="G110" s="84" t="b">
        <v>0</v>
      </c>
    </row>
    <row r="111" spans="1:7" ht="15">
      <c r="A111" s="84" t="s">
        <v>3628</v>
      </c>
      <c r="B111" s="84">
        <v>4</v>
      </c>
      <c r="C111" s="123">
        <v>0.001987537500478165</v>
      </c>
      <c r="D111" s="84" t="s">
        <v>4098</v>
      </c>
      <c r="E111" s="84" t="b">
        <v>0</v>
      </c>
      <c r="F111" s="84" t="b">
        <v>0</v>
      </c>
      <c r="G111" s="84" t="b">
        <v>0</v>
      </c>
    </row>
    <row r="112" spans="1:7" ht="15">
      <c r="A112" s="84" t="s">
        <v>4030</v>
      </c>
      <c r="B112" s="84">
        <v>4</v>
      </c>
      <c r="C112" s="123">
        <v>0.001987537500478165</v>
      </c>
      <c r="D112" s="84" t="s">
        <v>4098</v>
      </c>
      <c r="E112" s="84" t="b">
        <v>0</v>
      </c>
      <c r="F112" s="84" t="b">
        <v>0</v>
      </c>
      <c r="G112" s="84" t="b">
        <v>0</v>
      </c>
    </row>
    <row r="113" spans="1:7" ht="15">
      <c r="A113" s="84" t="s">
        <v>4031</v>
      </c>
      <c r="B113" s="84">
        <v>4</v>
      </c>
      <c r="C113" s="123">
        <v>0.0022907659020535683</v>
      </c>
      <c r="D113" s="84" t="s">
        <v>4098</v>
      </c>
      <c r="E113" s="84" t="b">
        <v>0</v>
      </c>
      <c r="F113" s="84" t="b">
        <v>0</v>
      </c>
      <c r="G113" s="84" t="b">
        <v>0</v>
      </c>
    </row>
    <row r="114" spans="1:7" ht="15">
      <c r="A114" s="84" t="s">
        <v>4032</v>
      </c>
      <c r="B114" s="84">
        <v>4</v>
      </c>
      <c r="C114" s="123">
        <v>0.001987537500478165</v>
      </c>
      <c r="D114" s="84" t="s">
        <v>4098</v>
      </c>
      <c r="E114" s="84" t="b">
        <v>0</v>
      </c>
      <c r="F114" s="84" t="b">
        <v>0</v>
      </c>
      <c r="G114" s="84" t="b">
        <v>0</v>
      </c>
    </row>
    <row r="115" spans="1:7" ht="15">
      <c r="A115" s="84" t="s">
        <v>4033</v>
      </c>
      <c r="B115" s="84">
        <v>4</v>
      </c>
      <c r="C115" s="123">
        <v>0.001987537500478165</v>
      </c>
      <c r="D115" s="84" t="s">
        <v>4098</v>
      </c>
      <c r="E115" s="84" t="b">
        <v>0</v>
      </c>
      <c r="F115" s="84" t="b">
        <v>0</v>
      </c>
      <c r="G115" s="84" t="b">
        <v>0</v>
      </c>
    </row>
    <row r="116" spans="1:7" ht="15">
      <c r="A116" s="84" t="s">
        <v>4034</v>
      </c>
      <c r="B116" s="84">
        <v>4</v>
      </c>
      <c r="C116" s="123">
        <v>0.001987537500478165</v>
      </c>
      <c r="D116" s="84" t="s">
        <v>4098</v>
      </c>
      <c r="E116" s="84" t="b">
        <v>0</v>
      </c>
      <c r="F116" s="84" t="b">
        <v>0</v>
      </c>
      <c r="G116" s="84" t="b">
        <v>0</v>
      </c>
    </row>
    <row r="117" spans="1:7" ht="15">
      <c r="A117" s="84" t="s">
        <v>438</v>
      </c>
      <c r="B117" s="84">
        <v>4</v>
      </c>
      <c r="C117" s="123">
        <v>0.001987537500478165</v>
      </c>
      <c r="D117" s="84" t="s">
        <v>4098</v>
      </c>
      <c r="E117" s="84" t="b">
        <v>0</v>
      </c>
      <c r="F117" s="84" t="b">
        <v>0</v>
      </c>
      <c r="G117" s="84" t="b">
        <v>0</v>
      </c>
    </row>
    <row r="118" spans="1:7" ht="15">
      <c r="A118" s="84" t="s">
        <v>4035</v>
      </c>
      <c r="B118" s="84">
        <v>4</v>
      </c>
      <c r="C118" s="123">
        <v>0.001987537500478165</v>
      </c>
      <c r="D118" s="84" t="s">
        <v>4098</v>
      </c>
      <c r="E118" s="84" t="b">
        <v>0</v>
      </c>
      <c r="F118" s="84" t="b">
        <v>0</v>
      </c>
      <c r="G118" s="84" t="b">
        <v>0</v>
      </c>
    </row>
    <row r="119" spans="1:7" ht="15">
      <c r="A119" s="84" t="s">
        <v>3613</v>
      </c>
      <c r="B119" s="84">
        <v>4</v>
      </c>
      <c r="C119" s="123">
        <v>0.001987537500478165</v>
      </c>
      <c r="D119" s="84" t="s">
        <v>4098</v>
      </c>
      <c r="E119" s="84" t="b">
        <v>0</v>
      </c>
      <c r="F119" s="84" t="b">
        <v>0</v>
      </c>
      <c r="G119" s="84" t="b">
        <v>0</v>
      </c>
    </row>
    <row r="120" spans="1:7" ht="15">
      <c r="A120" s="84" t="s">
        <v>3616</v>
      </c>
      <c r="B120" s="84">
        <v>4</v>
      </c>
      <c r="C120" s="123">
        <v>0.001987537500478165</v>
      </c>
      <c r="D120" s="84" t="s">
        <v>4098</v>
      </c>
      <c r="E120" s="84" t="b">
        <v>0</v>
      </c>
      <c r="F120" s="84" t="b">
        <v>0</v>
      </c>
      <c r="G120" s="84" t="b">
        <v>0</v>
      </c>
    </row>
    <row r="121" spans="1:7" ht="15">
      <c r="A121" s="84" t="s">
        <v>353</v>
      </c>
      <c r="B121" s="84">
        <v>4</v>
      </c>
      <c r="C121" s="123">
        <v>0.001987537500478165</v>
      </c>
      <c r="D121" s="84" t="s">
        <v>4098</v>
      </c>
      <c r="E121" s="84" t="b">
        <v>0</v>
      </c>
      <c r="F121" s="84" t="b">
        <v>0</v>
      </c>
      <c r="G121" s="84" t="b">
        <v>0</v>
      </c>
    </row>
    <row r="122" spans="1:7" ht="15">
      <c r="A122" s="84" t="s">
        <v>4036</v>
      </c>
      <c r="B122" s="84">
        <v>4</v>
      </c>
      <c r="C122" s="123">
        <v>0.001987537500478165</v>
      </c>
      <c r="D122" s="84" t="s">
        <v>4098</v>
      </c>
      <c r="E122" s="84" t="b">
        <v>0</v>
      </c>
      <c r="F122" s="84" t="b">
        <v>0</v>
      </c>
      <c r="G122" s="84" t="b">
        <v>0</v>
      </c>
    </row>
    <row r="123" spans="1:7" ht="15">
      <c r="A123" s="84" t="s">
        <v>3620</v>
      </c>
      <c r="B123" s="84">
        <v>3</v>
      </c>
      <c r="C123" s="123">
        <v>0.0019454957277217281</v>
      </c>
      <c r="D123" s="84" t="s">
        <v>4098</v>
      </c>
      <c r="E123" s="84" t="b">
        <v>0</v>
      </c>
      <c r="F123" s="84" t="b">
        <v>0</v>
      </c>
      <c r="G123" s="84" t="b">
        <v>0</v>
      </c>
    </row>
    <row r="124" spans="1:7" ht="15">
      <c r="A124" s="84" t="s">
        <v>3625</v>
      </c>
      <c r="B124" s="84">
        <v>3</v>
      </c>
      <c r="C124" s="123">
        <v>0.0015850414934837562</v>
      </c>
      <c r="D124" s="84" t="s">
        <v>4098</v>
      </c>
      <c r="E124" s="84" t="b">
        <v>0</v>
      </c>
      <c r="F124" s="84" t="b">
        <v>0</v>
      </c>
      <c r="G124" s="84" t="b">
        <v>0</v>
      </c>
    </row>
    <row r="125" spans="1:7" ht="15">
      <c r="A125" s="84" t="s">
        <v>3629</v>
      </c>
      <c r="B125" s="84">
        <v>3</v>
      </c>
      <c r="C125" s="123">
        <v>0.0015850414934837562</v>
      </c>
      <c r="D125" s="84" t="s">
        <v>4098</v>
      </c>
      <c r="E125" s="84" t="b">
        <v>0</v>
      </c>
      <c r="F125" s="84" t="b">
        <v>0</v>
      </c>
      <c r="G125" s="84" t="b">
        <v>0</v>
      </c>
    </row>
    <row r="126" spans="1:7" ht="15">
      <c r="A126" s="84" t="s">
        <v>464</v>
      </c>
      <c r="B126" s="84">
        <v>3</v>
      </c>
      <c r="C126" s="123">
        <v>0.0015850414934837562</v>
      </c>
      <c r="D126" s="84" t="s">
        <v>4098</v>
      </c>
      <c r="E126" s="84" t="b">
        <v>0</v>
      </c>
      <c r="F126" s="84" t="b">
        <v>0</v>
      </c>
      <c r="G126" s="84" t="b">
        <v>0</v>
      </c>
    </row>
    <row r="127" spans="1:7" ht="15">
      <c r="A127" s="84" t="s">
        <v>4037</v>
      </c>
      <c r="B127" s="84">
        <v>3</v>
      </c>
      <c r="C127" s="123">
        <v>0.0015850414934837562</v>
      </c>
      <c r="D127" s="84" t="s">
        <v>4098</v>
      </c>
      <c r="E127" s="84" t="b">
        <v>0</v>
      </c>
      <c r="F127" s="84" t="b">
        <v>0</v>
      </c>
      <c r="G127" s="84" t="b">
        <v>0</v>
      </c>
    </row>
    <row r="128" spans="1:7" ht="15">
      <c r="A128" s="84" t="s">
        <v>4038</v>
      </c>
      <c r="B128" s="84">
        <v>3</v>
      </c>
      <c r="C128" s="123">
        <v>0.0015850414934837562</v>
      </c>
      <c r="D128" s="84" t="s">
        <v>4098</v>
      </c>
      <c r="E128" s="84" t="b">
        <v>1</v>
      </c>
      <c r="F128" s="84" t="b">
        <v>0</v>
      </c>
      <c r="G128" s="84" t="b">
        <v>0</v>
      </c>
    </row>
    <row r="129" spans="1:7" ht="15">
      <c r="A129" s="84" t="s">
        <v>4039</v>
      </c>
      <c r="B129" s="84">
        <v>3</v>
      </c>
      <c r="C129" s="123">
        <v>0.0015850414934837562</v>
      </c>
      <c r="D129" s="84" t="s">
        <v>4098</v>
      </c>
      <c r="E129" s="84" t="b">
        <v>0</v>
      </c>
      <c r="F129" s="84" t="b">
        <v>0</v>
      </c>
      <c r="G129" s="84" t="b">
        <v>0</v>
      </c>
    </row>
    <row r="130" spans="1:7" ht="15">
      <c r="A130" s="84" t="s">
        <v>4040</v>
      </c>
      <c r="B130" s="84">
        <v>3</v>
      </c>
      <c r="C130" s="123">
        <v>0.0015850414934837562</v>
      </c>
      <c r="D130" s="84" t="s">
        <v>4098</v>
      </c>
      <c r="E130" s="84" t="b">
        <v>0</v>
      </c>
      <c r="F130" s="84" t="b">
        <v>0</v>
      </c>
      <c r="G130" s="84" t="b">
        <v>0</v>
      </c>
    </row>
    <row r="131" spans="1:7" ht="15">
      <c r="A131" s="84" t="s">
        <v>4041</v>
      </c>
      <c r="B131" s="84">
        <v>3</v>
      </c>
      <c r="C131" s="123">
        <v>0.0015850414934837562</v>
      </c>
      <c r="D131" s="84" t="s">
        <v>4098</v>
      </c>
      <c r="E131" s="84" t="b">
        <v>0</v>
      </c>
      <c r="F131" s="84" t="b">
        <v>0</v>
      </c>
      <c r="G131" s="84" t="b">
        <v>0</v>
      </c>
    </row>
    <row r="132" spans="1:7" ht="15">
      <c r="A132" s="84" t="s">
        <v>4042</v>
      </c>
      <c r="B132" s="84">
        <v>3</v>
      </c>
      <c r="C132" s="123">
        <v>0.0015850414934837562</v>
      </c>
      <c r="D132" s="84" t="s">
        <v>4098</v>
      </c>
      <c r="E132" s="84" t="b">
        <v>0</v>
      </c>
      <c r="F132" s="84" t="b">
        <v>0</v>
      </c>
      <c r="G132" s="84" t="b">
        <v>0</v>
      </c>
    </row>
    <row r="133" spans="1:7" ht="15">
      <c r="A133" s="84" t="s">
        <v>4043</v>
      </c>
      <c r="B133" s="84">
        <v>3</v>
      </c>
      <c r="C133" s="123">
        <v>0.0015850414934837562</v>
      </c>
      <c r="D133" s="84" t="s">
        <v>4098</v>
      </c>
      <c r="E133" s="84" t="b">
        <v>1</v>
      </c>
      <c r="F133" s="84" t="b">
        <v>0</v>
      </c>
      <c r="G133" s="84" t="b">
        <v>0</v>
      </c>
    </row>
    <row r="134" spans="1:7" ht="15">
      <c r="A134" s="84" t="s">
        <v>491</v>
      </c>
      <c r="B134" s="84">
        <v>3</v>
      </c>
      <c r="C134" s="123">
        <v>0.0015850414934837562</v>
      </c>
      <c r="D134" s="84" t="s">
        <v>4098</v>
      </c>
      <c r="E134" s="84" t="b">
        <v>0</v>
      </c>
      <c r="F134" s="84" t="b">
        <v>0</v>
      </c>
      <c r="G134" s="84" t="b">
        <v>0</v>
      </c>
    </row>
    <row r="135" spans="1:7" ht="15">
      <c r="A135" s="84" t="s">
        <v>4044</v>
      </c>
      <c r="B135" s="84">
        <v>3</v>
      </c>
      <c r="C135" s="123">
        <v>0.0015850414934837562</v>
      </c>
      <c r="D135" s="84" t="s">
        <v>4098</v>
      </c>
      <c r="E135" s="84" t="b">
        <v>0</v>
      </c>
      <c r="F135" s="84" t="b">
        <v>0</v>
      </c>
      <c r="G135" s="84" t="b">
        <v>0</v>
      </c>
    </row>
    <row r="136" spans="1:7" ht="15">
      <c r="A136" s="84" t="s">
        <v>4045</v>
      </c>
      <c r="B136" s="84">
        <v>3</v>
      </c>
      <c r="C136" s="123">
        <v>0.0015850414934837562</v>
      </c>
      <c r="D136" s="84" t="s">
        <v>4098</v>
      </c>
      <c r="E136" s="84" t="b">
        <v>0</v>
      </c>
      <c r="F136" s="84" t="b">
        <v>0</v>
      </c>
      <c r="G136" s="84" t="b">
        <v>0</v>
      </c>
    </row>
    <row r="137" spans="1:7" ht="15">
      <c r="A137" s="84" t="s">
        <v>4046</v>
      </c>
      <c r="B137" s="84">
        <v>3</v>
      </c>
      <c r="C137" s="123">
        <v>0.0015850414934837562</v>
      </c>
      <c r="D137" s="84" t="s">
        <v>4098</v>
      </c>
      <c r="E137" s="84" t="b">
        <v>0</v>
      </c>
      <c r="F137" s="84" t="b">
        <v>0</v>
      </c>
      <c r="G137" s="84" t="b">
        <v>0</v>
      </c>
    </row>
    <row r="138" spans="1:7" ht="15">
      <c r="A138" s="84" t="s">
        <v>4047</v>
      </c>
      <c r="B138" s="84">
        <v>3</v>
      </c>
      <c r="C138" s="123">
        <v>0.0015850414934837562</v>
      </c>
      <c r="D138" s="84" t="s">
        <v>4098</v>
      </c>
      <c r="E138" s="84" t="b">
        <v>0</v>
      </c>
      <c r="F138" s="84" t="b">
        <v>0</v>
      </c>
      <c r="G138" s="84" t="b">
        <v>0</v>
      </c>
    </row>
    <row r="139" spans="1:7" ht="15">
      <c r="A139" s="84" t="s">
        <v>4048</v>
      </c>
      <c r="B139" s="84">
        <v>3</v>
      </c>
      <c r="C139" s="123">
        <v>0.0015850414934837562</v>
      </c>
      <c r="D139" s="84" t="s">
        <v>4098</v>
      </c>
      <c r="E139" s="84" t="b">
        <v>0</v>
      </c>
      <c r="F139" s="84" t="b">
        <v>0</v>
      </c>
      <c r="G139" s="84" t="b">
        <v>0</v>
      </c>
    </row>
    <row r="140" spans="1:7" ht="15">
      <c r="A140" s="84" t="s">
        <v>4049</v>
      </c>
      <c r="B140" s="84">
        <v>3</v>
      </c>
      <c r="C140" s="123">
        <v>0.0015850414934837562</v>
      </c>
      <c r="D140" s="84" t="s">
        <v>4098</v>
      </c>
      <c r="E140" s="84" t="b">
        <v>0</v>
      </c>
      <c r="F140" s="84" t="b">
        <v>0</v>
      </c>
      <c r="G140" s="84" t="b">
        <v>0</v>
      </c>
    </row>
    <row r="141" spans="1:7" ht="15">
      <c r="A141" s="84" t="s">
        <v>4050</v>
      </c>
      <c r="B141" s="84">
        <v>3</v>
      </c>
      <c r="C141" s="123">
        <v>0.0015850414934837562</v>
      </c>
      <c r="D141" s="84" t="s">
        <v>4098</v>
      </c>
      <c r="E141" s="84" t="b">
        <v>0</v>
      </c>
      <c r="F141" s="84" t="b">
        <v>0</v>
      </c>
      <c r="G141" s="84" t="b">
        <v>0</v>
      </c>
    </row>
    <row r="142" spans="1:7" ht="15">
      <c r="A142" s="84" t="s">
        <v>4051</v>
      </c>
      <c r="B142" s="84">
        <v>3</v>
      </c>
      <c r="C142" s="123">
        <v>0.0015850414934837562</v>
      </c>
      <c r="D142" s="84" t="s">
        <v>4098</v>
      </c>
      <c r="E142" s="84" t="b">
        <v>0</v>
      </c>
      <c r="F142" s="84" t="b">
        <v>0</v>
      </c>
      <c r="G142" s="84" t="b">
        <v>0</v>
      </c>
    </row>
    <row r="143" spans="1:7" ht="15">
      <c r="A143" s="84" t="s">
        <v>490</v>
      </c>
      <c r="B143" s="84">
        <v>3</v>
      </c>
      <c r="C143" s="123">
        <v>0.0015850414934837562</v>
      </c>
      <c r="D143" s="84" t="s">
        <v>4098</v>
      </c>
      <c r="E143" s="84" t="b">
        <v>0</v>
      </c>
      <c r="F143" s="84" t="b">
        <v>0</v>
      </c>
      <c r="G143" s="84" t="b">
        <v>0</v>
      </c>
    </row>
    <row r="144" spans="1:7" ht="15">
      <c r="A144" s="84" t="s">
        <v>3531</v>
      </c>
      <c r="B144" s="84">
        <v>3</v>
      </c>
      <c r="C144" s="123">
        <v>0.0015850414934837562</v>
      </c>
      <c r="D144" s="84" t="s">
        <v>4098</v>
      </c>
      <c r="E144" s="84" t="b">
        <v>0</v>
      </c>
      <c r="F144" s="84" t="b">
        <v>0</v>
      </c>
      <c r="G144" s="84" t="b">
        <v>0</v>
      </c>
    </row>
    <row r="145" spans="1:7" ht="15">
      <c r="A145" s="84" t="s">
        <v>4052</v>
      </c>
      <c r="B145" s="84">
        <v>3</v>
      </c>
      <c r="C145" s="123">
        <v>0.0017180744265401762</v>
      </c>
      <c r="D145" s="84" t="s">
        <v>4098</v>
      </c>
      <c r="E145" s="84" t="b">
        <v>0</v>
      </c>
      <c r="F145" s="84" t="b">
        <v>0</v>
      </c>
      <c r="G145" s="84" t="b">
        <v>0</v>
      </c>
    </row>
    <row r="146" spans="1:7" ht="15">
      <c r="A146" s="84" t="s">
        <v>4053</v>
      </c>
      <c r="B146" s="84">
        <v>3</v>
      </c>
      <c r="C146" s="123">
        <v>0.0015850414934837562</v>
      </c>
      <c r="D146" s="84" t="s">
        <v>4098</v>
      </c>
      <c r="E146" s="84" t="b">
        <v>1</v>
      </c>
      <c r="F146" s="84" t="b">
        <v>0</v>
      </c>
      <c r="G146" s="84" t="b">
        <v>0</v>
      </c>
    </row>
    <row r="147" spans="1:7" ht="15">
      <c r="A147" s="84" t="s">
        <v>416</v>
      </c>
      <c r="B147" s="84">
        <v>3</v>
      </c>
      <c r="C147" s="123">
        <v>0.0015850414934837562</v>
      </c>
      <c r="D147" s="84" t="s">
        <v>4098</v>
      </c>
      <c r="E147" s="84" t="b">
        <v>0</v>
      </c>
      <c r="F147" s="84" t="b">
        <v>0</v>
      </c>
      <c r="G147" s="84" t="b">
        <v>0</v>
      </c>
    </row>
    <row r="148" spans="1:7" ht="15">
      <c r="A148" s="84" t="s">
        <v>4054</v>
      </c>
      <c r="B148" s="84">
        <v>3</v>
      </c>
      <c r="C148" s="123">
        <v>0.0015850414934837562</v>
      </c>
      <c r="D148" s="84" t="s">
        <v>4098</v>
      </c>
      <c r="E148" s="84" t="b">
        <v>0</v>
      </c>
      <c r="F148" s="84" t="b">
        <v>0</v>
      </c>
      <c r="G148" s="84" t="b">
        <v>0</v>
      </c>
    </row>
    <row r="149" spans="1:7" ht="15">
      <c r="A149" s="84" t="s">
        <v>4055</v>
      </c>
      <c r="B149" s="84">
        <v>3</v>
      </c>
      <c r="C149" s="123">
        <v>0.0015850414934837562</v>
      </c>
      <c r="D149" s="84" t="s">
        <v>4098</v>
      </c>
      <c r="E149" s="84" t="b">
        <v>1</v>
      </c>
      <c r="F149" s="84" t="b">
        <v>0</v>
      </c>
      <c r="G149" s="84" t="b">
        <v>0</v>
      </c>
    </row>
    <row r="150" spans="1:7" ht="15">
      <c r="A150" s="84" t="s">
        <v>4056</v>
      </c>
      <c r="B150" s="84">
        <v>3</v>
      </c>
      <c r="C150" s="123">
        <v>0.0015850414934837562</v>
      </c>
      <c r="D150" s="84" t="s">
        <v>4098</v>
      </c>
      <c r="E150" s="84" t="b">
        <v>0</v>
      </c>
      <c r="F150" s="84" t="b">
        <v>0</v>
      </c>
      <c r="G150" s="84" t="b">
        <v>0</v>
      </c>
    </row>
    <row r="151" spans="1:7" ht="15">
      <c r="A151" s="84" t="s">
        <v>4057</v>
      </c>
      <c r="B151" s="84">
        <v>3</v>
      </c>
      <c r="C151" s="123">
        <v>0.0015850414934837562</v>
      </c>
      <c r="D151" s="84" t="s">
        <v>4098</v>
      </c>
      <c r="E151" s="84" t="b">
        <v>0</v>
      </c>
      <c r="F151" s="84" t="b">
        <v>0</v>
      </c>
      <c r="G151" s="84" t="b">
        <v>0</v>
      </c>
    </row>
    <row r="152" spans="1:7" ht="15">
      <c r="A152" s="84" t="s">
        <v>4058</v>
      </c>
      <c r="B152" s="84">
        <v>3</v>
      </c>
      <c r="C152" s="123">
        <v>0.0015850414934837562</v>
      </c>
      <c r="D152" s="84" t="s">
        <v>4098</v>
      </c>
      <c r="E152" s="84" t="b">
        <v>0</v>
      </c>
      <c r="F152" s="84" t="b">
        <v>0</v>
      </c>
      <c r="G152" s="84" t="b">
        <v>0</v>
      </c>
    </row>
    <row r="153" spans="1:7" ht="15">
      <c r="A153" s="84" t="s">
        <v>4059</v>
      </c>
      <c r="B153" s="84">
        <v>3</v>
      </c>
      <c r="C153" s="123">
        <v>0.0015850414934837562</v>
      </c>
      <c r="D153" s="84" t="s">
        <v>4098</v>
      </c>
      <c r="E153" s="84" t="b">
        <v>0</v>
      </c>
      <c r="F153" s="84" t="b">
        <v>0</v>
      </c>
      <c r="G153" s="84" t="b">
        <v>0</v>
      </c>
    </row>
    <row r="154" spans="1:7" ht="15">
      <c r="A154" s="84" t="s">
        <v>4060</v>
      </c>
      <c r="B154" s="84">
        <v>3</v>
      </c>
      <c r="C154" s="123">
        <v>0.0015850414934837562</v>
      </c>
      <c r="D154" s="84" t="s">
        <v>4098</v>
      </c>
      <c r="E154" s="84" t="b">
        <v>0</v>
      </c>
      <c r="F154" s="84" t="b">
        <v>0</v>
      </c>
      <c r="G154" s="84" t="b">
        <v>0</v>
      </c>
    </row>
    <row r="155" spans="1:7" ht="15">
      <c r="A155" s="84" t="s">
        <v>4061</v>
      </c>
      <c r="B155" s="84">
        <v>3</v>
      </c>
      <c r="C155" s="123">
        <v>0.0015850414934837562</v>
      </c>
      <c r="D155" s="84" t="s">
        <v>4098</v>
      </c>
      <c r="E155" s="84" t="b">
        <v>0</v>
      </c>
      <c r="F155" s="84" t="b">
        <v>0</v>
      </c>
      <c r="G155" s="84" t="b">
        <v>0</v>
      </c>
    </row>
    <row r="156" spans="1:7" ht="15">
      <c r="A156" s="84" t="s">
        <v>4062</v>
      </c>
      <c r="B156" s="84">
        <v>3</v>
      </c>
      <c r="C156" s="123">
        <v>0.0015850414934837562</v>
      </c>
      <c r="D156" s="84" t="s">
        <v>4098</v>
      </c>
      <c r="E156" s="84" t="b">
        <v>0</v>
      </c>
      <c r="F156" s="84" t="b">
        <v>0</v>
      </c>
      <c r="G156" s="84" t="b">
        <v>0</v>
      </c>
    </row>
    <row r="157" spans="1:7" ht="15">
      <c r="A157" s="84" t="s">
        <v>4063</v>
      </c>
      <c r="B157" s="84">
        <v>2</v>
      </c>
      <c r="C157" s="123">
        <v>0.0011453829510267841</v>
      </c>
      <c r="D157" s="84" t="s">
        <v>4098</v>
      </c>
      <c r="E157" s="84" t="b">
        <v>1</v>
      </c>
      <c r="F157" s="84" t="b">
        <v>0</v>
      </c>
      <c r="G157" s="84" t="b">
        <v>0</v>
      </c>
    </row>
    <row r="158" spans="1:7" ht="15">
      <c r="A158" s="84" t="s">
        <v>482</v>
      </c>
      <c r="B158" s="84">
        <v>2</v>
      </c>
      <c r="C158" s="123">
        <v>0.0011453829510267841</v>
      </c>
      <c r="D158" s="84" t="s">
        <v>4098</v>
      </c>
      <c r="E158" s="84" t="b">
        <v>0</v>
      </c>
      <c r="F158" s="84" t="b">
        <v>0</v>
      </c>
      <c r="G158" s="84" t="b">
        <v>0</v>
      </c>
    </row>
    <row r="159" spans="1:7" ht="15">
      <c r="A159" s="84" t="s">
        <v>473</v>
      </c>
      <c r="B159" s="84">
        <v>2</v>
      </c>
      <c r="C159" s="123">
        <v>0.0011453829510267841</v>
      </c>
      <c r="D159" s="84" t="s">
        <v>4098</v>
      </c>
      <c r="E159" s="84" t="b">
        <v>0</v>
      </c>
      <c r="F159" s="84" t="b">
        <v>0</v>
      </c>
      <c r="G159" s="84" t="b">
        <v>0</v>
      </c>
    </row>
    <row r="160" spans="1:7" ht="15">
      <c r="A160" s="84" t="s">
        <v>462</v>
      </c>
      <c r="B160" s="84">
        <v>2</v>
      </c>
      <c r="C160" s="123">
        <v>0.0011453829510267841</v>
      </c>
      <c r="D160" s="84" t="s">
        <v>4098</v>
      </c>
      <c r="E160" s="84" t="b">
        <v>0</v>
      </c>
      <c r="F160" s="84" t="b">
        <v>0</v>
      </c>
      <c r="G160" s="84" t="b">
        <v>0</v>
      </c>
    </row>
    <row r="161" spans="1:7" ht="15">
      <c r="A161" s="84" t="s">
        <v>3621</v>
      </c>
      <c r="B161" s="84">
        <v>2</v>
      </c>
      <c r="C161" s="123">
        <v>0.0012969971518144853</v>
      </c>
      <c r="D161" s="84" t="s">
        <v>4098</v>
      </c>
      <c r="E161" s="84" t="b">
        <v>0</v>
      </c>
      <c r="F161" s="84" t="b">
        <v>0</v>
      </c>
      <c r="G161" s="84" t="b">
        <v>0</v>
      </c>
    </row>
    <row r="162" spans="1:7" ht="15">
      <c r="A162" s="84" t="s">
        <v>4064</v>
      </c>
      <c r="B162" s="84">
        <v>2</v>
      </c>
      <c r="C162" s="123">
        <v>0.0011453829510267841</v>
      </c>
      <c r="D162" s="84" t="s">
        <v>4098</v>
      </c>
      <c r="E162" s="84" t="b">
        <v>0</v>
      </c>
      <c r="F162" s="84" t="b">
        <v>0</v>
      </c>
      <c r="G162" s="84" t="b">
        <v>0</v>
      </c>
    </row>
    <row r="163" spans="1:7" ht="15">
      <c r="A163" s="84" t="s">
        <v>4065</v>
      </c>
      <c r="B163" s="84">
        <v>2</v>
      </c>
      <c r="C163" s="123">
        <v>0.0011453829510267841</v>
      </c>
      <c r="D163" s="84" t="s">
        <v>4098</v>
      </c>
      <c r="E163" s="84" t="b">
        <v>0</v>
      </c>
      <c r="F163" s="84" t="b">
        <v>0</v>
      </c>
      <c r="G163" s="84" t="b">
        <v>0</v>
      </c>
    </row>
    <row r="164" spans="1:7" ht="15">
      <c r="A164" s="84" t="s">
        <v>4066</v>
      </c>
      <c r="B164" s="84">
        <v>2</v>
      </c>
      <c r="C164" s="123">
        <v>0.0011453829510267841</v>
      </c>
      <c r="D164" s="84" t="s">
        <v>4098</v>
      </c>
      <c r="E164" s="84" t="b">
        <v>0</v>
      </c>
      <c r="F164" s="84" t="b">
        <v>0</v>
      </c>
      <c r="G164" s="84" t="b">
        <v>0</v>
      </c>
    </row>
    <row r="165" spans="1:7" ht="15">
      <c r="A165" s="84" t="s">
        <v>4067</v>
      </c>
      <c r="B165" s="84">
        <v>2</v>
      </c>
      <c r="C165" s="123">
        <v>0.0011453829510267841</v>
      </c>
      <c r="D165" s="84" t="s">
        <v>4098</v>
      </c>
      <c r="E165" s="84" t="b">
        <v>1</v>
      </c>
      <c r="F165" s="84" t="b">
        <v>0</v>
      </c>
      <c r="G165" s="84" t="b">
        <v>0</v>
      </c>
    </row>
    <row r="166" spans="1:7" ht="15">
      <c r="A166" s="84" t="s">
        <v>4068</v>
      </c>
      <c r="B166" s="84">
        <v>2</v>
      </c>
      <c r="C166" s="123">
        <v>0.0011453829510267841</v>
      </c>
      <c r="D166" s="84" t="s">
        <v>4098</v>
      </c>
      <c r="E166" s="84" t="b">
        <v>0</v>
      </c>
      <c r="F166" s="84" t="b">
        <v>0</v>
      </c>
      <c r="G166" s="84" t="b">
        <v>0</v>
      </c>
    </row>
    <row r="167" spans="1:7" ht="15">
      <c r="A167" s="84" t="s">
        <v>4069</v>
      </c>
      <c r="B167" s="84">
        <v>2</v>
      </c>
      <c r="C167" s="123">
        <v>0.0011453829510267841</v>
      </c>
      <c r="D167" s="84" t="s">
        <v>4098</v>
      </c>
      <c r="E167" s="84" t="b">
        <v>0</v>
      </c>
      <c r="F167" s="84" t="b">
        <v>0</v>
      </c>
      <c r="G167" s="84" t="b">
        <v>0</v>
      </c>
    </row>
    <row r="168" spans="1:7" ht="15">
      <c r="A168" s="84" t="s">
        <v>4070</v>
      </c>
      <c r="B168" s="84">
        <v>2</v>
      </c>
      <c r="C168" s="123">
        <v>0.0011453829510267841</v>
      </c>
      <c r="D168" s="84" t="s">
        <v>4098</v>
      </c>
      <c r="E168" s="84" t="b">
        <v>0</v>
      </c>
      <c r="F168" s="84" t="b">
        <v>0</v>
      </c>
      <c r="G168" s="84" t="b">
        <v>0</v>
      </c>
    </row>
    <row r="169" spans="1:7" ht="15">
      <c r="A169" s="84" t="s">
        <v>4071</v>
      </c>
      <c r="B169" s="84">
        <v>2</v>
      </c>
      <c r="C169" s="123">
        <v>0.0011453829510267841</v>
      </c>
      <c r="D169" s="84" t="s">
        <v>4098</v>
      </c>
      <c r="E169" s="84" t="b">
        <v>0</v>
      </c>
      <c r="F169" s="84" t="b">
        <v>0</v>
      </c>
      <c r="G169" s="84" t="b">
        <v>0</v>
      </c>
    </row>
    <row r="170" spans="1:7" ht="15">
      <c r="A170" s="84" t="s">
        <v>4072</v>
      </c>
      <c r="B170" s="84">
        <v>2</v>
      </c>
      <c r="C170" s="123">
        <v>0.0011453829510267841</v>
      </c>
      <c r="D170" s="84" t="s">
        <v>4098</v>
      </c>
      <c r="E170" s="84" t="b">
        <v>0</v>
      </c>
      <c r="F170" s="84" t="b">
        <v>0</v>
      </c>
      <c r="G170" s="84" t="b">
        <v>0</v>
      </c>
    </row>
    <row r="171" spans="1:7" ht="15">
      <c r="A171" s="84" t="s">
        <v>4073</v>
      </c>
      <c r="B171" s="84">
        <v>2</v>
      </c>
      <c r="C171" s="123">
        <v>0.0011453829510267841</v>
      </c>
      <c r="D171" s="84" t="s">
        <v>4098</v>
      </c>
      <c r="E171" s="84" t="b">
        <v>0</v>
      </c>
      <c r="F171" s="84" t="b">
        <v>0</v>
      </c>
      <c r="G171" s="84" t="b">
        <v>0</v>
      </c>
    </row>
    <row r="172" spans="1:7" ht="15">
      <c r="A172" s="84" t="s">
        <v>4074</v>
      </c>
      <c r="B172" s="84">
        <v>2</v>
      </c>
      <c r="C172" s="123">
        <v>0.0011453829510267841</v>
      </c>
      <c r="D172" s="84" t="s">
        <v>4098</v>
      </c>
      <c r="E172" s="84" t="b">
        <v>0</v>
      </c>
      <c r="F172" s="84" t="b">
        <v>0</v>
      </c>
      <c r="G172" s="84" t="b">
        <v>0</v>
      </c>
    </row>
    <row r="173" spans="1:7" ht="15">
      <c r="A173" s="84" t="s">
        <v>4075</v>
      </c>
      <c r="B173" s="84">
        <v>2</v>
      </c>
      <c r="C173" s="123">
        <v>0.0011453829510267841</v>
      </c>
      <c r="D173" s="84" t="s">
        <v>4098</v>
      </c>
      <c r="E173" s="84" t="b">
        <v>1</v>
      </c>
      <c r="F173" s="84" t="b">
        <v>0</v>
      </c>
      <c r="G173" s="84" t="b">
        <v>0</v>
      </c>
    </row>
    <row r="174" spans="1:7" ht="15">
      <c r="A174" s="84" t="s">
        <v>4076</v>
      </c>
      <c r="B174" s="84">
        <v>2</v>
      </c>
      <c r="C174" s="123">
        <v>0.0011453829510267841</v>
      </c>
      <c r="D174" s="84" t="s">
        <v>4098</v>
      </c>
      <c r="E174" s="84" t="b">
        <v>1</v>
      </c>
      <c r="F174" s="84" t="b">
        <v>0</v>
      </c>
      <c r="G174" s="84" t="b">
        <v>0</v>
      </c>
    </row>
    <row r="175" spans="1:7" ht="15">
      <c r="A175" s="84" t="s">
        <v>4077</v>
      </c>
      <c r="B175" s="84">
        <v>2</v>
      </c>
      <c r="C175" s="123">
        <v>0.0011453829510267841</v>
      </c>
      <c r="D175" s="84" t="s">
        <v>4098</v>
      </c>
      <c r="E175" s="84" t="b">
        <v>1</v>
      </c>
      <c r="F175" s="84" t="b">
        <v>0</v>
      </c>
      <c r="G175" s="84" t="b">
        <v>0</v>
      </c>
    </row>
    <row r="176" spans="1:7" ht="15">
      <c r="A176" s="84" t="s">
        <v>4078</v>
      </c>
      <c r="B176" s="84">
        <v>2</v>
      </c>
      <c r="C176" s="123">
        <v>0.0011453829510267841</v>
      </c>
      <c r="D176" s="84" t="s">
        <v>4098</v>
      </c>
      <c r="E176" s="84" t="b">
        <v>0</v>
      </c>
      <c r="F176" s="84" t="b">
        <v>0</v>
      </c>
      <c r="G176" s="84" t="b">
        <v>0</v>
      </c>
    </row>
    <row r="177" spans="1:7" ht="15">
      <c r="A177" s="84" t="s">
        <v>4079</v>
      </c>
      <c r="B177" s="84">
        <v>2</v>
      </c>
      <c r="C177" s="123">
        <v>0.0012969971518144853</v>
      </c>
      <c r="D177" s="84" t="s">
        <v>4098</v>
      </c>
      <c r="E177" s="84" t="b">
        <v>0</v>
      </c>
      <c r="F177" s="84" t="b">
        <v>0</v>
      </c>
      <c r="G177" s="84" t="b">
        <v>0</v>
      </c>
    </row>
    <row r="178" spans="1:7" ht="15">
      <c r="A178" s="84" t="s">
        <v>4080</v>
      </c>
      <c r="B178" s="84">
        <v>2</v>
      </c>
      <c r="C178" s="123">
        <v>0.0011453829510267841</v>
      </c>
      <c r="D178" s="84" t="s">
        <v>4098</v>
      </c>
      <c r="E178" s="84" t="b">
        <v>0</v>
      </c>
      <c r="F178" s="84" t="b">
        <v>0</v>
      </c>
      <c r="G178" s="84" t="b">
        <v>0</v>
      </c>
    </row>
    <row r="179" spans="1:7" ht="15">
      <c r="A179" s="84" t="s">
        <v>4081</v>
      </c>
      <c r="B179" s="84">
        <v>2</v>
      </c>
      <c r="C179" s="123">
        <v>0.0011453829510267841</v>
      </c>
      <c r="D179" s="84" t="s">
        <v>4098</v>
      </c>
      <c r="E179" s="84" t="b">
        <v>0</v>
      </c>
      <c r="F179" s="84" t="b">
        <v>1</v>
      </c>
      <c r="G179" s="84" t="b">
        <v>0</v>
      </c>
    </row>
    <row r="180" spans="1:7" ht="15">
      <c r="A180" s="84" t="s">
        <v>4082</v>
      </c>
      <c r="B180" s="84">
        <v>2</v>
      </c>
      <c r="C180" s="123">
        <v>0.0011453829510267841</v>
      </c>
      <c r="D180" s="84" t="s">
        <v>4098</v>
      </c>
      <c r="E180" s="84" t="b">
        <v>0</v>
      </c>
      <c r="F180" s="84" t="b">
        <v>0</v>
      </c>
      <c r="G180" s="84" t="b">
        <v>0</v>
      </c>
    </row>
    <row r="181" spans="1:7" ht="15">
      <c r="A181" s="84" t="s">
        <v>4083</v>
      </c>
      <c r="B181" s="84">
        <v>2</v>
      </c>
      <c r="C181" s="123">
        <v>0.0011453829510267841</v>
      </c>
      <c r="D181" s="84" t="s">
        <v>4098</v>
      </c>
      <c r="E181" s="84" t="b">
        <v>0</v>
      </c>
      <c r="F181" s="84" t="b">
        <v>0</v>
      </c>
      <c r="G181" s="84" t="b">
        <v>0</v>
      </c>
    </row>
    <row r="182" spans="1:7" ht="15">
      <c r="A182" s="84" t="s">
        <v>4084</v>
      </c>
      <c r="B182" s="84">
        <v>2</v>
      </c>
      <c r="C182" s="123">
        <v>0.0011453829510267841</v>
      </c>
      <c r="D182" s="84" t="s">
        <v>4098</v>
      </c>
      <c r="E182" s="84" t="b">
        <v>0</v>
      </c>
      <c r="F182" s="84" t="b">
        <v>0</v>
      </c>
      <c r="G182" s="84" t="b">
        <v>0</v>
      </c>
    </row>
    <row r="183" spans="1:7" ht="15">
      <c r="A183" s="84" t="s">
        <v>4085</v>
      </c>
      <c r="B183" s="84">
        <v>2</v>
      </c>
      <c r="C183" s="123">
        <v>0.0011453829510267841</v>
      </c>
      <c r="D183" s="84" t="s">
        <v>4098</v>
      </c>
      <c r="E183" s="84" t="b">
        <v>0</v>
      </c>
      <c r="F183" s="84" t="b">
        <v>0</v>
      </c>
      <c r="G183" s="84" t="b">
        <v>0</v>
      </c>
    </row>
    <row r="184" spans="1:7" ht="15">
      <c r="A184" s="84" t="s">
        <v>4086</v>
      </c>
      <c r="B184" s="84">
        <v>2</v>
      </c>
      <c r="C184" s="123">
        <v>0.0011453829510267841</v>
      </c>
      <c r="D184" s="84" t="s">
        <v>4098</v>
      </c>
      <c r="E184" s="84" t="b">
        <v>0</v>
      </c>
      <c r="F184" s="84" t="b">
        <v>0</v>
      </c>
      <c r="G184" s="84" t="b">
        <v>0</v>
      </c>
    </row>
    <row r="185" spans="1:7" ht="15">
      <c r="A185" s="84" t="s">
        <v>4087</v>
      </c>
      <c r="B185" s="84">
        <v>2</v>
      </c>
      <c r="C185" s="123">
        <v>0.0011453829510267841</v>
      </c>
      <c r="D185" s="84" t="s">
        <v>4098</v>
      </c>
      <c r="E185" s="84" t="b">
        <v>1</v>
      </c>
      <c r="F185" s="84" t="b">
        <v>0</v>
      </c>
      <c r="G185" s="84" t="b">
        <v>0</v>
      </c>
    </row>
    <row r="186" spans="1:7" ht="15">
      <c r="A186" s="84" t="s">
        <v>4088</v>
      </c>
      <c r="B186" s="84">
        <v>2</v>
      </c>
      <c r="C186" s="123">
        <v>0.0011453829510267841</v>
      </c>
      <c r="D186" s="84" t="s">
        <v>4098</v>
      </c>
      <c r="E186" s="84" t="b">
        <v>1</v>
      </c>
      <c r="F186" s="84" t="b">
        <v>0</v>
      </c>
      <c r="G186" s="84" t="b">
        <v>0</v>
      </c>
    </row>
    <row r="187" spans="1:7" ht="15">
      <c r="A187" s="84" t="s">
        <v>4089</v>
      </c>
      <c r="B187" s="84">
        <v>2</v>
      </c>
      <c r="C187" s="123">
        <v>0.0011453829510267841</v>
      </c>
      <c r="D187" s="84" t="s">
        <v>4098</v>
      </c>
      <c r="E187" s="84" t="b">
        <v>0</v>
      </c>
      <c r="F187" s="84" t="b">
        <v>0</v>
      </c>
      <c r="G187" s="84" t="b">
        <v>0</v>
      </c>
    </row>
    <row r="188" spans="1:7" ht="15">
      <c r="A188" s="84" t="s">
        <v>4090</v>
      </c>
      <c r="B188" s="84">
        <v>2</v>
      </c>
      <c r="C188" s="123">
        <v>0.0011453829510267841</v>
      </c>
      <c r="D188" s="84" t="s">
        <v>4098</v>
      </c>
      <c r="E188" s="84" t="b">
        <v>0</v>
      </c>
      <c r="F188" s="84" t="b">
        <v>0</v>
      </c>
      <c r="G188" s="84" t="b">
        <v>0</v>
      </c>
    </row>
    <row r="189" spans="1:7" ht="15">
      <c r="A189" s="84" t="s">
        <v>4091</v>
      </c>
      <c r="B189" s="84">
        <v>2</v>
      </c>
      <c r="C189" s="123">
        <v>0.0011453829510267841</v>
      </c>
      <c r="D189" s="84" t="s">
        <v>4098</v>
      </c>
      <c r="E189" s="84" t="b">
        <v>0</v>
      </c>
      <c r="F189" s="84" t="b">
        <v>0</v>
      </c>
      <c r="G189" s="84" t="b">
        <v>0</v>
      </c>
    </row>
    <row r="190" spans="1:7" ht="15">
      <c r="A190" s="84" t="s">
        <v>4092</v>
      </c>
      <c r="B190" s="84">
        <v>2</v>
      </c>
      <c r="C190" s="123">
        <v>0.0011453829510267841</v>
      </c>
      <c r="D190" s="84" t="s">
        <v>4098</v>
      </c>
      <c r="E190" s="84" t="b">
        <v>0</v>
      </c>
      <c r="F190" s="84" t="b">
        <v>0</v>
      </c>
      <c r="G190" s="84" t="b">
        <v>0</v>
      </c>
    </row>
    <row r="191" spans="1:7" ht="15">
      <c r="A191" s="84" t="s">
        <v>4093</v>
      </c>
      <c r="B191" s="84">
        <v>2</v>
      </c>
      <c r="C191" s="123">
        <v>0.0011453829510267841</v>
      </c>
      <c r="D191" s="84" t="s">
        <v>4098</v>
      </c>
      <c r="E191" s="84" t="b">
        <v>0</v>
      </c>
      <c r="F191" s="84" t="b">
        <v>0</v>
      </c>
      <c r="G191" s="84" t="b">
        <v>0</v>
      </c>
    </row>
    <row r="192" spans="1:7" ht="15">
      <c r="A192" s="84" t="s">
        <v>4094</v>
      </c>
      <c r="B192" s="84">
        <v>2</v>
      </c>
      <c r="C192" s="123">
        <v>0.0011453829510267841</v>
      </c>
      <c r="D192" s="84" t="s">
        <v>4098</v>
      </c>
      <c r="E192" s="84" t="b">
        <v>0</v>
      </c>
      <c r="F192" s="84" t="b">
        <v>0</v>
      </c>
      <c r="G192" s="84" t="b">
        <v>0</v>
      </c>
    </row>
    <row r="193" spans="1:7" ht="15">
      <c r="A193" s="84" t="s">
        <v>4095</v>
      </c>
      <c r="B193" s="84">
        <v>2</v>
      </c>
      <c r="C193" s="123">
        <v>0.0011453829510267841</v>
      </c>
      <c r="D193" s="84" t="s">
        <v>4098</v>
      </c>
      <c r="E193" s="84" t="b">
        <v>0</v>
      </c>
      <c r="F193" s="84" t="b">
        <v>0</v>
      </c>
      <c r="G193" s="84" t="b">
        <v>0</v>
      </c>
    </row>
    <row r="194" spans="1:7" ht="15">
      <c r="A194" s="84" t="s">
        <v>3604</v>
      </c>
      <c r="B194" s="84">
        <v>2</v>
      </c>
      <c r="C194" s="123">
        <v>0.0011453829510267841</v>
      </c>
      <c r="D194" s="84" t="s">
        <v>4098</v>
      </c>
      <c r="E194" s="84" t="b">
        <v>0</v>
      </c>
      <c r="F194" s="84" t="b">
        <v>0</v>
      </c>
      <c r="G194" s="84" t="b">
        <v>0</v>
      </c>
    </row>
    <row r="195" spans="1:7" ht="15">
      <c r="A195" s="84" t="s">
        <v>3605</v>
      </c>
      <c r="B195" s="84">
        <v>2</v>
      </c>
      <c r="C195" s="123">
        <v>0.0011453829510267841</v>
      </c>
      <c r="D195" s="84" t="s">
        <v>4098</v>
      </c>
      <c r="E195" s="84" t="b">
        <v>0</v>
      </c>
      <c r="F195" s="84" t="b">
        <v>0</v>
      </c>
      <c r="G195" s="84" t="b">
        <v>0</v>
      </c>
    </row>
    <row r="196" spans="1:7" ht="15">
      <c r="A196" s="84" t="s">
        <v>3602</v>
      </c>
      <c r="B196" s="84">
        <v>2</v>
      </c>
      <c r="C196" s="123">
        <v>0.0011453829510267841</v>
      </c>
      <c r="D196" s="84" t="s">
        <v>4098</v>
      </c>
      <c r="E196" s="84" t="b">
        <v>0</v>
      </c>
      <c r="F196" s="84" t="b">
        <v>0</v>
      </c>
      <c r="G196" s="84" t="b">
        <v>0</v>
      </c>
    </row>
    <row r="197" spans="1:7" ht="15">
      <c r="A197" s="84" t="s">
        <v>485</v>
      </c>
      <c r="B197" s="84">
        <v>2</v>
      </c>
      <c r="C197" s="123">
        <v>0.0011453829510267841</v>
      </c>
      <c r="D197" s="84" t="s">
        <v>4098</v>
      </c>
      <c r="E197" s="84" t="b">
        <v>0</v>
      </c>
      <c r="F197" s="84" t="b">
        <v>0</v>
      </c>
      <c r="G197" s="84" t="b">
        <v>0</v>
      </c>
    </row>
    <row r="198" spans="1:7" ht="15">
      <c r="A198" s="84" t="s">
        <v>3603</v>
      </c>
      <c r="B198" s="84">
        <v>2</v>
      </c>
      <c r="C198" s="123">
        <v>0.0011453829510267841</v>
      </c>
      <c r="D198" s="84" t="s">
        <v>4098</v>
      </c>
      <c r="E198" s="84" t="b">
        <v>1</v>
      </c>
      <c r="F198" s="84" t="b">
        <v>0</v>
      </c>
      <c r="G198" s="84" t="b">
        <v>0</v>
      </c>
    </row>
    <row r="199" spans="1:7" ht="15">
      <c r="A199" s="84" t="s">
        <v>359</v>
      </c>
      <c r="B199" s="84">
        <v>2</v>
      </c>
      <c r="C199" s="123">
        <v>0.0011453829510267841</v>
      </c>
      <c r="D199" s="84" t="s">
        <v>4098</v>
      </c>
      <c r="E199" s="84" t="b">
        <v>0</v>
      </c>
      <c r="F199" s="84" t="b">
        <v>0</v>
      </c>
      <c r="G199" s="84" t="b">
        <v>0</v>
      </c>
    </row>
    <row r="200" spans="1:7" ht="15">
      <c r="A200" s="84" t="s">
        <v>3545</v>
      </c>
      <c r="B200" s="84">
        <v>2</v>
      </c>
      <c r="C200" s="123">
        <v>0.0011453829510267841</v>
      </c>
      <c r="D200" s="84" t="s">
        <v>4098</v>
      </c>
      <c r="E200" s="84" t="b">
        <v>0</v>
      </c>
      <c r="F200" s="84" t="b">
        <v>0</v>
      </c>
      <c r="G200" s="84" t="b">
        <v>0</v>
      </c>
    </row>
    <row r="201" spans="1:7" ht="15">
      <c r="A201" s="84" t="s">
        <v>3574</v>
      </c>
      <c r="B201" s="84">
        <v>262</v>
      </c>
      <c r="C201" s="123">
        <v>0.02561644383820454</v>
      </c>
      <c r="D201" s="84" t="s">
        <v>3449</v>
      </c>
      <c r="E201" s="84" t="b">
        <v>0</v>
      </c>
      <c r="F201" s="84" t="b">
        <v>0</v>
      </c>
      <c r="G201" s="84" t="b">
        <v>0</v>
      </c>
    </row>
    <row r="202" spans="1:7" ht="15">
      <c r="A202" s="84" t="s">
        <v>3573</v>
      </c>
      <c r="B202" s="84">
        <v>262</v>
      </c>
      <c r="C202" s="123">
        <v>0.02561644383820454</v>
      </c>
      <c r="D202" s="84" t="s">
        <v>3449</v>
      </c>
      <c r="E202" s="84" t="b">
        <v>0</v>
      </c>
      <c r="F202" s="84" t="b">
        <v>0</v>
      </c>
      <c r="G202" s="84" t="b">
        <v>0</v>
      </c>
    </row>
    <row r="203" spans="1:7" ht="15">
      <c r="A203" s="84" t="s">
        <v>425</v>
      </c>
      <c r="B203" s="84">
        <v>235</v>
      </c>
      <c r="C203" s="123">
        <v>0.0018043437636362906</v>
      </c>
      <c r="D203" s="84" t="s">
        <v>3449</v>
      </c>
      <c r="E203" s="84" t="b">
        <v>0</v>
      </c>
      <c r="F203" s="84" t="b">
        <v>0</v>
      </c>
      <c r="G203" s="84" t="b">
        <v>0</v>
      </c>
    </row>
    <row r="204" spans="1:7" ht="15">
      <c r="A204" s="84" t="s">
        <v>3577</v>
      </c>
      <c r="B204" s="84">
        <v>151</v>
      </c>
      <c r="C204" s="123">
        <v>0.011456059957735512</v>
      </c>
      <c r="D204" s="84" t="s">
        <v>3449</v>
      </c>
      <c r="E204" s="84" t="b">
        <v>0</v>
      </c>
      <c r="F204" s="84" t="b">
        <v>0</v>
      </c>
      <c r="G204" s="84" t="b">
        <v>0</v>
      </c>
    </row>
    <row r="205" spans="1:7" ht="15">
      <c r="A205" s="84" t="s">
        <v>3575</v>
      </c>
      <c r="B205" s="84">
        <v>148</v>
      </c>
      <c r="C205" s="123">
        <v>0.011686338375568631</v>
      </c>
      <c r="D205" s="84" t="s">
        <v>3449</v>
      </c>
      <c r="E205" s="84" t="b">
        <v>0</v>
      </c>
      <c r="F205" s="84" t="b">
        <v>0</v>
      </c>
      <c r="G205" s="84" t="b">
        <v>0</v>
      </c>
    </row>
    <row r="206" spans="1:7" ht="15">
      <c r="A206" s="84" t="s">
        <v>3578</v>
      </c>
      <c r="B206" s="84">
        <v>131</v>
      </c>
      <c r="C206" s="123">
        <v>0.01280822191910227</v>
      </c>
      <c r="D206" s="84" t="s">
        <v>3449</v>
      </c>
      <c r="E206" s="84" t="b">
        <v>0</v>
      </c>
      <c r="F206" s="84" t="b">
        <v>0</v>
      </c>
      <c r="G206" s="84" t="b">
        <v>0</v>
      </c>
    </row>
    <row r="207" spans="1:7" ht="15">
      <c r="A207" s="84" t="s">
        <v>488</v>
      </c>
      <c r="B207" s="84">
        <v>131</v>
      </c>
      <c r="C207" s="123">
        <v>0.01280822191910227</v>
      </c>
      <c r="D207" s="84" t="s">
        <v>3449</v>
      </c>
      <c r="E207" s="84" t="b">
        <v>0</v>
      </c>
      <c r="F207" s="84" t="b">
        <v>0</v>
      </c>
      <c r="G207" s="84" t="b">
        <v>0</v>
      </c>
    </row>
    <row r="208" spans="1:7" ht="15">
      <c r="A208" s="84" t="s">
        <v>3579</v>
      </c>
      <c r="B208" s="84">
        <v>131</v>
      </c>
      <c r="C208" s="123">
        <v>0.01280822191910227</v>
      </c>
      <c r="D208" s="84" t="s">
        <v>3449</v>
      </c>
      <c r="E208" s="84" t="b">
        <v>0</v>
      </c>
      <c r="F208" s="84" t="b">
        <v>0</v>
      </c>
      <c r="G208" s="84" t="b">
        <v>0</v>
      </c>
    </row>
    <row r="209" spans="1:7" ht="15">
      <c r="A209" s="84" t="s">
        <v>3580</v>
      </c>
      <c r="B209" s="84">
        <v>131</v>
      </c>
      <c r="C209" s="123">
        <v>0.01280822191910227</v>
      </c>
      <c r="D209" s="84" t="s">
        <v>3449</v>
      </c>
      <c r="E209" s="84" t="b">
        <v>0</v>
      </c>
      <c r="F209" s="84" t="b">
        <v>0</v>
      </c>
      <c r="G209" s="84" t="b">
        <v>0</v>
      </c>
    </row>
    <row r="210" spans="1:7" ht="15">
      <c r="A210" s="84" t="s">
        <v>3581</v>
      </c>
      <c r="B210" s="84">
        <v>131</v>
      </c>
      <c r="C210" s="123">
        <v>0.01280822191910227</v>
      </c>
      <c r="D210" s="84" t="s">
        <v>3449</v>
      </c>
      <c r="E210" s="84" t="b">
        <v>0</v>
      </c>
      <c r="F210" s="84" t="b">
        <v>0</v>
      </c>
      <c r="G210" s="84" t="b">
        <v>0</v>
      </c>
    </row>
    <row r="211" spans="1:7" ht="15">
      <c r="A211" s="84" t="s">
        <v>3614</v>
      </c>
      <c r="B211" s="84">
        <v>131</v>
      </c>
      <c r="C211" s="123">
        <v>0.01280822191910227</v>
      </c>
      <c r="D211" s="84" t="s">
        <v>3449</v>
      </c>
      <c r="E211" s="84" t="b">
        <v>0</v>
      </c>
      <c r="F211" s="84" t="b">
        <v>0</v>
      </c>
      <c r="G211" s="84" t="b">
        <v>0</v>
      </c>
    </row>
    <row r="212" spans="1:7" ht="15">
      <c r="A212" s="84" t="s">
        <v>3983</v>
      </c>
      <c r="B212" s="84">
        <v>131</v>
      </c>
      <c r="C212" s="123">
        <v>0.01280822191910227</v>
      </c>
      <c r="D212" s="84" t="s">
        <v>3449</v>
      </c>
      <c r="E212" s="84" t="b">
        <v>0</v>
      </c>
      <c r="F212" s="84" t="b">
        <v>0</v>
      </c>
      <c r="G212" s="84" t="b">
        <v>0</v>
      </c>
    </row>
    <row r="213" spans="1:7" ht="15">
      <c r="A213" s="84" t="s">
        <v>622</v>
      </c>
      <c r="B213" s="84">
        <v>101</v>
      </c>
      <c r="C213" s="123">
        <v>0.01392471903698237</v>
      </c>
      <c r="D213" s="84" t="s">
        <v>3449</v>
      </c>
      <c r="E213" s="84" t="b">
        <v>0</v>
      </c>
      <c r="F213" s="84" t="b">
        <v>0</v>
      </c>
      <c r="G213" s="84" t="b">
        <v>0</v>
      </c>
    </row>
    <row r="214" spans="1:7" ht="15">
      <c r="A214" s="84" t="s">
        <v>635</v>
      </c>
      <c r="B214" s="84">
        <v>75</v>
      </c>
      <c r="C214" s="123">
        <v>0.013781567887858512</v>
      </c>
      <c r="D214" s="84" t="s">
        <v>3449</v>
      </c>
      <c r="E214" s="84" t="b">
        <v>0</v>
      </c>
      <c r="F214" s="84" t="b">
        <v>0</v>
      </c>
      <c r="G214" s="84" t="b">
        <v>0</v>
      </c>
    </row>
    <row r="215" spans="1:7" ht="15">
      <c r="A215" s="84" t="s">
        <v>3984</v>
      </c>
      <c r="B215" s="84">
        <v>37</v>
      </c>
      <c r="C215" s="123">
        <v>0.010829365807642462</v>
      </c>
      <c r="D215" s="84" t="s">
        <v>3449</v>
      </c>
      <c r="E215" s="84" t="b">
        <v>0</v>
      </c>
      <c r="F215" s="84" t="b">
        <v>0</v>
      </c>
      <c r="G215" s="84" t="b">
        <v>0</v>
      </c>
    </row>
    <row r="216" spans="1:7" ht="15">
      <c r="A216" s="84" t="s">
        <v>3985</v>
      </c>
      <c r="B216" s="84">
        <v>22</v>
      </c>
      <c r="C216" s="123">
        <v>0.01055331696777838</v>
      </c>
      <c r="D216" s="84" t="s">
        <v>3449</v>
      </c>
      <c r="E216" s="84" t="b">
        <v>0</v>
      </c>
      <c r="F216" s="84" t="b">
        <v>0</v>
      </c>
      <c r="G216" s="84" t="b">
        <v>0</v>
      </c>
    </row>
    <row r="217" spans="1:7" ht="15">
      <c r="A217" s="84" t="s">
        <v>3596</v>
      </c>
      <c r="B217" s="84">
        <v>21</v>
      </c>
      <c r="C217" s="123">
        <v>0.007980131639702051</v>
      </c>
      <c r="D217" s="84" t="s">
        <v>3449</v>
      </c>
      <c r="E217" s="84" t="b">
        <v>0</v>
      </c>
      <c r="F217" s="84" t="b">
        <v>0</v>
      </c>
      <c r="G217" s="84" t="b">
        <v>0</v>
      </c>
    </row>
    <row r="218" spans="1:7" ht="15">
      <c r="A218" s="84" t="s">
        <v>3597</v>
      </c>
      <c r="B218" s="84">
        <v>21</v>
      </c>
      <c r="C218" s="123">
        <v>0.007980131639702051</v>
      </c>
      <c r="D218" s="84" t="s">
        <v>3449</v>
      </c>
      <c r="E218" s="84" t="b">
        <v>0</v>
      </c>
      <c r="F218" s="84" t="b">
        <v>0</v>
      </c>
      <c r="G218" s="84" t="b">
        <v>0</v>
      </c>
    </row>
    <row r="219" spans="1:7" ht="15">
      <c r="A219" s="84" t="s">
        <v>3598</v>
      </c>
      <c r="B219" s="84">
        <v>21</v>
      </c>
      <c r="C219" s="123">
        <v>0.007980131639702051</v>
      </c>
      <c r="D219" s="84" t="s">
        <v>3449</v>
      </c>
      <c r="E219" s="84" t="b">
        <v>0</v>
      </c>
      <c r="F219" s="84" t="b">
        <v>0</v>
      </c>
      <c r="G219" s="84" t="b">
        <v>0</v>
      </c>
    </row>
    <row r="220" spans="1:7" ht="15">
      <c r="A220" s="84" t="s">
        <v>3987</v>
      </c>
      <c r="B220" s="84">
        <v>20</v>
      </c>
      <c r="C220" s="123">
        <v>0.00775056412918484</v>
      </c>
      <c r="D220" s="84" t="s">
        <v>3449</v>
      </c>
      <c r="E220" s="84" t="b">
        <v>0</v>
      </c>
      <c r="F220" s="84" t="b">
        <v>0</v>
      </c>
      <c r="G220" s="84" t="b">
        <v>0</v>
      </c>
    </row>
    <row r="221" spans="1:7" ht="15">
      <c r="A221" s="84" t="s">
        <v>3986</v>
      </c>
      <c r="B221" s="84">
        <v>20</v>
      </c>
      <c r="C221" s="123">
        <v>0.00775056412918484</v>
      </c>
      <c r="D221" s="84" t="s">
        <v>3449</v>
      </c>
      <c r="E221" s="84" t="b">
        <v>0</v>
      </c>
      <c r="F221" s="84" t="b">
        <v>0</v>
      </c>
      <c r="G221" s="84" t="b">
        <v>0</v>
      </c>
    </row>
    <row r="222" spans="1:7" ht="15">
      <c r="A222" s="84" t="s">
        <v>3988</v>
      </c>
      <c r="B222" s="84">
        <v>20</v>
      </c>
      <c r="C222" s="123">
        <v>0.00775056412918484</v>
      </c>
      <c r="D222" s="84" t="s">
        <v>3449</v>
      </c>
      <c r="E222" s="84" t="b">
        <v>0</v>
      </c>
      <c r="F222" s="84" t="b">
        <v>0</v>
      </c>
      <c r="G222" s="84" t="b">
        <v>0</v>
      </c>
    </row>
    <row r="223" spans="1:7" ht="15">
      <c r="A223" s="84" t="s">
        <v>3607</v>
      </c>
      <c r="B223" s="84">
        <v>20</v>
      </c>
      <c r="C223" s="123">
        <v>0.00775056412918484</v>
      </c>
      <c r="D223" s="84" t="s">
        <v>3449</v>
      </c>
      <c r="E223" s="84" t="b">
        <v>0</v>
      </c>
      <c r="F223" s="84" t="b">
        <v>0</v>
      </c>
      <c r="G223" s="84" t="b">
        <v>0</v>
      </c>
    </row>
    <row r="224" spans="1:7" ht="15">
      <c r="A224" s="84" t="s">
        <v>3522</v>
      </c>
      <c r="B224" s="84">
        <v>20</v>
      </c>
      <c r="C224" s="123">
        <v>0.00775056412918484</v>
      </c>
      <c r="D224" s="84" t="s">
        <v>3449</v>
      </c>
      <c r="E224" s="84" t="b">
        <v>0</v>
      </c>
      <c r="F224" s="84" t="b">
        <v>0</v>
      </c>
      <c r="G224" s="84" t="b">
        <v>0</v>
      </c>
    </row>
    <row r="225" spans="1:7" ht="15">
      <c r="A225" s="84" t="s">
        <v>3589</v>
      </c>
      <c r="B225" s="84">
        <v>18</v>
      </c>
      <c r="C225" s="123">
        <v>0.00726788784764447</v>
      </c>
      <c r="D225" s="84" t="s">
        <v>3449</v>
      </c>
      <c r="E225" s="84" t="b">
        <v>0</v>
      </c>
      <c r="F225" s="84" t="b">
        <v>0</v>
      </c>
      <c r="G225" s="84" t="b">
        <v>0</v>
      </c>
    </row>
    <row r="226" spans="1:7" ht="15">
      <c r="A226" s="84" t="s">
        <v>3618</v>
      </c>
      <c r="B226" s="84">
        <v>17</v>
      </c>
      <c r="C226" s="123">
        <v>0.007013921385155718</v>
      </c>
      <c r="D226" s="84" t="s">
        <v>3449</v>
      </c>
      <c r="E226" s="84" t="b">
        <v>0</v>
      </c>
      <c r="F226" s="84" t="b">
        <v>0</v>
      </c>
      <c r="G226" s="84" t="b">
        <v>0</v>
      </c>
    </row>
    <row r="227" spans="1:7" ht="15">
      <c r="A227" s="84" t="s">
        <v>3990</v>
      </c>
      <c r="B227" s="84">
        <v>17</v>
      </c>
      <c r="C227" s="123">
        <v>0.007013921385155718</v>
      </c>
      <c r="D227" s="84" t="s">
        <v>3449</v>
      </c>
      <c r="E227" s="84" t="b">
        <v>0</v>
      </c>
      <c r="F227" s="84" t="b">
        <v>1</v>
      </c>
      <c r="G227" s="84" t="b">
        <v>0</v>
      </c>
    </row>
    <row r="228" spans="1:7" ht="15">
      <c r="A228" s="84" t="s">
        <v>3583</v>
      </c>
      <c r="B228" s="84">
        <v>17</v>
      </c>
      <c r="C228" s="123">
        <v>0.007013921385155718</v>
      </c>
      <c r="D228" s="84" t="s">
        <v>3449</v>
      </c>
      <c r="E228" s="84" t="b">
        <v>0</v>
      </c>
      <c r="F228" s="84" t="b">
        <v>0</v>
      </c>
      <c r="G228" s="84" t="b">
        <v>0</v>
      </c>
    </row>
    <row r="229" spans="1:7" ht="15">
      <c r="A229" s="84" t="s">
        <v>3991</v>
      </c>
      <c r="B229" s="84">
        <v>17</v>
      </c>
      <c r="C229" s="123">
        <v>0.007013921385155718</v>
      </c>
      <c r="D229" s="84" t="s">
        <v>3449</v>
      </c>
      <c r="E229" s="84" t="b">
        <v>0</v>
      </c>
      <c r="F229" s="84" t="b">
        <v>0</v>
      </c>
      <c r="G229" s="84" t="b">
        <v>0</v>
      </c>
    </row>
    <row r="230" spans="1:7" ht="15">
      <c r="A230" s="84" t="s">
        <v>3992</v>
      </c>
      <c r="B230" s="84">
        <v>17</v>
      </c>
      <c r="C230" s="123">
        <v>0.007013921385155718</v>
      </c>
      <c r="D230" s="84" t="s">
        <v>3449</v>
      </c>
      <c r="E230" s="84" t="b">
        <v>0</v>
      </c>
      <c r="F230" s="84" t="b">
        <v>0</v>
      </c>
      <c r="G230" s="84" t="b">
        <v>0</v>
      </c>
    </row>
    <row r="231" spans="1:7" ht="15">
      <c r="A231" s="84" t="s">
        <v>3993</v>
      </c>
      <c r="B231" s="84">
        <v>17</v>
      </c>
      <c r="C231" s="123">
        <v>0.007013921385155718</v>
      </c>
      <c r="D231" s="84" t="s">
        <v>3449</v>
      </c>
      <c r="E231" s="84" t="b">
        <v>0</v>
      </c>
      <c r="F231" s="84" t="b">
        <v>0</v>
      </c>
      <c r="G231" s="84" t="b">
        <v>0</v>
      </c>
    </row>
    <row r="232" spans="1:7" ht="15">
      <c r="A232" s="84" t="s">
        <v>3994</v>
      </c>
      <c r="B232" s="84">
        <v>17</v>
      </c>
      <c r="C232" s="123">
        <v>0.007013921385155718</v>
      </c>
      <c r="D232" s="84" t="s">
        <v>3449</v>
      </c>
      <c r="E232" s="84" t="b">
        <v>0</v>
      </c>
      <c r="F232" s="84" t="b">
        <v>0</v>
      </c>
      <c r="G232" s="84" t="b">
        <v>0</v>
      </c>
    </row>
    <row r="233" spans="1:7" ht="15">
      <c r="A233" s="84" t="s">
        <v>3612</v>
      </c>
      <c r="B233" s="84">
        <v>17</v>
      </c>
      <c r="C233" s="123">
        <v>0.007013921385155718</v>
      </c>
      <c r="D233" s="84" t="s">
        <v>3449</v>
      </c>
      <c r="E233" s="84" t="b">
        <v>0</v>
      </c>
      <c r="F233" s="84" t="b">
        <v>0</v>
      </c>
      <c r="G233" s="84" t="b">
        <v>0</v>
      </c>
    </row>
    <row r="234" spans="1:7" ht="15">
      <c r="A234" s="84" t="s">
        <v>3995</v>
      </c>
      <c r="B234" s="84">
        <v>17</v>
      </c>
      <c r="C234" s="123">
        <v>0.007013921385155718</v>
      </c>
      <c r="D234" s="84" t="s">
        <v>3449</v>
      </c>
      <c r="E234" s="84" t="b">
        <v>0</v>
      </c>
      <c r="F234" s="84" t="b">
        <v>0</v>
      </c>
      <c r="G234" s="84" t="b">
        <v>0</v>
      </c>
    </row>
    <row r="235" spans="1:7" ht="15">
      <c r="A235" s="84" t="s">
        <v>3996</v>
      </c>
      <c r="B235" s="84">
        <v>17</v>
      </c>
      <c r="C235" s="123">
        <v>0.007013921385155718</v>
      </c>
      <c r="D235" s="84" t="s">
        <v>3449</v>
      </c>
      <c r="E235" s="84" t="b">
        <v>0</v>
      </c>
      <c r="F235" s="84" t="b">
        <v>0</v>
      </c>
      <c r="G235" s="84" t="b">
        <v>0</v>
      </c>
    </row>
    <row r="236" spans="1:7" ht="15">
      <c r="A236" s="84" t="s">
        <v>3989</v>
      </c>
      <c r="B236" s="84">
        <v>17</v>
      </c>
      <c r="C236" s="123">
        <v>0.007013921385155718</v>
      </c>
      <c r="D236" s="84" t="s">
        <v>3449</v>
      </c>
      <c r="E236" s="84" t="b">
        <v>0</v>
      </c>
      <c r="F236" s="84" t="b">
        <v>0</v>
      </c>
      <c r="G236" s="84" t="b">
        <v>0</v>
      </c>
    </row>
    <row r="237" spans="1:7" ht="15">
      <c r="A237" s="84" t="s">
        <v>3998</v>
      </c>
      <c r="B237" s="84">
        <v>17</v>
      </c>
      <c r="C237" s="123">
        <v>0.007013921385155718</v>
      </c>
      <c r="D237" s="84" t="s">
        <v>3449</v>
      </c>
      <c r="E237" s="84" t="b">
        <v>0</v>
      </c>
      <c r="F237" s="84" t="b">
        <v>0</v>
      </c>
      <c r="G237" s="84" t="b">
        <v>0</v>
      </c>
    </row>
    <row r="238" spans="1:7" ht="15">
      <c r="A238" s="84" t="s">
        <v>3524</v>
      </c>
      <c r="B238" s="84">
        <v>17</v>
      </c>
      <c r="C238" s="123">
        <v>0.007013921385155718</v>
      </c>
      <c r="D238" s="84" t="s">
        <v>3449</v>
      </c>
      <c r="E238" s="84" t="b">
        <v>0</v>
      </c>
      <c r="F238" s="84" t="b">
        <v>0</v>
      </c>
      <c r="G238" s="84" t="b">
        <v>0</v>
      </c>
    </row>
    <row r="239" spans="1:7" ht="15">
      <c r="A239" s="84" t="s">
        <v>3997</v>
      </c>
      <c r="B239" s="84">
        <v>16</v>
      </c>
      <c r="C239" s="123">
        <v>0.006750880912197322</v>
      </c>
      <c r="D239" s="84" t="s">
        <v>3449</v>
      </c>
      <c r="E239" s="84" t="b">
        <v>0</v>
      </c>
      <c r="F239" s="84" t="b">
        <v>0</v>
      </c>
      <c r="G239" s="84" t="b">
        <v>0</v>
      </c>
    </row>
    <row r="240" spans="1:7" ht="15">
      <c r="A240" s="84" t="s">
        <v>4003</v>
      </c>
      <c r="B240" s="84">
        <v>13</v>
      </c>
      <c r="C240" s="123">
        <v>0.005901241324950932</v>
      </c>
      <c r="D240" s="84" t="s">
        <v>3449</v>
      </c>
      <c r="E240" s="84" t="b">
        <v>0</v>
      </c>
      <c r="F240" s="84" t="b">
        <v>0</v>
      </c>
      <c r="G240" s="84" t="b">
        <v>0</v>
      </c>
    </row>
    <row r="241" spans="1:7" ht="15">
      <c r="A241" s="84" t="s">
        <v>4004</v>
      </c>
      <c r="B241" s="84">
        <v>13</v>
      </c>
      <c r="C241" s="123">
        <v>0.005901241324950932</v>
      </c>
      <c r="D241" s="84" t="s">
        <v>3449</v>
      </c>
      <c r="E241" s="84" t="b">
        <v>0</v>
      </c>
      <c r="F241" s="84" t="b">
        <v>0</v>
      </c>
      <c r="G241" s="84" t="b">
        <v>0</v>
      </c>
    </row>
    <row r="242" spans="1:7" ht="15">
      <c r="A242" s="84" t="s">
        <v>3593</v>
      </c>
      <c r="B242" s="84">
        <v>12</v>
      </c>
      <c r="C242" s="123">
        <v>0.005595381074385691</v>
      </c>
      <c r="D242" s="84" t="s">
        <v>3449</v>
      </c>
      <c r="E242" s="84" t="b">
        <v>0</v>
      </c>
      <c r="F242" s="84" t="b">
        <v>0</v>
      </c>
      <c r="G242" s="84" t="b">
        <v>0</v>
      </c>
    </row>
    <row r="243" spans="1:7" ht="15">
      <c r="A243" s="84" t="s">
        <v>3527</v>
      </c>
      <c r="B243" s="84">
        <v>11</v>
      </c>
      <c r="C243" s="123">
        <v>0.00527665848388919</v>
      </c>
      <c r="D243" s="84" t="s">
        <v>3449</v>
      </c>
      <c r="E243" s="84" t="b">
        <v>0</v>
      </c>
      <c r="F243" s="84" t="b">
        <v>0</v>
      </c>
      <c r="G243" s="84" t="b">
        <v>0</v>
      </c>
    </row>
    <row r="244" spans="1:7" ht="15">
      <c r="A244" s="84" t="s">
        <v>4005</v>
      </c>
      <c r="B244" s="84">
        <v>11</v>
      </c>
      <c r="C244" s="123">
        <v>0.00527665848388919</v>
      </c>
      <c r="D244" s="84" t="s">
        <v>3449</v>
      </c>
      <c r="E244" s="84" t="b">
        <v>0</v>
      </c>
      <c r="F244" s="84" t="b">
        <v>0</v>
      </c>
      <c r="G244" s="84" t="b">
        <v>0</v>
      </c>
    </row>
    <row r="245" spans="1:7" ht="15">
      <c r="A245" s="84" t="s">
        <v>4006</v>
      </c>
      <c r="B245" s="84">
        <v>11</v>
      </c>
      <c r="C245" s="123">
        <v>0.00527665848388919</v>
      </c>
      <c r="D245" s="84" t="s">
        <v>3449</v>
      </c>
      <c r="E245" s="84" t="b">
        <v>0</v>
      </c>
      <c r="F245" s="84" t="b">
        <v>0</v>
      </c>
      <c r="G245" s="84" t="b">
        <v>0</v>
      </c>
    </row>
    <row r="246" spans="1:7" ht="15">
      <c r="A246" s="84" t="s">
        <v>4007</v>
      </c>
      <c r="B246" s="84">
        <v>11</v>
      </c>
      <c r="C246" s="123">
        <v>0.00527665848388919</v>
      </c>
      <c r="D246" s="84" t="s">
        <v>3449</v>
      </c>
      <c r="E246" s="84" t="b">
        <v>0</v>
      </c>
      <c r="F246" s="84" t="b">
        <v>0</v>
      </c>
      <c r="G246" s="84" t="b">
        <v>0</v>
      </c>
    </row>
    <row r="247" spans="1:7" ht="15">
      <c r="A247" s="84" t="s">
        <v>4008</v>
      </c>
      <c r="B247" s="84">
        <v>11</v>
      </c>
      <c r="C247" s="123">
        <v>0.00527665848388919</v>
      </c>
      <c r="D247" s="84" t="s">
        <v>3449</v>
      </c>
      <c r="E247" s="84" t="b">
        <v>1</v>
      </c>
      <c r="F247" s="84" t="b">
        <v>0</v>
      </c>
      <c r="G247" s="84" t="b">
        <v>0</v>
      </c>
    </row>
    <row r="248" spans="1:7" ht="15">
      <c r="A248" s="84" t="s">
        <v>3999</v>
      </c>
      <c r="B248" s="84">
        <v>11</v>
      </c>
      <c r="C248" s="123">
        <v>0.00527665848388919</v>
      </c>
      <c r="D248" s="84" t="s">
        <v>3449</v>
      </c>
      <c r="E248" s="84" t="b">
        <v>0</v>
      </c>
      <c r="F248" s="84" t="b">
        <v>0</v>
      </c>
      <c r="G248" s="84" t="b">
        <v>0</v>
      </c>
    </row>
    <row r="249" spans="1:7" ht="15">
      <c r="A249" s="84" t="s">
        <v>4000</v>
      </c>
      <c r="B249" s="84">
        <v>11</v>
      </c>
      <c r="C249" s="123">
        <v>0.00527665848388919</v>
      </c>
      <c r="D249" s="84" t="s">
        <v>3449</v>
      </c>
      <c r="E249" s="84" t="b">
        <v>0</v>
      </c>
      <c r="F249" s="84" t="b">
        <v>0</v>
      </c>
      <c r="G249" s="84" t="b">
        <v>0</v>
      </c>
    </row>
    <row r="250" spans="1:7" ht="15">
      <c r="A250" s="84" t="s">
        <v>4001</v>
      </c>
      <c r="B250" s="84">
        <v>11</v>
      </c>
      <c r="C250" s="123">
        <v>0.00527665848388919</v>
      </c>
      <c r="D250" s="84" t="s">
        <v>3449</v>
      </c>
      <c r="E250" s="84" t="b">
        <v>1</v>
      </c>
      <c r="F250" s="84" t="b">
        <v>0</v>
      </c>
      <c r="G250" s="84" t="b">
        <v>0</v>
      </c>
    </row>
    <row r="251" spans="1:7" ht="15">
      <c r="A251" s="84" t="s">
        <v>4002</v>
      </c>
      <c r="B251" s="84">
        <v>11</v>
      </c>
      <c r="C251" s="123">
        <v>0.00527665848388919</v>
      </c>
      <c r="D251" s="84" t="s">
        <v>3449</v>
      </c>
      <c r="E251" s="84" t="b">
        <v>0</v>
      </c>
      <c r="F251" s="84" t="b">
        <v>0</v>
      </c>
      <c r="G251" s="84" t="b">
        <v>0</v>
      </c>
    </row>
    <row r="252" spans="1:7" ht="15">
      <c r="A252" s="84" t="s">
        <v>4010</v>
      </c>
      <c r="B252" s="84">
        <v>3</v>
      </c>
      <c r="C252" s="123">
        <v>0.002040016718359961</v>
      </c>
      <c r="D252" s="84" t="s">
        <v>3449</v>
      </c>
      <c r="E252" s="84" t="b">
        <v>1</v>
      </c>
      <c r="F252" s="84" t="b">
        <v>0</v>
      </c>
      <c r="G252" s="84" t="b">
        <v>0</v>
      </c>
    </row>
    <row r="253" spans="1:7" ht="15">
      <c r="A253" s="84" t="s">
        <v>4058</v>
      </c>
      <c r="B253" s="84">
        <v>3</v>
      </c>
      <c r="C253" s="123">
        <v>0.002040016718359961</v>
      </c>
      <c r="D253" s="84" t="s">
        <v>3449</v>
      </c>
      <c r="E253" s="84" t="b">
        <v>0</v>
      </c>
      <c r="F253" s="84" t="b">
        <v>0</v>
      </c>
      <c r="G253" s="84" t="b">
        <v>0</v>
      </c>
    </row>
    <row r="254" spans="1:7" ht="15">
      <c r="A254" s="84" t="s">
        <v>4033</v>
      </c>
      <c r="B254" s="84">
        <v>3</v>
      </c>
      <c r="C254" s="123">
        <v>0.002040016718359961</v>
      </c>
      <c r="D254" s="84" t="s">
        <v>3449</v>
      </c>
      <c r="E254" s="84" t="b">
        <v>0</v>
      </c>
      <c r="F254" s="84" t="b">
        <v>0</v>
      </c>
      <c r="G254" s="84" t="b">
        <v>0</v>
      </c>
    </row>
    <row r="255" spans="1:7" ht="15">
      <c r="A255" s="84" t="s">
        <v>4036</v>
      </c>
      <c r="B255" s="84">
        <v>3</v>
      </c>
      <c r="C255" s="123">
        <v>0.002040016718359961</v>
      </c>
      <c r="D255" s="84" t="s">
        <v>3449</v>
      </c>
      <c r="E255" s="84" t="b">
        <v>0</v>
      </c>
      <c r="F255" s="84" t="b">
        <v>0</v>
      </c>
      <c r="G255" s="84" t="b">
        <v>0</v>
      </c>
    </row>
    <row r="256" spans="1:7" ht="15">
      <c r="A256" s="84" t="s">
        <v>4059</v>
      </c>
      <c r="B256" s="84">
        <v>3</v>
      </c>
      <c r="C256" s="123">
        <v>0.002040016718359961</v>
      </c>
      <c r="D256" s="84" t="s">
        <v>3449</v>
      </c>
      <c r="E256" s="84" t="b">
        <v>0</v>
      </c>
      <c r="F256" s="84" t="b">
        <v>0</v>
      </c>
      <c r="G256" s="84" t="b">
        <v>0</v>
      </c>
    </row>
    <row r="257" spans="1:7" ht="15">
      <c r="A257" s="84" t="s">
        <v>4060</v>
      </c>
      <c r="B257" s="84">
        <v>3</v>
      </c>
      <c r="C257" s="123">
        <v>0.002040016718359961</v>
      </c>
      <c r="D257" s="84" t="s">
        <v>3449</v>
      </c>
      <c r="E257" s="84" t="b">
        <v>0</v>
      </c>
      <c r="F257" s="84" t="b">
        <v>0</v>
      </c>
      <c r="G257" s="84" t="b">
        <v>0</v>
      </c>
    </row>
    <row r="258" spans="1:7" ht="15">
      <c r="A258" s="84" t="s">
        <v>622</v>
      </c>
      <c r="B258" s="84">
        <v>47</v>
      </c>
      <c r="C258" s="123">
        <v>0.005771705475969044</v>
      </c>
      <c r="D258" s="84" t="s">
        <v>3450</v>
      </c>
      <c r="E258" s="84" t="b">
        <v>0</v>
      </c>
      <c r="F258" s="84" t="b">
        <v>0</v>
      </c>
      <c r="G258" s="84" t="b">
        <v>0</v>
      </c>
    </row>
    <row r="259" spans="1:7" ht="15">
      <c r="A259" s="84" t="s">
        <v>3583</v>
      </c>
      <c r="B259" s="84">
        <v>25</v>
      </c>
      <c r="C259" s="123">
        <v>0.021963531779989175</v>
      </c>
      <c r="D259" s="84" t="s">
        <v>3450</v>
      </c>
      <c r="E259" s="84" t="b">
        <v>0</v>
      </c>
      <c r="F259" s="84" t="b">
        <v>0</v>
      </c>
      <c r="G259" s="84" t="b">
        <v>0</v>
      </c>
    </row>
    <row r="260" spans="1:7" ht="15">
      <c r="A260" s="84" t="s">
        <v>635</v>
      </c>
      <c r="B260" s="84">
        <v>24</v>
      </c>
      <c r="C260" s="123">
        <v>0.017214624103203055</v>
      </c>
      <c r="D260" s="84" t="s">
        <v>3450</v>
      </c>
      <c r="E260" s="84" t="b">
        <v>0</v>
      </c>
      <c r="F260" s="84" t="b">
        <v>0</v>
      </c>
      <c r="G260" s="84" t="b">
        <v>0</v>
      </c>
    </row>
    <row r="261" spans="1:7" ht="15">
      <c r="A261" s="84" t="s">
        <v>3523</v>
      </c>
      <c r="B261" s="84">
        <v>18</v>
      </c>
      <c r="C261" s="123">
        <v>0.017491206893999845</v>
      </c>
      <c r="D261" s="84" t="s">
        <v>3450</v>
      </c>
      <c r="E261" s="84" t="b">
        <v>0</v>
      </c>
      <c r="F261" s="84" t="b">
        <v>0</v>
      </c>
      <c r="G261" s="84" t="b">
        <v>0</v>
      </c>
    </row>
    <row r="262" spans="1:7" ht="15">
      <c r="A262" s="84" t="s">
        <v>3584</v>
      </c>
      <c r="B262" s="84">
        <v>16</v>
      </c>
      <c r="C262" s="123">
        <v>0.01721462410320305</v>
      </c>
      <c r="D262" s="84" t="s">
        <v>3450</v>
      </c>
      <c r="E262" s="84" t="b">
        <v>0</v>
      </c>
      <c r="F262" s="84" t="b">
        <v>0</v>
      </c>
      <c r="G262" s="84" t="b">
        <v>0</v>
      </c>
    </row>
    <row r="263" spans="1:7" ht="15">
      <c r="A263" s="84" t="s">
        <v>472</v>
      </c>
      <c r="B263" s="84">
        <v>14</v>
      </c>
      <c r="C263" s="123">
        <v>0.016716334293332438</v>
      </c>
      <c r="D263" s="84" t="s">
        <v>3450</v>
      </c>
      <c r="E263" s="84" t="b">
        <v>0</v>
      </c>
      <c r="F263" s="84" t="b">
        <v>0</v>
      </c>
      <c r="G263" s="84" t="b">
        <v>0</v>
      </c>
    </row>
    <row r="264" spans="1:7" ht="15">
      <c r="A264" s="84" t="s">
        <v>632</v>
      </c>
      <c r="B264" s="84">
        <v>14</v>
      </c>
      <c r="C264" s="123">
        <v>0.016716334293332438</v>
      </c>
      <c r="D264" s="84" t="s">
        <v>3450</v>
      </c>
      <c r="E264" s="84" t="b">
        <v>0</v>
      </c>
      <c r="F264" s="84" t="b">
        <v>0</v>
      </c>
      <c r="G264" s="84" t="b">
        <v>0</v>
      </c>
    </row>
    <row r="265" spans="1:7" ht="15">
      <c r="A265" s="84" t="s">
        <v>3526</v>
      </c>
      <c r="B265" s="84">
        <v>10</v>
      </c>
      <c r="C265" s="123">
        <v>0.01491636985382828</v>
      </c>
      <c r="D265" s="84" t="s">
        <v>3450</v>
      </c>
      <c r="E265" s="84" t="b">
        <v>0</v>
      </c>
      <c r="F265" s="84" t="b">
        <v>0</v>
      </c>
      <c r="G265" s="84" t="b">
        <v>0</v>
      </c>
    </row>
    <row r="266" spans="1:7" ht="15">
      <c r="A266" s="84" t="s">
        <v>3585</v>
      </c>
      <c r="B266" s="84">
        <v>10</v>
      </c>
      <c r="C266" s="123">
        <v>0.019434674326666495</v>
      </c>
      <c r="D266" s="84" t="s">
        <v>3450</v>
      </c>
      <c r="E266" s="84" t="b">
        <v>0</v>
      </c>
      <c r="F266" s="84" t="b">
        <v>0</v>
      </c>
      <c r="G266" s="84" t="b">
        <v>0</v>
      </c>
    </row>
    <row r="267" spans="1:7" ht="15">
      <c r="A267" s="84" t="s">
        <v>425</v>
      </c>
      <c r="B267" s="84">
        <v>10</v>
      </c>
      <c r="C267" s="123">
        <v>0.01491636985382828</v>
      </c>
      <c r="D267" s="84" t="s">
        <v>3450</v>
      </c>
      <c r="E267" s="84" t="b">
        <v>0</v>
      </c>
      <c r="F267" s="84" t="b">
        <v>0</v>
      </c>
      <c r="G267" s="84" t="b">
        <v>0</v>
      </c>
    </row>
    <row r="268" spans="1:7" ht="15">
      <c r="A268" s="84" t="s">
        <v>3525</v>
      </c>
      <c r="B268" s="84">
        <v>10</v>
      </c>
      <c r="C268" s="123">
        <v>0.01491636985382828</v>
      </c>
      <c r="D268" s="84" t="s">
        <v>3450</v>
      </c>
      <c r="E268" s="84" t="b">
        <v>0</v>
      </c>
      <c r="F268" s="84" t="b">
        <v>0</v>
      </c>
      <c r="G268" s="84" t="b">
        <v>0</v>
      </c>
    </row>
    <row r="269" spans="1:7" ht="15">
      <c r="A269" s="84" t="s">
        <v>3589</v>
      </c>
      <c r="B269" s="84">
        <v>9</v>
      </c>
      <c r="C269" s="123">
        <v>0.016264076330505917</v>
      </c>
      <c r="D269" s="84" t="s">
        <v>3450</v>
      </c>
      <c r="E269" s="84" t="b">
        <v>0</v>
      </c>
      <c r="F269" s="84" t="b">
        <v>0</v>
      </c>
      <c r="G269" s="84" t="b">
        <v>0</v>
      </c>
    </row>
    <row r="270" spans="1:7" ht="15">
      <c r="A270" s="84" t="s">
        <v>3626</v>
      </c>
      <c r="B270" s="84">
        <v>8</v>
      </c>
      <c r="C270" s="123">
        <v>0.013512077765067616</v>
      </c>
      <c r="D270" s="84" t="s">
        <v>3450</v>
      </c>
      <c r="E270" s="84" t="b">
        <v>0</v>
      </c>
      <c r="F270" s="84" t="b">
        <v>0</v>
      </c>
      <c r="G270" s="84" t="b">
        <v>0</v>
      </c>
    </row>
    <row r="271" spans="1:7" ht="15">
      <c r="A271" s="84" t="s">
        <v>3984</v>
      </c>
      <c r="B271" s="84">
        <v>7</v>
      </c>
      <c r="C271" s="123">
        <v>0.012649837145949047</v>
      </c>
      <c r="D271" s="84" t="s">
        <v>3450</v>
      </c>
      <c r="E271" s="84" t="b">
        <v>0</v>
      </c>
      <c r="F271" s="84" t="b">
        <v>0</v>
      </c>
      <c r="G271" s="84" t="b">
        <v>0</v>
      </c>
    </row>
    <row r="272" spans="1:7" ht="15">
      <c r="A272" s="84" t="s">
        <v>483</v>
      </c>
      <c r="B272" s="84">
        <v>7</v>
      </c>
      <c r="C272" s="123">
        <v>0.014733128896962624</v>
      </c>
      <c r="D272" s="84" t="s">
        <v>3450</v>
      </c>
      <c r="E272" s="84" t="b">
        <v>0</v>
      </c>
      <c r="F272" s="84" t="b">
        <v>0</v>
      </c>
      <c r="G272" s="84" t="b">
        <v>0</v>
      </c>
    </row>
    <row r="273" spans="1:7" ht="15">
      <c r="A273" s="84" t="s">
        <v>4022</v>
      </c>
      <c r="B273" s="84">
        <v>6</v>
      </c>
      <c r="C273" s="123">
        <v>0.011660804595999896</v>
      </c>
      <c r="D273" s="84" t="s">
        <v>3450</v>
      </c>
      <c r="E273" s="84" t="b">
        <v>0</v>
      </c>
      <c r="F273" s="84" t="b">
        <v>0</v>
      </c>
      <c r="G273" s="84" t="b">
        <v>0</v>
      </c>
    </row>
    <row r="274" spans="1:7" ht="15">
      <c r="A274" s="84" t="s">
        <v>4014</v>
      </c>
      <c r="B274" s="84">
        <v>6</v>
      </c>
      <c r="C274" s="123">
        <v>0.011660804595999896</v>
      </c>
      <c r="D274" s="84" t="s">
        <v>3450</v>
      </c>
      <c r="E274" s="84" t="b">
        <v>0</v>
      </c>
      <c r="F274" s="84" t="b">
        <v>0</v>
      </c>
      <c r="G274" s="84" t="b">
        <v>0</v>
      </c>
    </row>
    <row r="275" spans="1:7" ht="15">
      <c r="A275" s="84" t="s">
        <v>489</v>
      </c>
      <c r="B275" s="84">
        <v>6</v>
      </c>
      <c r="C275" s="123">
        <v>0.011660804595999896</v>
      </c>
      <c r="D275" s="84" t="s">
        <v>3450</v>
      </c>
      <c r="E275" s="84" t="b">
        <v>0</v>
      </c>
      <c r="F275" s="84" t="b">
        <v>0</v>
      </c>
      <c r="G275" s="84" t="b">
        <v>0</v>
      </c>
    </row>
    <row r="276" spans="1:7" ht="15">
      <c r="A276" s="84" t="s">
        <v>3591</v>
      </c>
      <c r="B276" s="84">
        <v>6</v>
      </c>
      <c r="C276" s="123">
        <v>0.011660804595999896</v>
      </c>
      <c r="D276" s="84" t="s">
        <v>3450</v>
      </c>
      <c r="E276" s="84" t="b">
        <v>0</v>
      </c>
      <c r="F276" s="84" t="b">
        <v>0</v>
      </c>
      <c r="G276" s="84" t="b">
        <v>0</v>
      </c>
    </row>
    <row r="277" spans="1:7" ht="15">
      <c r="A277" s="84" t="s">
        <v>4015</v>
      </c>
      <c r="B277" s="84">
        <v>6</v>
      </c>
      <c r="C277" s="123">
        <v>0.011660804595999896</v>
      </c>
      <c r="D277" s="84" t="s">
        <v>3450</v>
      </c>
      <c r="E277" s="84" t="b">
        <v>0</v>
      </c>
      <c r="F277" s="84" t="b">
        <v>0</v>
      </c>
      <c r="G277" s="84" t="b">
        <v>0</v>
      </c>
    </row>
    <row r="278" spans="1:7" ht="15">
      <c r="A278" s="84" t="s">
        <v>4009</v>
      </c>
      <c r="B278" s="84">
        <v>6</v>
      </c>
      <c r="C278" s="123">
        <v>0.011660804595999896</v>
      </c>
      <c r="D278" s="84" t="s">
        <v>3450</v>
      </c>
      <c r="E278" s="84" t="b">
        <v>0</v>
      </c>
      <c r="F278" s="84" t="b">
        <v>0</v>
      </c>
      <c r="G278" s="84" t="b">
        <v>0</v>
      </c>
    </row>
    <row r="279" spans="1:7" ht="15">
      <c r="A279" s="84" t="s">
        <v>4016</v>
      </c>
      <c r="B279" s="84">
        <v>6</v>
      </c>
      <c r="C279" s="123">
        <v>0.011660804595999896</v>
      </c>
      <c r="D279" s="84" t="s">
        <v>3450</v>
      </c>
      <c r="E279" s="84" t="b">
        <v>0</v>
      </c>
      <c r="F279" s="84" t="b">
        <v>0</v>
      </c>
      <c r="G279" s="84" t="b">
        <v>0</v>
      </c>
    </row>
    <row r="280" spans="1:7" ht="15">
      <c r="A280" s="84" t="s">
        <v>4017</v>
      </c>
      <c r="B280" s="84">
        <v>6</v>
      </c>
      <c r="C280" s="123">
        <v>0.011660804595999896</v>
      </c>
      <c r="D280" s="84" t="s">
        <v>3450</v>
      </c>
      <c r="E280" s="84" t="b">
        <v>0</v>
      </c>
      <c r="F280" s="84" t="b">
        <v>0</v>
      </c>
      <c r="G280" s="84" t="b">
        <v>0</v>
      </c>
    </row>
    <row r="281" spans="1:7" ht="15">
      <c r="A281" s="84" t="s">
        <v>4018</v>
      </c>
      <c r="B281" s="84">
        <v>6</v>
      </c>
      <c r="C281" s="123">
        <v>0.011660804595999896</v>
      </c>
      <c r="D281" s="84" t="s">
        <v>3450</v>
      </c>
      <c r="E281" s="84" t="b">
        <v>0</v>
      </c>
      <c r="F281" s="84" t="b">
        <v>0</v>
      </c>
      <c r="G281" s="84" t="b">
        <v>0</v>
      </c>
    </row>
    <row r="282" spans="1:7" ht="15">
      <c r="A282" s="84" t="s">
        <v>4019</v>
      </c>
      <c r="B282" s="84">
        <v>6</v>
      </c>
      <c r="C282" s="123">
        <v>0.011660804595999896</v>
      </c>
      <c r="D282" s="84" t="s">
        <v>3450</v>
      </c>
      <c r="E282" s="84" t="b">
        <v>0</v>
      </c>
      <c r="F282" s="84" t="b">
        <v>1</v>
      </c>
      <c r="G282" s="84" t="b">
        <v>0</v>
      </c>
    </row>
    <row r="283" spans="1:7" ht="15">
      <c r="A283" s="84" t="s">
        <v>4028</v>
      </c>
      <c r="B283" s="84">
        <v>5</v>
      </c>
      <c r="C283" s="123">
        <v>0.010523663497830444</v>
      </c>
      <c r="D283" s="84" t="s">
        <v>3450</v>
      </c>
      <c r="E283" s="84" t="b">
        <v>0</v>
      </c>
      <c r="F283" s="84" t="b">
        <v>0</v>
      </c>
      <c r="G283" s="84" t="b">
        <v>0</v>
      </c>
    </row>
    <row r="284" spans="1:7" ht="15">
      <c r="A284" s="84" t="s">
        <v>3610</v>
      </c>
      <c r="B284" s="84">
        <v>5</v>
      </c>
      <c r="C284" s="123">
        <v>0.010523663497830444</v>
      </c>
      <c r="D284" s="84" t="s">
        <v>3450</v>
      </c>
      <c r="E284" s="84" t="b">
        <v>1</v>
      </c>
      <c r="F284" s="84" t="b">
        <v>0</v>
      </c>
      <c r="G284" s="84" t="b">
        <v>0</v>
      </c>
    </row>
    <row r="285" spans="1:7" ht="15">
      <c r="A285" s="84" t="s">
        <v>4025</v>
      </c>
      <c r="B285" s="84">
        <v>5</v>
      </c>
      <c r="C285" s="123">
        <v>0.010523663497830444</v>
      </c>
      <c r="D285" s="84" t="s">
        <v>3450</v>
      </c>
      <c r="E285" s="84" t="b">
        <v>0</v>
      </c>
      <c r="F285" s="84" t="b">
        <v>0</v>
      </c>
      <c r="G285" s="84" t="b">
        <v>0</v>
      </c>
    </row>
    <row r="286" spans="1:7" ht="15">
      <c r="A286" s="84" t="s">
        <v>4026</v>
      </c>
      <c r="B286" s="84">
        <v>5</v>
      </c>
      <c r="C286" s="123">
        <v>0.010523663497830444</v>
      </c>
      <c r="D286" s="84" t="s">
        <v>3450</v>
      </c>
      <c r="E286" s="84" t="b">
        <v>0</v>
      </c>
      <c r="F286" s="84" t="b">
        <v>0</v>
      </c>
      <c r="G286" s="84" t="b">
        <v>0</v>
      </c>
    </row>
    <row r="287" spans="1:7" ht="15">
      <c r="A287" s="84" t="s">
        <v>4027</v>
      </c>
      <c r="B287" s="84">
        <v>5</v>
      </c>
      <c r="C287" s="123">
        <v>0.010523663497830444</v>
      </c>
      <c r="D287" s="84" t="s">
        <v>3450</v>
      </c>
      <c r="E287" s="84" t="b">
        <v>0</v>
      </c>
      <c r="F287" s="84" t="b">
        <v>0</v>
      </c>
      <c r="G287" s="84" t="b">
        <v>0</v>
      </c>
    </row>
    <row r="288" spans="1:7" ht="15">
      <c r="A288" s="84" t="s">
        <v>3601</v>
      </c>
      <c r="B288" s="84">
        <v>5</v>
      </c>
      <c r="C288" s="123">
        <v>0.010523663497830444</v>
      </c>
      <c r="D288" s="84" t="s">
        <v>3450</v>
      </c>
      <c r="E288" s="84" t="b">
        <v>0</v>
      </c>
      <c r="F288" s="84" t="b">
        <v>0</v>
      </c>
      <c r="G288" s="84" t="b">
        <v>0</v>
      </c>
    </row>
    <row r="289" spans="1:7" ht="15">
      <c r="A289" s="84" t="s">
        <v>3627</v>
      </c>
      <c r="B289" s="84">
        <v>5</v>
      </c>
      <c r="C289" s="123">
        <v>0.010523663497830444</v>
      </c>
      <c r="D289" s="84" t="s">
        <v>3450</v>
      </c>
      <c r="E289" s="84" t="b">
        <v>0</v>
      </c>
      <c r="F289" s="84" t="b">
        <v>0</v>
      </c>
      <c r="G289" s="84" t="b">
        <v>0</v>
      </c>
    </row>
    <row r="290" spans="1:7" ht="15">
      <c r="A290" s="84" t="s">
        <v>3607</v>
      </c>
      <c r="B290" s="84">
        <v>4</v>
      </c>
      <c r="C290" s="123">
        <v>0.010226252587399641</v>
      </c>
      <c r="D290" s="84" t="s">
        <v>3450</v>
      </c>
      <c r="E290" s="84" t="b">
        <v>0</v>
      </c>
      <c r="F290" s="84" t="b">
        <v>0</v>
      </c>
      <c r="G290" s="84" t="b">
        <v>0</v>
      </c>
    </row>
    <row r="291" spans="1:7" ht="15">
      <c r="A291" s="84" t="s">
        <v>4032</v>
      </c>
      <c r="B291" s="84">
        <v>4</v>
      </c>
      <c r="C291" s="123">
        <v>0.00920842173926685</v>
      </c>
      <c r="D291" s="84" t="s">
        <v>3450</v>
      </c>
      <c r="E291" s="84" t="b">
        <v>0</v>
      </c>
      <c r="F291" s="84" t="b">
        <v>0</v>
      </c>
      <c r="G291" s="84" t="b">
        <v>0</v>
      </c>
    </row>
    <row r="292" spans="1:7" ht="15">
      <c r="A292" s="84" t="s">
        <v>4010</v>
      </c>
      <c r="B292" s="84">
        <v>4</v>
      </c>
      <c r="C292" s="123">
        <v>0.00920842173926685</v>
      </c>
      <c r="D292" s="84" t="s">
        <v>3450</v>
      </c>
      <c r="E292" s="84" t="b">
        <v>1</v>
      </c>
      <c r="F292" s="84" t="b">
        <v>0</v>
      </c>
      <c r="G292" s="84" t="b">
        <v>0</v>
      </c>
    </row>
    <row r="293" spans="1:7" ht="15">
      <c r="A293" s="84" t="s">
        <v>3985</v>
      </c>
      <c r="B293" s="84">
        <v>4</v>
      </c>
      <c r="C293" s="123">
        <v>0.011660804595999896</v>
      </c>
      <c r="D293" s="84" t="s">
        <v>3450</v>
      </c>
      <c r="E293" s="84" t="b">
        <v>0</v>
      </c>
      <c r="F293" s="84" t="b">
        <v>0</v>
      </c>
      <c r="G293" s="84" t="b">
        <v>0</v>
      </c>
    </row>
    <row r="294" spans="1:7" ht="15">
      <c r="A294" s="84" t="s">
        <v>3531</v>
      </c>
      <c r="B294" s="84">
        <v>3</v>
      </c>
      <c r="C294" s="123">
        <v>0.007669689440549731</v>
      </c>
      <c r="D294" s="84" t="s">
        <v>3450</v>
      </c>
      <c r="E294" s="84" t="b">
        <v>0</v>
      </c>
      <c r="F294" s="84" t="b">
        <v>0</v>
      </c>
      <c r="G294" s="84" t="b">
        <v>0</v>
      </c>
    </row>
    <row r="295" spans="1:7" ht="15">
      <c r="A295" s="84" t="s">
        <v>4031</v>
      </c>
      <c r="B295" s="84">
        <v>3</v>
      </c>
      <c r="C295" s="123">
        <v>0.010584890589549706</v>
      </c>
      <c r="D295" s="84" t="s">
        <v>3450</v>
      </c>
      <c r="E295" s="84" t="b">
        <v>0</v>
      </c>
      <c r="F295" s="84" t="b">
        <v>0</v>
      </c>
      <c r="G295" s="84" t="b">
        <v>0</v>
      </c>
    </row>
    <row r="296" spans="1:7" ht="15">
      <c r="A296" s="84" t="s">
        <v>4043</v>
      </c>
      <c r="B296" s="84">
        <v>3</v>
      </c>
      <c r="C296" s="123">
        <v>0.007669689440549731</v>
      </c>
      <c r="D296" s="84" t="s">
        <v>3450</v>
      </c>
      <c r="E296" s="84" t="b">
        <v>1</v>
      </c>
      <c r="F296" s="84" t="b">
        <v>0</v>
      </c>
      <c r="G296" s="84" t="b">
        <v>0</v>
      </c>
    </row>
    <row r="297" spans="1:7" ht="15">
      <c r="A297" s="84" t="s">
        <v>4042</v>
      </c>
      <c r="B297" s="84">
        <v>3</v>
      </c>
      <c r="C297" s="123">
        <v>0.007669689440549731</v>
      </c>
      <c r="D297" s="84" t="s">
        <v>3450</v>
      </c>
      <c r="E297" s="84" t="b">
        <v>0</v>
      </c>
      <c r="F297" s="84" t="b">
        <v>0</v>
      </c>
      <c r="G297" s="84" t="b">
        <v>0</v>
      </c>
    </row>
    <row r="298" spans="1:7" ht="15">
      <c r="A298" s="84" t="s">
        <v>4061</v>
      </c>
      <c r="B298" s="84">
        <v>3</v>
      </c>
      <c r="C298" s="123">
        <v>0.007669689440549731</v>
      </c>
      <c r="D298" s="84" t="s">
        <v>3450</v>
      </c>
      <c r="E298" s="84" t="b">
        <v>0</v>
      </c>
      <c r="F298" s="84" t="b">
        <v>0</v>
      </c>
      <c r="G298" s="84" t="b">
        <v>0</v>
      </c>
    </row>
    <row r="299" spans="1:7" ht="15">
      <c r="A299" s="84" t="s">
        <v>4029</v>
      </c>
      <c r="B299" s="84">
        <v>3</v>
      </c>
      <c r="C299" s="123">
        <v>0.007669689440549731</v>
      </c>
      <c r="D299" s="84" t="s">
        <v>3450</v>
      </c>
      <c r="E299" s="84" t="b">
        <v>1</v>
      </c>
      <c r="F299" s="84" t="b">
        <v>0</v>
      </c>
      <c r="G299" s="84" t="b">
        <v>0</v>
      </c>
    </row>
    <row r="300" spans="1:7" ht="15">
      <c r="A300" s="84" t="s">
        <v>4062</v>
      </c>
      <c r="B300" s="84">
        <v>3</v>
      </c>
      <c r="C300" s="123">
        <v>0.007669689440549731</v>
      </c>
      <c r="D300" s="84" t="s">
        <v>3450</v>
      </c>
      <c r="E300" s="84" t="b">
        <v>0</v>
      </c>
      <c r="F300" s="84" t="b">
        <v>0</v>
      </c>
      <c r="G300" s="84" t="b">
        <v>0</v>
      </c>
    </row>
    <row r="301" spans="1:7" ht="15">
      <c r="A301" s="84" t="s">
        <v>488</v>
      </c>
      <c r="B301" s="84">
        <v>3</v>
      </c>
      <c r="C301" s="123">
        <v>0.007669689440549731</v>
      </c>
      <c r="D301" s="84" t="s">
        <v>3450</v>
      </c>
      <c r="E301" s="84" t="b">
        <v>0</v>
      </c>
      <c r="F301" s="84" t="b">
        <v>0</v>
      </c>
      <c r="G301" s="84" t="b">
        <v>0</v>
      </c>
    </row>
    <row r="302" spans="1:7" ht="15">
      <c r="A302" s="84" t="s">
        <v>4082</v>
      </c>
      <c r="B302" s="84">
        <v>2</v>
      </c>
      <c r="C302" s="123">
        <v>0.005830402297999948</v>
      </c>
      <c r="D302" s="84" t="s">
        <v>3450</v>
      </c>
      <c r="E302" s="84" t="b">
        <v>0</v>
      </c>
      <c r="F302" s="84" t="b">
        <v>0</v>
      </c>
      <c r="G302" s="84" t="b">
        <v>0</v>
      </c>
    </row>
    <row r="303" spans="1:7" ht="15">
      <c r="A303" s="84" t="s">
        <v>4083</v>
      </c>
      <c r="B303" s="84">
        <v>2</v>
      </c>
      <c r="C303" s="123">
        <v>0.005830402297999948</v>
      </c>
      <c r="D303" s="84" t="s">
        <v>3450</v>
      </c>
      <c r="E303" s="84" t="b">
        <v>0</v>
      </c>
      <c r="F303" s="84" t="b">
        <v>0</v>
      </c>
      <c r="G303" s="84" t="b">
        <v>0</v>
      </c>
    </row>
    <row r="304" spans="1:7" ht="15">
      <c r="A304" s="84" t="s">
        <v>4084</v>
      </c>
      <c r="B304" s="84">
        <v>2</v>
      </c>
      <c r="C304" s="123">
        <v>0.005830402297999948</v>
      </c>
      <c r="D304" s="84" t="s">
        <v>3450</v>
      </c>
      <c r="E304" s="84" t="b">
        <v>0</v>
      </c>
      <c r="F304" s="84" t="b">
        <v>0</v>
      </c>
      <c r="G304" s="84" t="b">
        <v>0</v>
      </c>
    </row>
    <row r="305" spans="1:7" ht="15">
      <c r="A305" s="84" t="s">
        <v>4085</v>
      </c>
      <c r="B305" s="84">
        <v>2</v>
      </c>
      <c r="C305" s="123">
        <v>0.005830402297999948</v>
      </c>
      <c r="D305" s="84" t="s">
        <v>3450</v>
      </c>
      <c r="E305" s="84" t="b">
        <v>0</v>
      </c>
      <c r="F305" s="84" t="b">
        <v>0</v>
      </c>
      <c r="G305" s="84" t="b">
        <v>0</v>
      </c>
    </row>
    <row r="306" spans="1:7" ht="15">
      <c r="A306" s="84" t="s">
        <v>4080</v>
      </c>
      <c r="B306" s="84">
        <v>2</v>
      </c>
      <c r="C306" s="123">
        <v>0.005830402297999948</v>
      </c>
      <c r="D306" s="84" t="s">
        <v>3450</v>
      </c>
      <c r="E306" s="84" t="b">
        <v>0</v>
      </c>
      <c r="F306" s="84" t="b">
        <v>0</v>
      </c>
      <c r="G306" s="84" t="b">
        <v>0</v>
      </c>
    </row>
    <row r="307" spans="1:7" ht="15">
      <c r="A307" s="84" t="s">
        <v>4081</v>
      </c>
      <c r="B307" s="84">
        <v>2</v>
      </c>
      <c r="C307" s="123">
        <v>0.005830402297999948</v>
      </c>
      <c r="D307" s="84" t="s">
        <v>3450</v>
      </c>
      <c r="E307" s="84" t="b">
        <v>0</v>
      </c>
      <c r="F307" s="84" t="b">
        <v>1</v>
      </c>
      <c r="G307" s="84" t="b">
        <v>0</v>
      </c>
    </row>
    <row r="308" spans="1:7" ht="15">
      <c r="A308" s="84" t="s">
        <v>4079</v>
      </c>
      <c r="B308" s="84">
        <v>2</v>
      </c>
      <c r="C308" s="123">
        <v>0.00705659372636647</v>
      </c>
      <c r="D308" s="84" t="s">
        <v>3450</v>
      </c>
      <c r="E308" s="84" t="b">
        <v>0</v>
      </c>
      <c r="F308" s="84" t="b">
        <v>0</v>
      </c>
      <c r="G308" s="84" t="b">
        <v>0</v>
      </c>
    </row>
    <row r="309" spans="1:7" ht="15">
      <c r="A309" s="84" t="s">
        <v>3999</v>
      </c>
      <c r="B309" s="84">
        <v>2</v>
      </c>
      <c r="C309" s="123">
        <v>0.005830402297999948</v>
      </c>
      <c r="D309" s="84" t="s">
        <v>3450</v>
      </c>
      <c r="E309" s="84" t="b">
        <v>0</v>
      </c>
      <c r="F309" s="84" t="b">
        <v>0</v>
      </c>
      <c r="G309" s="84" t="b">
        <v>0</v>
      </c>
    </row>
    <row r="310" spans="1:7" ht="15">
      <c r="A310" s="84" t="s">
        <v>4000</v>
      </c>
      <c r="B310" s="84">
        <v>2</v>
      </c>
      <c r="C310" s="123">
        <v>0.005830402297999948</v>
      </c>
      <c r="D310" s="84" t="s">
        <v>3450</v>
      </c>
      <c r="E310" s="84" t="b">
        <v>0</v>
      </c>
      <c r="F310" s="84" t="b">
        <v>0</v>
      </c>
      <c r="G310" s="84" t="b">
        <v>0</v>
      </c>
    </row>
    <row r="311" spans="1:7" ht="15">
      <c r="A311" s="84" t="s">
        <v>4001</v>
      </c>
      <c r="B311" s="84">
        <v>2</v>
      </c>
      <c r="C311" s="123">
        <v>0.005830402297999948</v>
      </c>
      <c r="D311" s="84" t="s">
        <v>3450</v>
      </c>
      <c r="E311" s="84" t="b">
        <v>1</v>
      </c>
      <c r="F311" s="84" t="b">
        <v>0</v>
      </c>
      <c r="G311" s="84" t="b">
        <v>0</v>
      </c>
    </row>
    <row r="312" spans="1:7" ht="15">
      <c r="A312" s="84" t="s">
        <v>4002</v>
      </c>
      <c r="B312" s="84">
        <v>2</v>
      </c>
      <c r="C312" s="123">
        <v>0.005830402297999948</v>
      </c>
      <c r="D312" s="84" t="s">
        <v>3450</v>
      </c>
      <c r="E312" s="84" t="b">
        <v>0</v>
      </c>
      <c r="F312" s="84" t="b">
        <v>0</v>
      </c>
      <c r="G312" s="84" t="b">
        <v>0</v>
      </c>
    </row>
    <row r="313" spans="1:7" ht="15">
      <c r="A313" s="84" t="s">
        <v>4047</v>
      </c>
      <c r="B313" s="84">
        <v>2</v>
      </c>
      <c r="C313" s="123">
        <v>0.005830402297999948</v>
      </c>
      <c r="D313" s="84" t="s">
        <v>3450</v>
      </c>
      <c r="E313" s="84" t="b">
        <v>0</v>
      </c>
      <c r="F313" s="84" t="b">
        <v>0</v>
      </c>
      <c r="G313" s="84" t="b">
        <v>0</v>
      </c>
    </row>
    <row r="314" spans="1:7" ht="15">
      <c r="A314" s="84" t="s">
        <v>4048</v>
      </c>
      <c r="B314" s="84">
        <v>2</v>
      </c>
      <c r="C314" s="123">
        <v>0.005830402297999948</v>
      </c>
      <c r="D314" s="84" t="s">
        <v>3450</v>
      </c>
      <c r="E314" s="84" t="b">
        <v>0</v>
      </c>
      <c r="F314" s="84" t="b">
        <v>0</v>
      </c>
      <c r="G314" s="84" t="b">
        <v>0</v>
      </c>
    </row>
    <row r="315" spans="1:7" ht="15">
      <c r="A315" s="84" t="s">
        <v>4049</v>
      </c>
      <c r="B315" s="84">
        <v>2</v>
      </c>
      <c r="C315" s="123">
        <v>0.005830402297999948</v>
      </c>
      <c r="D315" s="84" t="s">
        <v>3450</v>
      </c>
      <c r="E315" s="84" t="b">
        <v>0</v>
      </c>
      <c r="F315" s="84" t="b">
        <v>0</v>
      </c>
      <c r="G315" s="84" t="b">
        <v>0</v>
      </c>
    </row>
    <row r="316" spans="1:7" ht="15">
      <c r="A316" s="84" t="s">
        <v>4050</v>
      </c>
      <c r="B316" s="84">
        <v>2</v>
      </c>
      <c r="C316" s="123">
        <v>0.005830402297999948</v>
      </c>
      <c r="D316" s="84" t="s">
        <v>3450</v>
      </c>
      <c r="E316" s="84" t="b">
        <v>0</v>
      </c>
      <c r="F316" s="84" t="b">
        <v>0</v>
      </c>
      <c r="G316" s="84" t="b">
        <v>0</v>
      </c>
    </row>
    <row r="317" spans="1:7" ht="15">
      <c r="A317" s="84" t="s">
        <v>4051</v>
      </c>
      <c r="B317" s="84">
        <v>2</v>
      </c>
      <c r="C317" s="123">
        <v>0.005830402297999948</v>
      </c>
      <c r="D317" s="84" t="s">
        <v>3450</v>
      </c>
      <c r="E317" s="84" t="b">
        <v>0</v>
      </c>
      <c r="F317" s="84" t="b">
        <v>0</v>
      </c>
      <c r="G317" s="84" t="b">
        <v>0</v>
      </c>
    </row>
    <row r="318" spans="1:7" ht="15">
      <c r="A318" s="84" t="s">
        <v>490</v>
      </c>
      <c r="B318" s="84">
        <v>2</v>
      </c>
      <c r="C318" s="123">
        <v>0.005830402297999948</v>
      </c>
      <c r="D318" s="84" t="s">
        <v>3450</v>
      </c>
      <c r="E318" s="84" t="b">
        <v>0</v>
      </c>
      <c r="F318" s="84" t="b">
        <v>0</v>
      </c>
      <c r="G318" s="84" t="b">
        <v>0</v>
      </c>
    </row>
    <row r="319" spans="1:7" ht="15">
      <c r="A319" s="84" t="s">
        <v>4024</v>
      </c>
      <c r="B319" s="84">
        <v>2</v>
      </c>
      <c r="C319" s="123">
        <v>0.005830402297999948</v>
      </c>
      <c r="D319" s="84" t="s">
        <v>3450</v>
      </c>
      <c r="E319" s="84" t="b">
        <v>0</v>
      </c>
      <c r="F319" s="84" t="b">
        <v>0</v>
      </c>
      <c r="G319" s="84" t="b">
        <v>0</v>
      </c>
    </row>
    <row r="320" spans="1:7" ht="15">
      <c r="A320" s="84" t="s">
        <v>4013</v>
      </c>
      <c r="B320" s="84">
        <v>2</v>
      </c>
      <c r="C320" s="123">
        <v>0.005830402297999948</v>
      </c>
      <c r="D320" s="84" t="s">
        <v>3450</v>
      </c>
      <c r="E320" s="84" t="b">
        <v>0</v>
      </c>
      <c r="F320" s="84" t="b">
        <v>0</v>
      </c>
      <c r="G320" s="84" t="b">
        <v>0</v>
      </c>
    </row>
    <row r="321" spans="1:7" ht="15">
      <c r="A321" s="84" t="s">
        <v>4063</v>
      </c>
      <c r="B321" s="84">
        <v>2</v>
      </c>
      <c r="C321" s="123">
        <v>0.005830402297999948</v>
      </c>
      <c r="D321" s="84" t="s">
        <v>3450</v>
      </c>
      <c r="E321" s="84" t="b">
        <v>1</v>
      </c>
      <c r="F321" s="84" t="b">
        <v>0</v>
      </c>
      <c r="G321" s="84" t="b">
        <v>0</v>
      </c>
    </row>
    <row r="322" spans="1:7" ht="15">
      <c r="A322" s="84" t="s">
        <v>3593</v>
      </c>
      <c r="B322" s="84">
        <v>2</v>
      </c>
      <c r="C322" s="123">
        <v>0.005830402297999948</v>
      </c>
      <c r="D322" s="84" t="s">
        <v>3450</v>
      </c>
      <c r="E322" s="84" t="b">
        <v>0</v>
      </c>
      <c r="F322" s="84" t="b">
        <v>0</v>
      </c>
      <c r="G322" s="84" t="b">
        <v>0</v>
      </c>
    </row>
    <row r="323" spans="1:7" ht="15">
      <c r="A323" s="84" t="s">
        <v>482</v>
      </c>
      <c r="B323" s="84">
        <v>2</v>
      </c>
      <c r="C323" s="123">
        <v>0.005830402297999948</v>
      </c>
      <c r="D323" s="84" t="s">
        <v>3450</v>
      </c>
      <c r="E323" s="84" t="b">
        <v>0</v>
      </c>
      <c r="F323" s="84" t="b">
        <v>0</v>
      </c>
      <c r="G323" s="84" t="b">
        <v>0</v>
      </c>
    </row>
    <row r="324" spans="1:7" ht="15">
      <c r="A324" s="84" t="s">
        <v>359</v>
      </c>
      <c r="B324" s="84">
        <v>2</v>
      </c>
      <c r="C324" s="123">
        <v>0.005830402297999948</v>
      </c>
      <c r="D324" s="84" t="s">
        <v>3450</v>
      </c>
      <c r="E324" s="84" t="b">
        <v>0</v>
      </c>
      <c r="F324" s="84" t="b">
        <v>0</v>
      </c>
      <c r="G324" s="84" t="b">
        <v>0</v>
      </c>
    </row>
    <row r="325" spans="1:7" ht="15">
      <c r="A325" s="84" t="s">
        <v>3587</v>
      </c>
      <c r="B325" s="84">
        <v>15</v>
      </c>
      <c r="C325" s="123">
        <v>0.019635349532890804</v>
      </c>
      <c r="D325" s="84" t="s">
        <v>3451</v>
      </c>
      <c r="E325" s="84" t="b">
        <v>0</v>
      </c>
      <c r="F325" s="84" t="b">
        <v>0</v>
      </c>
      <c r="G325" s="84" t="b">
        <v>0</v>
      </c>
    </row>
    <row r="326" spans="1:7" ht="15">
      <c r="A326" s="84" t="s">
        <v>622</v>
      </c>
      <c r="B326" s="84">
        <v>13</v>
      </c>
      <c r="C326" s="123">
        <v>0</v>
      </c>
      <c r="D326" s="84" t="s">
        <v>3451</v>
      </c>
      <c r="E326" s="84" t="b">
        <v>0</v>
      </c>
      <c r="F326" s="84" t="b">
        <v>0</v>
      </c>
      <c r="G326" s="84" t="b">
        <v>0</v>
      </c>
    </row>
    <row r="327" spans="1:7" ht="15">
      <c r="A327" s="84" t="s">
        <v>424</v>
      </c>
      <c r="B327" s="84">
        <v>10</v>
      </c>
      <c r="C327" s="123">
        <v>0.009339619041543998</v>
      </c>
      <c r="D327" s="84" t="s">
        <v>3451</v>
      </c>
      <c r="E327" s="84" t="b">
        <v>0</v>
      </c>
      <c r="F327" s="84" t="b">
        <v>0</v>
      </c>
      <c r="G327" s="84" t="b">
        <v>0</v>
      </c>
    </row>
    <row r="328" spans="1:7" ht="15">
      <c r="A328" s="84" t="s">
        <v>3588</v>
      </c>
      <c r="B328" s="84">
        <v>9</v>
      </c>
      <c r="C328" s="123">
        <v>0.011781209719734483</v>
      </c>
      <c r="D328" s="84" t="s">
        <v>3451</v>
      </c>
      <c r="E328" s="84" t="b">
        <v>0</v>
      </c>
      <c r="F328" s="84" t="b">
        <v>0</v>
      </c>
      <c r="G328" s="84" t="b">
        <v>0</v>
      </c>
    </row>
    <row r="329" spans="1:7" ht="15">
      <c r="A329" s="84" t="s">
        <v>3589</v>
      </c>
      <c r="B329" s="84">
        <v>9</v>
      </c>
      <c r="C329" s="123">
        <v>0.011781209719734483</v>
      </c>
      <c r="D329" s="84" t="s">
        <v>3451</v>
      </c>
      <c r="E329" s="84" t="b">
        <v>0</v>
      </c>
      <c r="F329" s="84" t="b">
        <v>0</v>
      </c>
      <c r="G329" s="84" t="b">
        <v>0</v>
      </c>
    </row>
    <row r="330" spans="1:7" ht="15">
      <c r="A330" s="84" t="s">
        <v>3590</v>
      </c>
      <c r="B330" s="84">
        <v>6</v>
      </c>
      <c r="C330" s="123">
        <v>0.016514365668353757</v>
      </c>
      <c r="D330" s="84" t="s">
        <v>3451</v>
      </c>
      <c r="E330" s="84" t="b">
        <v>0</v>
      </c>
      <c r="F330" s="84" t="b">
        <v>0</v>
      </c>
      <c r="G330" s="84" t="b">
        <v>0</v>
      </c>
    </row>
    <row r="331" spans="1:7" ht="15">
      <c r="A331" s="84" t="s">
        <v>3591</v>
      </c>
      <c r="B331" s="84">
        <v>6</v>
      </c>
      <c r="C331" s="123">
        <v>0.016514365668353757</v>
      </c>
      <c r="D331" s="84" t="s">
        <v>3451</v>
      </c>
      <c r="E331" s="84" t="b">
        <v>0</v>
      </c>
      <c r="F331" s="84" t="b">
        <v>0</v>
      </c>
      <c r="G331" s="84" t="b">
        <v>0</v>
      </c>
    </row>
    <row r="332" spans="1:7" ht="15">
      <c r="A332" s="84" t="s">
        <v>3592</v>
      </c>
      <c r="B332" s="84">
        <v>6</v>
      </c>
      <c r="C332" s="123">
        <v>0.016514365668353757</v>
      </c>
      <c r="D332" s="84" t="s">
        <v>3451</v>
      </c>
      <c r="E332" s="84" t="b">
        <v>0</v>
      </c>
      <c r="F332" s="84" t="b">
        <v>0</v>
      </c>
      <c r="G332" s="84" t="b">
        <v>0</v>
      </c>
    </row>
    <row r="333" spans="1:7" ht="15">
      <c r="A333" s="84" t="s">
        <v>3593</v>
      </c>
      <c r="B333" s="84">
        <v>6</v>
      </c>
      <c r="C333" s="123">
        <v>0.016514365668353757</v>
      </c>
      <c r="D333" s="84" t="s">
        <v>3451</v>
      </c>
      <c r="E333" s="84" t="b">
        <v>0</v>
      </c>
      <c r="F333" s="84" t="b">
        <v>0</v>
      </c>
      <c r="G333" s="84" t="b">
        <v>0</v>
      </c>
    </row>
    <row r="334" spans="1:7" ht="15">
      <c r="A334" s="84" t="s">
        <v>3594</v>
      </c>
      <c r="B334" s="84">
        <v>6</v>
      </c>
      <c r="C334" s="123">
        <v>0.016514365668353757</v>
      </c>
      <c r="D334" s="84" t="s">
        <v>3451</v>
      </c>
      <c r="E334" s="84" t="b">
        <v>0</v>
      </c>
      <c r="F334" s="84" t="b">
        <v>0</v>
      </c>
      <c r="G334" s="84" t="b">
        <v>0</v>
      </c>
    </row>
    <row r="335" spans="1:7" ht="15">
      <c r="A335" s="84" t="s">
        <v>4011</v>
      </c>
      <c r="B335" s="84">
        <v>6</v>
      </c>
      <c r="C335" s="123">
        <v>0.016514365668353757</v>
      </c>
      <c r="D335" s="84" t="s">
        <v>3451</v>
      </c>
      <c r="E335" s="84" t="b">
        <v>0</v>
      </c>
      <c r="F335" s="84" t="b">
        <v>0</v>
      </c>
      <c r="G335" s="84" t="b">
        <v>0</v>
      </c>
    </row>
    <row r="336" spans="1:7" ht="15">
      <c r="A336" s="84" t="s">
        <v>4012</v>
      </c>
      <c r="B336" s="84">
        <v>6</v>
      </c>
      <c r="C336" s="123">
        <v>0.016514365668353757</v>
      </c>
      <c r="D336" s="84" t="s">
        <v>3451</v>
      </c>
      <c r="E336" s="84" t="b">
        <v>0</v>
      </c>
      <c r="F336" s="84" t="b">
        <v>0</v>
      </c>
      <c r="G336" s="84" t="b">
        <v>0</v>
      </c>
    </row>
    <row r="337" spans="1:7" ht="15">
      <c r="A337" s="84" t="s">
        <v>4023</v>
      </c>
      <c r="B337" s="84">
        <v>5</v>
      </c>
      <c r="C337" s="123">
        <v>0.01700710442503352</v>
      </c>
      <c r="D337" s="84" t="s">
        <v>3451</v>
      </c>
      <c r="E337" s="84" t="b">
        <v>0</v>
      </c>
      <c r="F337" s="84" t="b">
        <v>0</v>
      </c>
      <c r="G337" s="84" t="b">
        <v>0</v>
      </c>
    </row>
    <row r="338" spans="1:7" ht="15">
      <c r="A338" s="84" t="s">
        <v>4035</v>
      </c>
      <c r="B338" s="84">
        <v>4</v>
      </c>
      <c r="C338" s="123">
        <v>0.016783061015700797</v>
      </c>
      <c r="D338" s="84" t="s">
        <v>3451</v>
      </c>
      <c r="E338" s="84" t="b">
        <v>0</v>
      </c>
      <c r="F338" s="84" t="b">
        <v>0</v>
      </c>
      <c r="G338" s="84" t="b">
        <v>0</v>
      </c>
    </row>
    <row r="339" spans="1:7" ht="15">
      <c r="A339" s="84" t="s">
        <v>4054</v>
      </c>
      <c r="B339" s="84">
        <v>3</v>
      </c>
      <c r="C339" s="123">
        <v>0.015659559776733795</v>
      </c>
      <c r="D339" s="84" t="s">
        <v>3451</v>
      </c>
      <c r="E339" s="84" t="b">
        <v>0</v>
      </c>
      <c r="F339" s="84" t="b">
        <v>0</v>
      </c>
      <c r="G339" s="84" t="b">
        <v>0</v>
      </c>
    </row>
    <row r="340" spans="1:7" ht="15">
      <c r="A340" s="84" t="s">
        <v>4055</v>
      </c>
      <c r="B340" s="84">
        <v>3</v>
      </c>
      <c r="C340" s="123">
        <v>0.015659559776733795</v>
      </c>
      <c r="D340" s="84" t="s">
        <v>3451</v>
      </c>
      <c r="E340" s="84" t="b">
        <v>1</v>
      </c>
      <c r="F340" s="84" t="b">
        <v>0</v>
      </c>
      <c r="G340" s="84" t="b">
        <v>0</v>
      </c>
    </row>
    <row r="341" spans="1:7" ht="15">
      <c r="A341" s="84" t="s">
        <v>4056</v>
      </c>
      <c r="B341" s="84">
        <v>3</v>
      </c>
      <c r="C341" s="123">
        <v>0.015659559776733795</v>
      </c>
      <c r="D341" s="84" t="s">
        <v>3451</v>
      </c>
      <c r="E341" s="84" t="b">
        <v>0</v>
      </c>
      <c r="F341" s="84" t="b">
        <v>0</v>
      </c>
      <c r="G341" s="84" t="b">
        <v>0</v>
      </c>
    </row>
    <row r="342" spans="1:7" ht="15">
      <c r="A342" s="84" t="s">
        <v>4057</v>
      </c>
      <c r="B342" s="84">
        <v>3</v>
      </c>
      <c r="C342" s="123">
        <v>0.015659559776733795</v>
      </c>
      <c r="D342" s="84" t="s">
        <v>3451</v>
      </c>
      <c r="E342" s="84" t="b">
        <v>0</v>
      </c>
      <c r="F342" s="84" t="b">
        <v>0</v>
      </c>
      <c r="G342" s="84" t="b">
        <v>0</v>
      </c>
    </row>
    <row r="343" spans="1:7" ht="15">
      <c r="A343" s="84" t="s">
        <v>3525</v>
      </c>
      <c r="B343" s="84">
        <v>3</v>
      </c>
      <c r="C343" s="123">
        <v>0.015659559776733795</v>
      </c>
      <c r="D343" s="84" t="s">
        <v>3451</v>
      </c>
      <c r="E343" s="84" t="b">
        <v>0</v>
      </c>
      <c r="F343" s="84" t="b">
        <v>0</v>
      </c>
      <c r="G343" s="84" t="b">
        <v>0</v>
      </c>
    </row>
    <row r="344" spans="1:7" ht="15">
      <c r="A344" s="84" t="s">
        <v>425</v>
      </c>
      <c r="B344" s="84">
        <v>10</v>
      </c>
      <c r="C344" s="123">
        <v>0</v>
      </c>
      <c r="D344" s="84" t="s">
        <v>3452</v>
      </c>
      <c r="E344" s="84" t="b">
        <v>0</v>
      </c>
      <c r="F344" s="84" t="b">
        <v>0</v>
      </c>
      <c r="G344" s="84" t="b">
        <v>0</v>
      </c>
    </row>
    <row r="345" spans="1:7" ht="15">
      <c r="A345" s="84" t="s">
        <v>622</v>
      </c>
      <c r="B345" s="84">
        <v>9</v>
      </c>
      <c r="C345" s="123">
        <v>0.006146528582777258</v>
      </c>
      <c r="D345" s="84" t="s">
        <v>3452</v>
      </c>
      <c r="E345" s="84" t="b">
        <v>0</v>
      </c>
      <c r="F345" s="84" t="b">
        <v>0</v>
      </c>
      <c r="G345" s="84" t="b">
        <v>0</v>
      </c>
    </row>
    <row r="346" spans="1:7" ht="15">
      <c r="A346" s="84" t="s">
        <v>635</v>
      </c>
      <c r="B346" s="84">
        <v>9</v>
      </c>
      <c r="C346" s="123">
        <v>0.006146528582777258</v>
      </c>
      <c r="D346" s="84" t="s">
        <v>3452</v>
      </c>
      <c r="E346" s="84" t="b">
        <v>0</v>
      </c>
      <c r="F346" s="84" t="b">
        <v>0</v>
      </c>
      <c r="G346" s="84" t="b">
        <v>0</v>
      </c>
    </row>
    <row r="347" spans="1:7" ht="15">
      <c r="A347" s="84" t="s">
        <v>3529</v>
      </c>
      <c r="B347" s="84">
        <v>7</v>
      </c>
      <c r="C347" s="123">
        <v>0.016183786864182124</v>
      </c>
      <c r="D347" s="84" t="s">
        <v>3452</v>
      </c>
      <c r="E347" s="84" t="b">
        <v>0</v>
      </c>
      <c r="F347" s="84" t="b">
        <v>0</v>
      </c>
      <c r="G347" s="84" t="b">
        <v>0</v>
      </c>
    </row>
    <row r="348" spans="1:7" ht="15">
      <c r="A348" s="84" t="s">
        <v>487</v>
      </c>
      <c r="B348" s="84">
        <v>7</v>
      </c>
      <c r="C348" s="123">
        <v>0.016183786864182124</v>
      </c>
      <c r="D348" s="84" t="s">
        <v>3452</v>
      </c>
      <c r="E348" s="84" t="b">
        <v>0</v>
      </c>
      <c r="F348" s="84" t="b">
        <v>0</v>
      </c>
      <c r="G348" s="84" t="b">
        <v>0</v>
      </c>
    </row>
    <row r="349" spans="1:7" ht="15">
      <c r="A349" s="84" t="s">
        <v>486</v>
      </c>
      <c r="B349" s="84">
        <v>7</v>
      </c>
      <c r="C349" s="123">
        <v>0.016183786864182124</v>
      </c>
      <c r="D349" s="84" t="s">
        <v>3452</v>
      </c>
      <c r="E349" s="84" t="b">
        <v>0</v>
      </c>
      <c r="F349" s="84" t="b">
        <v>0</v>
      </c>
      <c r="G349" s="84" t="b">
        <v>0</v>
      </c>
    </row>
    <row r="350" spans="1:7" ht="15">
      <c r="A350" s="84" t="s">
        <v>3596</v>
      </c>
      <c r="B350" s="84">
        <v>2</v>
      </c>
      <c r="C350" s="123">
        <v>0.020864776248836384</v>
      </c>
      <c r="D350" s="84" t="s">
        <v>3452</v>
      </c>
      <c r="E350" s="84" t="b">
        <v>0</v>
      </c>
      <c r="F350" s="84" t="b">
        <v>0</v>
      </c>
      <c r="G350" s="84" t="b">
        <v>0</v>
      </c>
    </row>
    <row r="351" spans="1:7" ht="15">
      <c r="A351" s="84" t="s">
        <v>3597</v>
      </c>
      <c r="B351" s="84">
        <v>2</v>
      </c>
      <c r="C351" s="123">
        <v>0.020864776248836384</v>
      </c>
      <c r="D351" s="84" t="s">
        <v>3452</v>
      </c>
      <c r="E351" s="84" t="b">
        <v>0</v>
      </c>
      <c r="F351" s="84" t="b">
        <v>0</v>
      </c>
      <c r="G351" s="84" t="b">
        <v>0</v>
      </c>
    </row>
    <row r="352" spans="1:7" ht="15">
      <c r="A352" s="84" t="s">
        <v>3598</v>
      </c>
      <c r="B352" s="84">
        <v>2</v>
      </c>
      <c r="C352" s="123">
        <v>0.020864776248836384</v>
      </c>
      <c r="D352" s="84" t="s">
        <v>3452</v>
      </c>
      <c r="E352" s="84" t="b">
        <v>0</v>
      </c>
      <c r="F352" s="84" t="b">
        <v>0</v>
      </c>
      <c r="G352" s="84" t="b">
        <v>0</v>
      </c>
    </row>
    <row r="353" spans="1:7" ht="15">
      <c r="A353" s="84" t="s">
        <v>622</v>
      </c>
      <c r="B353" s="84">
        <v>9</v>
      </c>
      <c r="C353" s="123">
        <v>0</v>
      </c>
      <c r="D353" s="84" t="s">
        <v>3453</v>
      </c>
      <c r="E353" s="84" t="b">
        <v>0</v>
      </c>
      <c r="F353" s="84" t="b">
        <v>0</v>
      </c>
      <c r="G353" s="84" t="b">
        <v>0</v>
      </c>
    </row>
    <row r="354" spans="1:7" ht="15">
      <c r="A354" s="84" t="s">
        <v>364</v>
      </c>
      <c r="B354" s="84">
        <v>5</v>
      </c>
      <c r="C354" s="123">
        <v>0.03646750072904372</v>
      </c>
      <c r="D354" s="84" t="s">
        <v>3453</v>
      </c>
      <c r="E354" s="84" t="b">
        <v>0</v>
      </c>
      <c r="F354" s="84" t="b">
        <v>0</v>
      </c>
      <c r="G354" s="84" t="b">
        <v>0</v>
      </c>
    </row>
    <row r="355" spans="1:7" ht="15">
      <c r="A355" s="84" t="s">
        <v>3600</v>
      </c>
      <c r="B355" s="84">
        <v>5</v>
      </c>
      <c r="C355" s="123">
        <v>0.03646750072904372</v>
      </c>
      <c r="D355" s="84" t="s">
        <v>3453</v>
      </c>
      <c r="E355" s="84" t="b">
        <v>0</v>
      </c>
      <c r="F355" s="84" t="b">
        <v>0</v>
      </c>
      <c r="G355" s="84" t="b">
        <v>0</v>
      </c>
    </row>
    <row r="356" spans="1:7" ht="15">
      <c r="A356" s="84" t="s">
        <v>3601</v>
      </c>
      <c r="B356" s="84">
        <v>5</v>
      </c>
      <c r="C356" s="123">
        <v>0.03646750072904372</v>
      </c>
      <c r="D356" s="84" t="s">
        <v>3453</v>
      </c>
      <c r="E356" s="84" t="b">
        <v>0</v>
      </c>
      <c r="F356" s="84" t="b">
        <v>0</v>
      </c>
      <c r="G356" s="84" t="b">
        <v>0</v>
      </c>
    </row>
    <row r="357" spans="1:7" ht="15">
      <c r="A357" s="84" t="s">
        <v>3602</v>
      </c>
      <c r="B357" s="84">
        <v>2</v>
      </c>
      <c r="C357" s="123">
        <v>0.03732642935859107</v>
      </c>
      <c r="D357" s="84" t="s">
        <v>3453</v>
      </c>
      <c r="E357" s="84" t="b">
        <v>0</v>
      </c>
      <c r="F357" s="84" t="b">
        <v>0</v>
      </c>
      <c r="G357" s="84" t="b">
        <v>0</v>
      </c>
    </row>
    <row r="358" spans="1:7" ht="15">
      <c r="A358" s="84" t="s">
        <v>485</v>
      </c>
      <c r="B358" s="84">
        <v>2</v>
      </c>
      <c r="C358" s="123">
        <v>0.03732642935859107</v>
      </c>
      <c r="D358" s="84" t="s">
        <v>3453</v>
      </c>
      <c r="E358" s="84" t="b">
        <v>0</v>
      </c>
      <c r="F358" s="84" t="b">
        <v>0</v>
      </c>
      <c r="G358" s="84" t="b">
        <v>0</v>
      </c>
    </row>
    <row r="359" spans="1:7" ht="15">
      <c r="A359" s="84" t="s">
        <v>3603</v>
      </c>
      <c r="B359" s="84">
        <v>2</v>
      </c>
      <c r="C359" s="123">
        <v>0.03732642935859107</v>
      </c>
      <c r="D359" s="84" t="s">
        <v>3453</v>
      </c>
      <c r="E359" s="84" t="b">
        <v>1</v>
      </c>
      <c r="F359" s="84" t="b">
        <v>0</v>
      </c>
      <c r="G359" s="84" t="b">
        <v>0</v>
      </c>
    </row>
    <row r="360" spans="1:7" ht="15">
      <c r="A360" s="84" t="s">
        <v>3604</v>
      </c>
      <c r="B360" s="84">
        <v>2</v>
      </c>
      <c r="C360" s="123">
        <v>0.03732642935859107</v>
      </c>
      <c r="D360" s="84" t="s">
        <v>3453</v>
      </c>
      <c r="E360" s="84" t="b">
        <v>0</v>
      </c>
      <c r="F360" s="84" t="b">
        <v>0</v>
      </c>
      <c r="G360" s="84" t="b">
        <v>0</v>
      </c>
    </row>
    <row r="361" spans="1:7" ht="15">
      <c r="A361" s="84" t="s">
        <v>3605</v>
      </c>
      <c r="B361" s="84">
        <v>2</v>
      </c>
      <c r="C361" s="123">
        <v>0.03732642935859107</v>
      </c>
      <c r="D361" s="84" t="s">
        <v>3453</v>
      </c>
      <c r="E361" s="84" t="b">
        <v>0</v>
      </c>
      <c r="F361" s="84" t="b">
        <v>0</v>
      </c>
      <c r="G361" s="84" t="b">
        <v>0</v>
      </c>
    </row>
    <row r="362" spans="1:7" ht="15">
      <c r="A362" s="84" t="s">
        <v>622</v>
      </c>
      <c r="B362" s="84">
        <v>12</v>
      </c>
      <c r="C362" s="123">
        <v>0.004463119308707548</v>
      </c>
      <c r="D362" s="84" t="s">
        <v>3454</v>
      </c>
      <c r="E362" s="84" t="b">
        <v>0</v>
      </c>
      <c r="F362" s="84" t="b">
        <v>0</v>
      </c>
      <c r="G362" s="84" t="b">
        <v>0</v>
      </c>
    </row>
    <row r="363" spans="1:7" ht="15">
      <c r="A363" s="84" t="s">
        <v>3538</v>
      </c>
      <c r="B363" s="84">
        <v>7</v>
      </c>
      <c r="C363" s="123">
        <v>0.011706722053599268</v>
      </c>
      <c r="D363" s="84" t="s">
        <v>3454</v>
      </c>
      <c r="E363" s="84" t="b">
        <v>0</v>
      </c>
      <c r="F363" s="84" t="b">
        <v>0</v>
      </c>
      <c r="G363" s="84" t="b">
        <v>0</v>
      </c>
    </row>
    <row r="364" spans="1:7" ht="15">
      <c r="A364" s="84" t="s">
        <v>3607</v>
      </c>
      <c r="B364" s="84">
        <v>7</v>
      </c>
      <c r="C364" s="123">
        <v>0.021158201724732942</v>
      </c>
      <c r="D364" s="84" t="s">
        <v>3454</v>
      </c>
      <c r="E364" s="84" t="b">
        <v>0</v>
      </c>
      <c r="F364" s="84" t="b">
        <v>0</v>
      </c>
      <c r="G364" s="84" t="b">
        <v>0</v>
      </c>
    </row>
    <row r="365" spans="1:7" ht="15">
      <c r="A365" s="84" t="s">
        <v>635</v>
      </c>
      <c r="B365" s="84">
        <v>7</v>
      </c>
      <c r="C365" s="123">
        <v>0.011706722053599268</v>
      </c>
      <c r="D365" s="84" t="s">
        <v>3454</v>
      </c>
      <c r="E365" s="84" t="b">
        <v>0</v>
      </c>
      <c r="F365" s="84" t="b">
        <v>0</v>
      </c>
      <c r="G365" s="84" t="b">
        <v>0</v>
      </c>
    </row>
    <row r="366" spans="1:7" ht="15">
      <c r="A366" s="84" t="s">
        <v>3583</v>
      </c>
      <c r="B366" s="84">
        <v>7</v>
      </c>
      <c r="C366" s="123">
        <v>0.011706722053599268</v>
      </c>
      <c r="D366" s="84" t="s">
        <v>3454</v>
      </c>
      <c r="E366" s="84" t="b">
        <v>0</v>
      </c>
      <c r="F366" s="84" t="b">
        <v>0</v>
      </c>
      <c r="G366" s="84" t="b">
        <v>0</v>
      </c>
    </row>
    <row r="367" spans="1:7" ht="15">
      <c r="A367" s="84" t="s">
        <v>3608</v>
      </c>
      <c r="B367" s="84">
        <v>6</v>
      </c>
      <c r="C367" s="123">
        <v>0.012265892843153148</v>
      </c>
      <c r="D367" s="84" t="s">
        <v>3454</v>
      </c>
      <c r="E367" s="84" t="b">
        <v>0</v>
      </c>
      <c r="F367" s="84" t="b">
        <v>0</v>
      </c>
      <c r="G367" s="84" t="b">
        <v>0</v>
      </c>
    </row>
    <row r="368" spans="1:7" ht="15">
      <c r="A368" s="84" t="s">
        <v>3609</v>
      </c>
      <c r="B368" s="84">
        <v>6</v>
      </c>
      <c r="C368" s="123">
        <v>0.02230022603195252</v>
      </c>
      <c r="D368" s="84" t="s">
        <v>3454</v>
      </c>
      <c r="E368" s="84" t="b">
        <v>0</v>
      </c>
      <c r="F368" s="84" t="b">
        <v>0</v>
      </c>
      <c r="G368" s="84" t="b">
        <v>0</v>
      </c>
    </row>
    <row r="369" spans="1:7" ht="15">
      <c r="A369" s="84" t="s">
        <v>3539</v>
      </c>
      <c r="B369" s="84">
        <v>5</v>
      </c>
      <c r="C369" s="123">
        <v>0.012421056426172755</v>
      </c>
      <c r="D369" s="84" t="s">
        <v>3454</v>
      </c>
      <c r="E369" s="84" t="b">
        <v>0</v>
      </c>
      <c r="F369" s="84" t="b">
        <v>0</v>
      </c>
      <c r="G369" s="84" t="b">
        <v>0</v>
      </c>
    </row>
    <row r="370" spans="1:7" ht="15">
      <c r="A370" s="84" t="s">
        <v>3610</v>
      </c>
      <c r="B370" s="84">
        <v>5</v>
      </c>
      <c r="C370" s="123">
        <v>0.012421056426172755</v>
      </c>
      <c r="D370" s="84" t="s">
        <v>3454</v>
      </c>
      <c r="E370" s="84" t="b">
        <v>1</v>
      </c>
      <c r="F370" s="84" t="b">
        <v>0</v>
      </c>
      <c r="G370" s="84" t="b">
        <v>0</v>
      </c>
    </row>
    <row r="371" spans="1:7" ht="15">
      <c r="A371" s="84" t="s">
        <v>3589</v>
      </c>
      <c r="B371" s="84">
        <v>4</v>
      </c>
      <c r="C371" s="123">
        <v>0.012090400985561682</v>
      </c>
      <c r="D371" s="84" t="s">
        <v>3454</v>
      </c>
      <c r="E371" s="84" t="b">
        <v>0</v>
      </c>
      <c r="F371" s="84" t="b">
        <v>0</v>
      </c>
      <c r="G371" s="84" t="b">
        <v>0</v>
      </c>
    </row>
    <row r="372" spans="1:7" ht="15">
      <c r="A372" s="84" t="s">
        <v>4034</v>
      </c>
      <c r="B372" s="84">
        <v>4</v>
      </c>
      <c r="C372" s="123">
        <v>0.012090400985561682</v>
      </c>
      <c r="D372" s="84" t="s">
        <v>3454</v>
      </c>
      <c r="E372" s="84" t="b">
        <v>0</v>
      </c>
      <c r="F372" s="84" t="b">
        <v>0</v>
      </c>
      <c r="G372" s="84" t="b">
        <v>0</v>
      </c>
    </row>
    <row r="373" spans="1:7" ht="15">
      <c r="A373" s="84" t="s">
        <v>4013</v>
      </c>
      <c r="B373" s="84">
        <v>4</v>
      </c>
      <c r="C373" s="123">
        <v>0.018779956444761263</v>
      </c>
      <c r="D373" s="84" t="s">
        <v>3454</v>
      </c>
      <c r="E373" s="84" t="b">
        <v>0</v>
      </c>
      <c r="F373" s="84" t="b">
        <v>0</v>
      </c>
      <c r="G373" s="84" t="b">
        <v>0</v>
      </c>
    </row>
    <row r="374" spans="1:7" ht="15">
      <c r="A374" s="84" t="s">
        <v>491</v>
      </c>
      <c r="B374" s="84">
        <v>3</v>
      </c>
      <c r="C374" s="123">
        <v>0.01115011301597626</v>
      </c>
      <c r="D374" s="84" t="s">
        <v>3454</v>
      </c>
      <c r="E374" s="84" t="b">
        <v>0</v>
      </c>
      <c r="F374" s="84" t="b">
        <v>0</v>
      </c>
      <c r="G374" s="84" t="b">
        <v>0</v>
      </c>
    </row>
    <row r="375" spans="1:7" ht="15">
      <c r="A375" s="84" t="s">
        <v>4044</v>
      </c>
      <c r="B375" s="84">
        <v>3</v>
      </c>
      <c r="C375" s="123">
        <v>0.01115011301597626</v>
      </c>
      <c r="D375" s="84" t="s">
        <v>3454</v>
      </c>
      <c r="E375" s="84" t="b">
        <v>0</v>
      </c>
      <c r="F375" s="84" t="b">
        <v>0</v>
      </c>
      <c r="G375" s="84" t="b">
        <v>0</v>
      </c>
    </row>
    <row r="376" spans="1:7" ht="15">
      <c r="A376" s="84" t="s">
        <v>4045</v>
      </c>
      <c r="B376" s="84">
        <v>3</v>
      </c>
      <c r="C376" s="123">
        <v>0.01115011301597626</v>
      </c>
      <c r="D376" s="84" t="s">
        <v>3454</v>
      </c>
      <c r="E376" s="84" t="b">
        <v>0</v>
      </c>
      <c r="F376" s="84" t="b">
        <v>0</v>
      </c>
      <c r="G376" s="84" t="b">
        <v>0</v>
      </c>
    </row>
    <row r="377" spans="1:7" ht="15">
      <c r="A377" s="84" t="s">
        <v>4046</v>
      </c>
      <c r="B377" s="84">
        <v>3</v>
      </c>
      <c r="C377" s="123">
        <v>0.01115011301597626</v>
      </c>
      <c r="D377" s="84" t="s">
        <v>3454</v>
      </c>
      <c r="E377" s="84" t="b">
        <v>0</v>
      </c>
      <c r="F377" s="84" t="b">
        <v>0</v>
      </c>
      <c r="G377" s="84" t="b">
        <v>0</v>
      </c>
    </row>
    <row r="378" spans="1:7" ht="15">
      <c r="A378" s="84" t="s">
        <v>3575</v>
      </c>
      <c r="B378" s="84">
        <v>3</v>
      </c>
      <c r="C378" s="123">
        <v>0.01115011301597626</v>
      </c>
      <c r="D378" s="84" t="s">
        <v>3454</v>
      </c>
      <c r="E378" s="84" t="b">
        <v>0</v>
      </c>
      <c r="F378" s="84" t="b">
        <v>0</v>
      </c>
      <c r="G378" s="84" t="b">
        <v>0</v>
      </c>
    </row>
    <row r="379" spans="1:7" ht="15">
      <c r="A379" s="84" t="s">
        <v>438</v>
      </c>
      <c r="B379" s="84">
        <v>3</v>
      </c>
      <c r="C379" s="123">
        <v>0.01115011301597626</v>
      </c>
      <c r="D379" s="84" t="s">
        <v>3454</v>
      </c>
      <c r="E379" s="84" t="b">
        <v>0</v>
      </c>
      <c r="F379" s="84" t="b">
        <v>0</v>
      </c>
      <c r="G379" s="84" t="b">
        <v>0</v>
      </c>
    </row>
    <row r="380" spans="1:7" ht="15">
      <c r="A380" s="84" t="s">
        <v>3612</v>
      </c>
      <c r="B380" s="84">
        <v>2</v>
      </c>
      <c r="C380" s="123">
        <v>0.009389978222380631</v>
      </c>
      <c r="D380" s="84" t="s">
        <v>3454</v>
      </c>
      <c r="E380" s="84" t="b">
        <v>0</v>
      </c>
      <c r="F380" s="84" t="b">
        <v>0</v>
      </c>
      <c r="G380" s="84" t="b">
        <v>0</v>
      </c>
    </row>
    <row r="381" spans="1:7" ht="15">
      <c r="A381" s="84" t="s">
        <v>4052</v>
      </c>
      <c r="B381" s="84">
        <v>2</v>
      </c>
      <c r="C381" s="123">
        <v>0.012734755951980422</v>
      </c>
      <c r="D381" s="84" t="s">
        <v>3454</v>
      </c>
      <c r="E381" s="84" t="b">
        <v>0</v>
      </c>
      <c r="F381" s="84" t="b">
        <v>0</v>
      </c>
      <c r="G381" s="84" t="b">
        <v>0</v>
      </c>
    </row>
    <row r="382" spans="1:7" ht="15">
      <c r="A382" s="84" t="s">
        <v>4053</v>
      </c>
      <c r="B382" s="84">
        <v>2</v>
      </c>
      <c r="C382" s="123">
        <v>0.009389978222380631</v>
      </c>
      <c r="D382" s="84" t="s">
        <v>3454</v>
      </c>
      <c r="E382" s="84" t="b">
        <v>1</v>
      </c>
      <c r="F382" s="84" t="b">
        <v>0</v>
      </c>
      <c r="G382" s="84" t="b">
        <v>0</v>
      </c>
    </row>
    <row r="383" spans="1:7" ht="15">
      <c r="A383" s="84" t="s">
        <v>4065</v>
      </c>
      <c r="B383" s="84">
        <v>2</v>
      </c>
      <c r="C383" s="123">
        <v>0.009389978222380631</v>
      </c>
      <c r="D383" s="84" t="s">
        <v>3454</v>
      </c>
      <c r="E383" s="84" t="b">
        <v>0</v>
      </c>
      <c r="F383" s="84" t="b">
        <v>0</v>
      </c>
      <c r="G383" s="84" t="b">
        <v>0</v>
      </c>
    </row>
    <row r="384" spans="1:7" ht="15">
      <c r="A384" s="84" t="s">
        <v>4066</v>
      </c>
      <c r="B384" s="84">
        <v>2</v>
      </c>
      <c r="C384" s="123">
        <v>0.009389978222380631</v>
      </c>
      <c r="D384" s="84" t="s">
        <v>3454</v>
      </c>
      <c r="E384" s="84" t="b">
        <v>0</v>
      </c>
      <c r="F384" s="84" t="b">
        <v>0</v>
      </c>
      <c r="G384" s="84" t="b">
        <v>0</v>
      </c>
    </row>
    <row r="385" spans="1:7" ht="15">
      <c r="A385" s="84" t="s">
        <v>4067</v>
      </c>
      <c r="B385" s="84">
        <v>2</v>
      </c>
      <c r="C385" s="123">
        <v>0.009389978222380631</v>
      </c>
      <c r="D385" s="84" t="s">
        <v>3454</v>
      </c>
      <c r="E385" s="84" t="b">
        <v>1</v>
      </c>
      <c r="F385" s="84" t="b">
        <v>0</v>
      </c>
      <c r="G385" s="84" t="b">
        <v>0</v>
      </c>
    </row>
    <row r="386" spans="1:7" ht="15">
      <c r="A386" s="84" t="s">
        <v>4068</v>
      </c>
      <c r="B386" s="84">
        <v>2</v>
      </c>
      <c r="C386" s="123">
        <v>0.009389978222380631</v>
      </c>
      <c r="D386" s="84" t="s">
        <v>3454</v>
      </c>
      <c r="E386" s="84" t="b">
        <v>0</v>
      </c>
      <c r="F386" s="84" t="b">
        <v>0</v>
      </c>
      <c r="G386" s="84" t="b">
        <v>0</v>
      </c>
    </row>
    <row r="387" spans="1:7" ht="15">
      <c r="A387" s="84" t="s">
        <v>4069</v>
      </c>
      <c r="B387" s="84">
        <v>2</v>
      </c>
      <c r="C387" s="123">
        <v>0.009389978222380631</v>
      </c>
      <c r="D387" s="84" t="s">
        <v>3454</v>
      </c>
      <c r="E387" s="84" t="b">
        <v>0</v>
      </c>
      <c r="F387" s="84" t="b">
        <v>0</v>
      </c>
      <c r="G387" s="84" t="b">
        <v>0</v>
      </c>
    </row>
    <row r="388" spans="1:7" ht="15">
      <c r="A388" s="84" t="s">
        <v>4077</v>
      </c>
      <c r="B388" s="84">
        <v>2</v>
      </c>
      <c r="C388" s="123">
        <v>0.009389978222380631</v>
      </c>
      <c r="D388" s="84" t="s">
        <v>3454</v>
      </c>
      <c r="E388" s="84" t="b">
        <v>1</v>
      </c>
      <c r="F388" s="84" t="b">
        <v>0</v>
      </c>
      <c r="G388" s="84" t="b">
        <v>0</v>
      </c>
    </row>
    <row r="389" spans="1:7" ht="15">
      <c r="A389" s="84" t="s">
        <v>4029</v>
      </c>
      <c r="B389" s="84">
        <v>2</v>
      </c>
      <c r="C389" s="123">
        <v>0.009389978222380631</v>
      </c>
      <c r="D389" s="84" t="s">
        <v>3454</v>
      </c>
      <c r="E389" s="84" t="b">
        <v>1</v>
      </c>
      <c r="F389" s="84" t="b">
        <v>0</v>
      </c>
      <c r="G389" s="84" t="b">
        <v>0</v>
      </c>
    </row>
    <row r="390" spans="1:7" ht="15">
      <c r="A390" s="84" t="s">
        <v>4078</v>
      </c>
      <c r="B390" s="84">
        <v>2</v>
      </c>
      <c r="C390" s="123">
        <v>0.009389978222380631</v>
      </c>
      <c r="D390" s="84" t="s">
        <v>3454</v>
      </c>
      <c r="E390" s="84" t="b">
        <v>0</v>
      </c>
      <c r="F390" s="84" t="b">
        <v>0</v>
      </c>
      <c r="G390" s="84" t="b">
        <v>0</v>
      </c>
    </row>
    <row r="391" spans="1:7" ht="15">
      <c r="A391" s="84" t="s">
        <v>425</v>
      </c>
      <c r="B391" s="84">
        <v>2</v>
      </c>
      <c r="C391" s="123">
        <v>0.009389978222380631</v>
      </c>
      <c r="D391" s="84" t="s">
        <v>3454</v>
      </c>
      <c r="E391" s="84" t="b">
        <v>0</v>
      </c>
      <c r="F391" s="84" t="b">
        <v>0</v>
      </c>
      <c r="G391" s="84" t="b">
        <v>0</v>
      </c>
    </row>
    <row r="392" spans="1:7" ht="15">
      <c r="A392" s="84" t="s">
        <v>3985</v>
      </c>
      <c r="B392" s="84">
        <v>2</v>
      </c>
      <c r="C392" s="123">
        <v>0.012734755951980422</v>
      </c>
      <c r="D392" s="84" t="s">
        <v>3454</v>
      </c>
      <c r="E392" s="84" t="b">
        <v>0</v>
      </c>
      <c r="F392" s="84" t="b">
        <v>0</v>
      </c>
      <c r="G392" s="84" t="b">
        <v>0</v>
      </c>
    </row>
    <row r="393" spans="1:7" ht="15">
      <c r="A393" s="84" t="s">
        <v>622</v>
      </c>
      <c r="B393" s="84">
        <v>6</v>
      </c>
      <c r="C393" s="123">
        <v>0</v>
      </c>
      <c r="D393" s="84" t="s">
        <v>3455</v>
      </c>
      <c r="E393" s="84" t="b">
        <v>0</v>
      </c>
      <c r="F393" s="84" t="b">
        <v>0</v>
      </c>
      <c r="G393" s="84" t="b">
        <v>0</v>
      </c>
    </row>
    <row r="394" spans="1:7" ht="15">
      <c r="A394" s="84" t="s">
        <v>3612</v>
      </c>
      <c r="B394" s="84">
        <v>4</v>
      </c>
      <c r="C394" s="123">
        <v>0.013545481465821635</v>
      </c>
      <c r="D394" s="84" t="s">
        <v>3455</v>
      </c>
      <c r="E394" s="84" t="b">
        <v>0</v>
      </c>
      <c r="F394" s="84" t="b">
        <v>0</v>
      </c>
      <c r="G394" s="84" t="b">
        <v>0</v>
      </c>
    </row>
    <row r="395" spans="1:7" ht="15">
      <c r="A395" s="84" t="s">
        <v>3613</v>
      </c>
      <c r="B395" s="84">
        <v>4</v>
      </c>
      <c r="C395" s="123">
        <v>0.013545481465821635</v>
      </c>
      <c r="D395" s="84" t="s">
        <v>3455</v>
      </c>
      <c r="E395" s="84" t="b">
        <v>0</v>
      </c>
      <c r="F395" s="84" t="b">
        <v>0</v>
      </c>
      <c r="G395" s="84" t="b">
        <v>0</v>
      </c>
    </row>
    <row r="396" spans="1:7" ht="15">
      <c r="A396" s="84" t="s">
        <v>3614</v>
      </c>
      <c r="B396" s="84">
        <v>4</v>
      </c>
      <c r="C396" s="123">
        <v>0.013545481465821635</v>
      </c>
      <c r="D396" s="84" t="s">
        <v>3455</v>
      </c>
      <c r="E396" s="84" t="b">
        <v>0</v>
      </c>
      <c r="F396" s="84" t="b">
        <v>0</v>
      </c>
      <c r="G396" s="84" t="b">
        <v>0</v>
      </c>
    </row>
    <row r="397" spans="1:7" ht="15">
      <c r="A397" s="84" t="s">
        <v>3615</v>
      </c>
      <c r="B397" s="84">
        <v>4</v>
      </c>
      <c r="C397" s="123">
        <v>0.013545481465821635</v>
      </c>
      <c r="D397" s="84" t="s">
        <v>3455</v>
      </c>
      <c r="E397" s="84" t="b">
        <v>0</v>
      </c>
      <c r="F397" s="84" t="b">
        <v>0</v>
      </c>
      <c r="G397" s="84" t="b">
        <v>0</v>
      </c>
    </row>
    <row r="398" spans="1:7" ht="15">
      <c r="A398" s="84" t="s">
        <v>3616</v>
      </c>
      <c r="B398" s="84">
        <v>4</v>
      </c>
      <c r="C398" s="123">
        <v>0.013545481465821635</v>
      </c>
      <c r="D398" s="84" t="s">
        <v>3455</v>
      </c>
      <c r="E398" s="84" t="b">
        <v>0</v>
      </c>
      <c r="F398" s="84" t="b">
        <v>0</v>
      </c>
      <c r="G398" s="84" t="b">
        <v>0</v>
      </c>
    </row>
    <row r="399" spans="1:7" ht="15">
      <c r="A399" s="84" t="s">
        <v>3617</v>
      </c>
      <c r="B399" s="84">
        <v>4</v>
      </c>
      <c r="C399" s="123">
        <v>0.013545481465821635</v>
      </c>
      <c r="D399" s="84" t="s">
        <v>3455</v>
      </c>
      <c r="E399" s="84" t="b">
        <v>0</v>
      </c>
      <c r="F399" s="84" t="b">
        <v>0</v>
      </c>
      <c r="G399" s="84" t="b">
        <v>0</v>
      </c>
    </row>
    <row r="400" spans="1:7" ht="15">
      <c r="A400" s="84" t="s">
        <v>3618</v>
      </c>
      <c r="B400" s="84">
        <v>4</v>
      </c>
      <c r="C400" s="123">
        <v>0.013545481465821635</v>
      </c>
      <c r="D400" s="84" t="s">
        <v>3455</v>
      </c>
      <c r="E400" s="84" t="b">
        <v>0</v>
      </c>
      <c r="F400" s="84" t="b">
        <v>0</v>
      </c>
      <c r="G400" s="84" t="b">
        <v>0</v>
      </c>
    </row>
    <row r="401" spans="1:7" ht="15">
      <c r="A401" s="84" t="s">
        <v>353</v>
      </c>
      <c r="B401" s="84">
        <v>4</v>
      </c>
      <c r="C401" s="123">
        <v>0.013545481465821635</v>
      </c>
      <c r="D401" s="84" t="s">
        <v>3455</v>
      </c>
      <c r="E401" s="84" t="b">
        <v>0</v>
      </c>
      <c r="F401" s="84" t="b">
        <v>0</v>
      </c>
      <c r="G401" s="84" t="b">
        <v>0</v>
      </c>
    </row>
    <row r="402" spans="1:7" ht="15">
      <c r="A402" s="84" t="s">
        <v>416</v>
      </c>
      <c r="B402" s="84">
        <v>3</v>
      </c>
      <c r="C402" s="123">
        <v>0.017367115134460456</v>
      </c>
      <c r="D402" s="84" t="s">
        <v>3455</v>
      </c>
      <c r="E402" s="84" t="b">
        <v>0</v>
      </c>
      <c r="F402" s="84" t="b">
        <v>0</v>
      </c>
      <c r="G402" s="84" t="b">
        <v>0</v>
      </c>
    </row>
    <row r="403" spans="1:7" ht="15">
      <c r="A403" s="84" t="s">
        <v>4092</v>
      </c>
      <c r="B403" s="84">
        <v>2</v>
      </c>
      <c r="C403" s="123">
        <v>0.018350817489217786</v>
      </c>
      <c r="D403" s="84" t="s">
        <v>3455</v>
      </c>
      <c r="E403" s="84" t="b">
        <v>0</v>
      </c>
      <c r="F403" s="84" t="b">
        <v>0</v>
      </c>
      <c r="G403" s="84" t="b">
        <v>0</v>
      </c>
    </row>
    <row r="404" spans="1:7" ht="15">
      <c r="A404" s="84" t="s">
        <v>3989</v>
      </c>
      <c r="B404" s="84">
        <v>2</v>
      </c>
      <c r="C404" s="123">
        <v>0.018350817489217786</v>
      </c>
      <c r="D404" s="84" t="s">
        <v>3455</v>
      </c>
      <c r="E404" s="84" t="b">
        <v>0</v>
      </c>
      <c r="F404" s="84" t="b">
        <v>0</v>
      </c>
      <c r="G404" s="84" t="b">
        <v>0</v>
      </c>
    </row>
    <row r="405" spans="1:7" ht="15">
      <c r="A405" s="84" t="s">
        <v>4093</v>
      </c>
      <c r="B405" s="84">
        <v>2</v>
      </c>
      <c r="C405" s="123">
        <v>0.018350817489217786</v>
      </c>
      <c r="D405" s="84" t="s">
        <v>3455</v>
      </c>
      <c r="E405" s="84" t="b">
        <v>0</v>
      </c>
      <c r="F405" s="84" t="b">
        <v>0</v>
      </c>
      <c r="G405" s="84" t="b">
        <v>0</v>
      </c>
    </row>
    <row r="406" spans="1:7" ht="15">
      <c r="A406" s="84" t="s">
        <v>3575</v>
      </c>
      <c r="B406" s="84">
        <v>2</v>
      </c>
      <c r="C406" s="123">
        <v>0.018350817489217786</v>
      </c>
      <c r="D406" s="84" t="s">
        <v>3455</v>
      </c>
      <c r="E406" s="84" t="b">
        <v>0</v>
      </c>
      <c r="F406" s="84" t="b">
        <v>0</v>
      </c>
      <c r="G406" s="84" t="b">
        <v>0</v>
      </c>
    </row>
    <row r="407" spans="1:7" ht="15">
      <c r="A407" s="84" t="s">
        <v>4094</v>
      </c>
      <c r="B407" s="84">
        <v>2</v>
      </c>
      <c r="C407" s="123">
        <v>0.018350817489217786</v>
      </c>
      <c r="D407" s="84" t="s">
        <v>3455</v>
      </c>
      <c r="E407" s="84" t="b">
        <v>0</v>
      </c>
      <c r="F407" s="84" t="b">
        <v>0</v>
      </c>
      <c r="G407" s="84" t="b">
        <v>0</v>
      </c>
    </row>
    <row r="408" spans="1:7" ht="15">
      <c r="A408" s="84" t="s">
        <v>622</v>
      </c>
      <c r="B408" s="84">
        <v>13</v>
      </c>
      <c r="C408" s="123">
        <v>0</v>
      </c>
      <c r="D408" s="84" t="s">
        <v>3456</v>
      </c>
      <c r="E408" s="84" t="b">
        <v>0</v>
      </c>
      <c r="F408" s="84" t="b">
        <v>0</v>
      </c>
      <c r="G408" s="84" t="b">
        <v>0</v>
      </c>
    </row>
    <row r="409" spans="1:7" ht="15">
      <c r="A409" s="84" t="s">
        <v>3589</v>
      </c>
      <c r="B409" s="84">
        <v>5</v>
      </c>
      <c r="C409" s="123">
        <v>0.037638482424917234</v>
      </c>
      <c r="D409" s="84" t="s">
        <v>3456</v>
      </c>
      <c r="E409" s="84" t="b">
        <v>0</v>
      </c>
      <c r="F409" s="84" t="b">
        <v>0</v>
      </c>
      <c r="G409" s="84" t="b">
        <v>0</v>
      </c>
    </row>
    <row r="410" spans="1:7" ht="15">
      <c r="A410" s="84" t="s">
        <v>3620</v>
      </c>
      <c r="B410" s="84">
        <v>3</v>
      </c>
      <c r="C410" s="123">
        <v>0.04914455966059574</v>
      </c>
      <c r="D410" s="84" t="s">
        <v>3456</v>
      </c>
      <c r="E410" s="84" t="b">
        <v>0</v>
      </c>
      <c r="F410" s="84" t="b">
        <v>0</v>
      </c>
      <c r="G410" s="84" t="b">
        <v>0</v>
      </c>
    </row>
    <row r="411" spans="1:7" ht="15">
      <c r="A411" s="84" t="s">
        <v>3621</v>
      </c>
      <c r="B411" s="84">
        <v>2</v>
      </c>
      <c r="C411" s="123">
        <v>0.03276303977373049</v>
      </c>
      <c r="D411" s="84" t="s">
        <v>3456</v>
      </c>
      <c r="E411" s="84" t="b">
        <v>0</v>
      </c>
      <c r="F411" s="84" t="b">
        <v>0</v>
      </c>
      <c r="G411" s="84" t="b">
        <v>0</v>
      </c>
    </row>
    <row r="412" spans="1:7" ht="15">
      <c r="A412" s="84" t="s">
        <v>3622</v>
      </c>
      <c r="B412" s="84">
        <v>2</v>
      </c>
      <c r="C412" s="123">
        <v>0.023909216371848695</v>
      </c>
      <c r="D412" s="84" t="s">
        <v>3456</v>
      </c>
      <c r="E412" s="84" t="b">
        <v>0</v>
      </c>
      <c r="F412" s="84" t="b">
        <v>0</v>
      </c>
      <c r="G412" s="84" t="b">
        <v>0</v>
      </c>
    </row>
    <row r="413" spans="1:7" ht="15">
      <c r="A413" s="84" t="s">
        <v>3625</v>
      </c>
      <c r="B413" s="84">
        <v>3</v>
      </c>
      <c r="C413" s="123">
        <v>0</v>
      </c>
      <c r="D413" s="84" t="s">
        <v>3458</v>
      </c>
      <c r="E413" s="84" t="b">
        <v>0</v>
      </c>
      <c r="F413" s="84" t="b">
        <v>0</v>
      </c>
      <c r="G413" s="84" t="b">
        <v>0</v>
      </c>
    </row>
    <row r="414" spans="1:7" ht="15">
      <c r="A414" s="84" t="s">
        <v>3583</v>
      </c>
      <c r="B414" s="84">
        <v>3</v>
      </c>
      <c r="C414" s="123">
        <v>0</v>
      </c>
      <c r="D414" s="84" t="s">
        <v>3458</v>
      </c>
      <c r="E414" s="84" t="b">
        <v>0</v>
      </c>
      <c r="F414" s="84" t="b">
        <v>0</v>
      </c>
      <c r="G414" s="84" t="b">
        <v>0</v>
      </c>
    </row>
    <row r="415" spans="1:7" ht="15">
      <c r="A415" s="84" t="s">
        <v>3626</v>
      </c>
      <c r="B415" s="84">
        <v>3</v>
      </c>
      <c r="C415" s="123">
        <v>0</v>
      </c>
      <c r="D415" s="84" t="s">
        <v>3458</v>
      </c>
      <c r="E415" s="84" t="b">
        <v>0</v>
      </c>
      <c r="F415" s="84" t="b">
        <v>0</v>
      </c>
      <c r="G415" s="84" t="b">
        <v>0</v>
      </c>
    </row>
    <row r="416" spans="1:7" ht="15">
      <c r="A416" s="84" t="s">
        <v>3589</v>
      </c>
      <c r="B416" s="84">
        <v>3</v>
      </c>
      <c r="C416" s="123">
        <v>0</v>
      </c>
      <c r="D416" s="84" t="s">
        <v>3458</v>
      </c>
      <c r="E416" s="84" t="b">
        <v>0</v>
      </c>
      <c r="F416" s="84" t="b">
        <v>0</v>
      </c>
      <c r="G416" s="84" t="b">
        <v>0</v>
      </c>
    </row>
    <row r="417" spans="1:7" ht="15">
      <c r="A417" s="84" t="s">
        <v>3627</v>
      </c>
      <c r="B417" s="84">
        <v>3</v>
      </c>
      <c r="C417" s="123">
        <v>0</v>
      </c>
      <c r="D417" s="84" t="s">
        <v>3458</v>
      </c>
      <c r="E417" s="84" t="b">
        <v>0</v>
      </c>
      <c r="F417" s="84" t="b">
        <v>0</v>
      </c>
      <c r="G417" s="84" t="b">
        <v>0</v>
      </c>
    </row>
    <row r="418" spans="1:7" ht="15">
      <c r="A418" s="84" t="s">
        <v>3628</v>
      </c>
      <c r="B418" s="84">
        <v>3</v>
      </c>
      <c r="C418" s="123">
        <v>0</v>
      </c>
      <c r="D418" s="84" t="s">
        <v>3458</v>
      </c>
      <c r="E418" s="84" t="b">
        <v>0</v>
      </c>
      <c r="F418" s="84" t="b">
        <v>0</v>
      </c>
      <c r="G418" s="84" t="b">
        <v>0</v>
      </c>
    </row>
    <row r="419" spans="1:7" ht="15">
      <c r="A419" s="84" t="s">
        <v>3615</v>
      </c>
      <c r="B419" s="84">
        <v>3</v>
      </c>
      <c r="C419" s="123">
        <v>0</v>
      </c>
      <c r="D419" s="84" t="s">
        <v>3458</v>
      </c>
      <c r="E419" s="84" t="b">
        <v>0</v>
      </c>
      <c r="F419" s="84" t="b">
        <v>0</v>
      </c>
      <c r="G419" s="84" t="b">
        <v>0</v>
      </c>
    </row>
    <row r="420" spans="1:7" ht="15">
      <c r="A420" s="84" t="s">
        <v>3629</v>
      </c>
      <c r="B420" s="84">
        <v>3</v>
      </c>
      <c r="C420" s="123">
        <v>0</v>
      </c>
      <c r="D420" s="84" t="s">
        <v>3458</v>
      </c>
      <c r="E420" s="84" t="b">
        <v>0</v>
      </c>
      <c r="F420" s="84" t="b">
        <v>0</v>
      </c>
      <c r="G420" s="84" t="b">
        <v>0</v>
      </c>
    </row>
    <row r="421" spans="1:7" ht="15">
      <c r="A421" s="84" t="s">
        <v>464</v>
      </c>
      <c r="B421" s="84">
        <v>3</v>
      </c>
      <c r="C421" s="123">
        <v>0</v>
      </c>
      <c r="D421" s="84" t="s">
        <v>3458</v>
      </c>
      <c r="E421" s="84" t="b">
        <v>0</v>
      </c>
      <c r="F421" s="84" t="b">
        <v>0</v>
      </c>
      <c r="G421" s="84" t="b">
        <v>0</v>
      </c>
    </row>
    <row r="422" spans="1:7" ht="15">
      <c r="A422" s="84" t="s">
        <v>622</v>
      </c>
      <c r="B422" s="84">
        <v>3</v>
      </c>
      <c r="C422" s="123">
        <v>0</v>
      </c>
      <c r="D422" s="84" t="s">
        <v>3458</v>
      </c>
      <c r="E422" s="84" t="b">
        <v>0</v>
      </c>
      <c r="F422" s="84" t="b">
        <v>0</v>
      </c>
      <c r="G422" s="84" t="b">
        <v>0</v>
      </c>
    </row>
    <row r="423" spans="1:7" ht="15">
      <c r="A423" s="84" t="s">
        <v>473</v>
      </c>
      <c r="B423" s="84">
        <v>2</v>
      </c>
      <c r="C423" s="123">
        <v>0.011005703690980077</v>
      </c>
      <c r="D423" s="84" t="s">
        <v>3458</v>
      </c>
      <c r="E423" s="84" t="b">
        <v>0</v>
      </c>
      <c r="F423" s="84" t="b">
        <v>0</v>
      </c>
      <c r="G423" s="84" t="b">
        <v>0</v>
      </c>
    </row>
    <row r="424" spans="1:7" ht="15">
      <c r="A424" s="84" t="s">
        <v>4020</v>
      </c>
      <c r="B424" s="84">
        <v>6</v>
      </c>
      <c r="C424" s="123">
        <v>0</v>
      </c>
      <c r="D424" s="84" t="s">
        <v>3459</v>
      </c>
      <c r="E424" s="84" t="b">
        <v>0</v>
      </c>
      <c r="F424" s="84" t="b">
        <v>0</v>
      </c>
      <c r="G424" s="84" t="b">
        <v>0</v>
      </c>
    </row>
    <row r="425" spans="1:7" ht="15">
      <c r="A425" s="84" t="s">
        <v>4021</v>
      </c>
      <c r="B425" s="84">
        <v>6</v>
      </c>
      <c r="C425" s="123">
        <v>0</v>
      </c>
      <c r="D425" s="84" t="s">
        <v>3459</v>
      </c>
      <c r="E425" s="84" t="b">
        <v>0</v>
      </c>
      <c r="F425" s="84" t="b">
        <v>0</v>
      </c>
      <c r="G425" s="84" t="b">
        <v>0</v>
      </c>
    </row>
    <row r="426" spans="1:7" ht="15">
      <c r="A426" s="84" t="s">
        <v>4037</v>
      </c>
      <c r="B426" s="84">
        <v>3</v>
      </c>
      <c r="C426" s="123">
        <v>0</v>
      </c>
      <c r="D426" s="84" t="s">
        <v>3459</v>
      </c>
      <c r="E426" s="84" t="b">
        <v>0</v>
      </c>
      <c r="F426" s="84" t="b">
        <v>0</v>
      </c>
      <c r="G426" s="84" t="b">
        <v>0</v>
      </c>
    </row>
    <row r="427" spans="1:7" ht="15">
      <c r="A427" s="84" t="s">
        <v>4038</v>
      </c>
      <c r="B427" s="84">
        <v>3</v>
      </c>
      <c r="C427" s="123">
        <v>0</v>
      </c>
      <c r="D427" s="84" t="s">
        <v>3459</v>
      </c>
      <c r="E427" s="84" t="b">
        <v>1</v>
      </c>
      <c r="F427" s="84" t="b">
        <v>0</v>
      </c>
      <c r="G427" s="84" t="b">
        <v>0</v>
      </c>
    </row>
    <row r="428" spans="1:7" ht="15">
      <c r="A428" s="84" t="s">
        <v>4039</v>
      </c>
      <c r="B428" s="84">
        <v>3</v>
      </c>
      <c r="C428" s="123">
        <v>0</v>
      </c>
      <c r="D428" s="84" t="s">
        <v>3459</v>
      </c>
      <c r="E428" s="84" t="b">
        <v>0</v>
      </c>
      <c r="F428" s="84" t="b">
        <v>0</v>
      </c>
      <c r="G428" s="84" t="b">
        <v>0</v>
      </c>
    </row>
    <row r="429" spans="1:7" ht="15">
      <c r="A429" s="84" t="s">
        <v>4040</v>
      </c>
      <c r="B429" s="84">
        <v>3</v>
      </c>
      <c r="C429" s="123">
        <v>0</v>
      </c>
      <c r="D429" s="84" t="s">
        <v>3459</v>
      </c>
      <c r="E429" s="84" t="b">
        <v>0</v>
      </c>
      <c r="F429" s="84" t="b">
        <v>0</v>
      </c>
      <c r="G429" s="84" t="b">
        <v>0</v>
      </c>
    </row>
    <row r="430" spans="1:7" ht="15">
      <c r="A430" s="84" t="s">
        <v>4030</v>
      </c>
      <c r="B430" s="84">
        <v>3</v>
      </c>
      <c r="C430" s="123">
        <v>0</v>
      </c>
      <c r="D430" s="84" t="s">
        <v>3459</v>
      </c>
      <c r="E430" s="84" t="b">
        <v>0</v>
      </c>
      <c r="F430" s="84" t="b">
        <v>0</v>
      </c>
      <c r="G430" s="84" t="b">
        <v>0</v>
      </c>
    </row>
    <row r="431" spans="1:7" ht="15">
      <c r="A431" s="84" t="s">
        <v>4024</v>
      </c>
      <c r="B431" s="84">
        <v>3</v>
      </c>
      <c r="C431" s="123">
        <v>0</v>
      </c>
      <c r="D431" s="84" t="s">
        <v>3459</v>
      </c>
      <c r="E431" s="84" t="b">
        <v>0</v>
      </c>
      <c r="F431" s="84" t="b">
        <v>0</v>
      </c>
      <c r="G431" s="84" t="b">
        <v>0</v>
      </c>
    </row>
    <row r="432" spans="1:7" ht="15">
      <c r="A432" s="84" t="s">
        <v>3986</v>
      </c>
      <c r="B432" s="84">
        <v>3</v>
      </c>
      <c r="C432" s="123">
        <v>0</v>
      </c>
      <c r="D432" s="84" t="s">
        <v>3459</v>
      </c>
      <c r="E432" s="84" t="b">
        <v>0</v>
      </c>
      <c r="F432" s="84" t="b">
        <v>0</v>
      </c>
      <c r="G432" s="84" t="b">
        <v>0</v>
      </c>
    </row>
    <row r="433" spans="1:7" ht="15">
      <c r="A433" s="84" t="s">
        <v>3627</v>
      </c>
      <c r="B433" s="84">
        <v>3</v>
      </c>
      <c r="C433" s="123">
        <v>0</v>
      </c>
      <c r="D433" s="84" t="s">
        <v>3459</v>
      </c>
      <c r="E433" s="84" t="b">
        <v>0</v>
      </c>
      <c r="F433" s="84" t="b">
        <v>0</v>
      </c>
      <c r="G433" s="84" t="b">
        <v>0</v>
      </c>
    </row>
    <row r="434" spans="1:7" ht="15">
      <c r="A434" s="84" t="s">
        <v>4041</v>
      </c>
      <c r="B434" s="84">
        <v>3</v>
      </c>
      <c r="C434" s="123">
        <v>0</v>
      </c>
      <c r="D434" s="84" t="s">
        <v>3459</v>
      </c>
      <c r="E434" s="84" t="b">
        <v>0</v>
      </c>
      <c r="F434" s="84" t="b">
        <v>0</v>
      </c>
      <c r="G434" s="84" t="b">
        <v>0</v>
      </c>
    </row>
    <row r="435" spans="1:7" ht="15">
      <c r="A435" s="84" t="s">
        <v>462</v>
      </c>
      <c r="B435" s="84">
        <v>2</v>
      </c>
      <c r="C435" s="123">
        <v>0.008004148138894602</v>
      </c>
      <c r="D435" s="84" t="s">
        <v>3459</v>
      </c>
      <c r="E435" s="84" t="b">
        <v>0</v>
      </c>
      <c r="F435" s="84" t="b">
        <v>0</v>
      </c>
      <c r="G435" s="84" t="b">
        <v>0</v>
      </c>
    </row>
    <row r="436" spans="1:7" ht="15">
      <c r="A436" s="84" t="s">
        <v>488</v>
      </c>
      <c r="B436" s="84">
        <v>2</v>
      </c>
      <c r="C436" s="123">
        <v>0.008004148138894602</v>
      </c>
      <c r="D436" s="84" t="s">
        <v>3459</v>
      </c>
      <c r="E436" s="84" t="b">
        <v>0</v>
      </c>
      <c r="F436" s="84" t="b">
        <v>0</v>
      </c>
      <c r="G436" s="84" t="b">
        <v>0</v>
      </c>
    </row>
    <row r="437" spans="1:7" ht="15">
      <c r="A437" s="84" t="s">
        <v>3985</v>
      </c>
      <c r="B437" s="84">
        <v>2</v>
      </c>
      <c r="C437" s="123">
        <v>0.025790338092954727</v>
      </c>
      <c r="D437" s="84" t="s">
        <v>3460</v>
      </c>
      <c r="E437" s="84" t="b">
        <v>0</v>
      </c>
      <c r="F437" s="84" t="b">
        <v>0</v>
      </c>
      <c r="G437" s="84" t="b">
        <v>0</v>
      </c>
    </row>
    <row r="438" spans="1:7" ht="15">
      <c r="A438" s="84" t="s">
        <v>622</v>
      </c>
      <c r="B438" s="84">
        <v>2</v>
      </c>
      <c r="C438" s="123">
        <v>0.009518446435442229</v>
      </c>
      <c r="D438" s="84" t="s">
        <v>3460</v>
      </c>
      <c r="E438" s="84" t="b">
        <v>0</v>
      </c>
      <c r="F438" s="84" t="b">
        <v>0</v>
      </c>
      <c r="G438" s="84" t="b">
        <v>0</v>
      </c>
    </row>
    <row r="439" spans="1:7" ht="15">
      <c r="A439" s="84" t="s">
        <v>3622</v>
      </c>
      <c r="B439" s="84">
        <v>2</v>
      </c>
      <c r="C439" s="123">
        <v>0.009518446435442229</v>
      </c>
      <c r="D439" s="84" t="s">
        <v>3460</v>
      </c>
      <c r="E439" s="84" t="b">
        <v>0</v>
      </c>
      <c r="F439" s="84" t="b">
        <v>0</v>
      </c>
      <c r="G439" s="84" t="b">
        <v>0</v>
      </c>
    </row>
    <row r="440" spans="1:7" ht="15">
      <c r="A440" s="84" t="s">
        <v>4070</v>
      </c>
      <c r="B440" s="84">
        <v>2</v>
      </c>
      <c r="C440" s="123">
        <v>0.009518446435442229</v>
      </c>
      <c r="D440" s="84" t="s">
        <v>3460</v>
      </c>
      <c r="E440" s="84" t="b">
        <v>0</v>
      </c>
      <c r="F440" s="84" t="b">
        <v>0</v>
      </c>
      <c r="G440" s="84" t="b">
        <v>0</v>
      </c>
    </row>
    <row r="441" spans="1:7" ht="15">
      <c r="A441" s="84" t="s">
        <v>4071</v>
      </c>
      <c r="B441" s="84">
        <v>2</v>
      </c>
      <c r="C441" s="123">
        <v>0.009518446435442229</v>
      </c>
      <c r="D441" s="84" t="s">
        <v>3460</v>
      </c>
      <c r="E441" s="84" t="b">
        <v>0</v>
      </c>
      <c r="F441" s="84" t="b">
        <v>0</v>
      </c>
      <c r="G441" s="84" t="b">
        <v>0</v>
      </c>
    </row>
    <row r="442" spans="1:7" ht="15">
      <c r="A442" s="84" t="s">
        <v>4072</v>
      </c>
      <c r="B442" s="84">
        <v>2</v>
      </c>
      <c r="C442" s="123">
        <v>0.009518446435442229</v>
      </c>
      <c r="D442" s="84" t="s">
        <v>3460</v>
      </c>
      <c r="E442" s="84" t="b">
        <v>0</v>
      </c>
      <c r="F442" s="84" t="b">
        <v>0</v>
      </c>
      <c r="G442" s="84" t="b">
        <v>0</v>
      </c>
    </row>
    <row r="443" spans="1:7" ht="15">
      <c r="A443" s="84" t="s">
        <v>4073</v>
      </c>
      <c r="B443" s="84">
        <v>2</v>
      </c>
      <c r="C443" s="123">
        <v>0.009518446435442229</v>
      </c>
      <c r="D443" s="84" t="s">
        <v>3460</v>
      </c>
      <c r="E443" s="84" t="b">
        <v>0</v>
      </c>
      <c r="F443" s="84" t="b">
        <v>0</v>
      </c>
      <c r="G443" s="84" t="b">
        <v>0</v>
      </c>
    </row>
    <row r="444" spans="1:7" ht="15">
      <c r="A444" s="84" t="s">
        <v>4074</v>
      </c>
      <c r="B444" s="84">
        <v>2</v>
      </c>
      <c r="C444" s="123">
        <v>0.009518446435442229</v>
      </c>
      <c r="D444" s="84" t="s">
        <v>3460</v>
      </c>
      <c r="E444" s="84" t="b">
        <v>0</v>
      </c>
      <c r="F444" s="84" t="b">
        <v>0</v>
      </c>
      <c r="G444" s="84" t="b">
        <v>0</v>
      </c>
    </row>
    <row r="445" spans="1:7" ht="15">
      <c r="A445" s="84" t="s">
        <v>4075</v>
      </c>
      <c r="B445" s="84">
        <v>2</v>
      </c>
      <c r="C445" s="123">
        <v>0.009518446435442229</v>
      </c>
      <c r="D445" s="84" t="s">
        <v>3460</v>
      </c>
      <c r="E445" s="84" t="b">
        <v>1</v>
      </c>
      <c r="F445" s="84" t="b">
        <v>0</v>
      </c>
      <c r="G445" s="84" t="b">
        <v>0</v>
      </c>
    </row>
    <row r="446" spans="1:7" ht="15">
      <c r="A446" s="84" t="s">
        <v>4076</v>
      </c>
      <c r="B446" s="84">
        <v>2</v>
      </c>
      <c r="C446" s="123">
        <v>0.009518446435442229</v>
      </c>
      <c r="D446" s="84" t="s">
        <v>3460</v>
      </c>
      <c r="E446" s="84" t="b">
        <v>1</v>
      </c>
      <c r="F446" s="84" t="b">
        <v>0</v>
      </c>
      <c r="G44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4102</v>
      </c>
      <c r="B1" s="13" t="s">
        <v>4103</v>
      </c>
      <c r="C1" s="13" t="s">
        <v>4096</v>
      </c>
      <c r="D1" s="13" t="s">
        <v>4097</v>
      </c>
      <c r="E1" s="13" t="s">
        <v>4104</v>
      </c>
      <c r="F1" s="13" t="s">
        <v>144</v>
      </c>
      <c r="G1" s="13" t="s">
        <v>4105</v>
      </c>
      <c r="H1" s="13" t="s">
        <v>4106</v>
      </c>
      <c r="I1" s="13" t="s">
        <v>4107</v>
      </c>
      <c r="J1" s="13" t="s">
        <v>4108</v>
      </c>
      <c r="K1" s="13" t="s">
        <v>4109</v>
      </c>
      <c r="L1" s="13" t="s">
        <v>4110</v>
      </c>
    </row>
    <row r="2" spans="1:12" ht="15">
      <c r="A2" s="84" t="s">
        <v>3574</v>
      </c>
      <c r="B2" s="84" t="s">
        <v>3573</v>
      </c>
      <c r="C2" s="84">
        <v>262</v>
      </c>
      <c r="D2" s="123">
        <v>0.030212575147125904</v>
      </c>
      <c r="E2" s="123">
        <v>1.1357431462291434</v>
      </c>
      <c r="F2" s="84" t="s">
        <v>4098</v>
      </c>
      <c r="G2" s="84" t="b">
        <v>0</v>
      </c>
      <c r="H2" s="84" t="b">
        <v>0</v>
      </c>
      <c r="I2" s="84" t="b">
        <v>0</v>
      </c>
      <c r="J2" s="84" t="b">
        <v>0</v>
      </c>
      <c r="K2" s="84" t="b">
        <v>0</v>
      </c>
      <c r="L2" s="84" t="b">
        <v>0</v>
      </c>
    </row>
    <row r="3" spans="1:12" ht="15">
      <c r="A3" s="84" t="s">
        <v>3573</v>
      </c>
      <c r="B3" s="84" t="s">
        <v>3578</v>
      </c>
      <c r="C3" s="84">
        <v>131</v>
      </c>
      <c r="D3" s="123">
        <v>0.015106287573562952</v>
      </c>
      <c r="E3" s="123">
        <v>1.1357431462291434</v>
      </c>
      <c r="F3" s="84" t="s">
        <v>4098</v>
      </c>
      <c r="G3" s="84" t="b">
        <v>0</v>
      </c>
      <c r="H3" s="84" t="b">
        <v>0</v>
      </c>
      <c r="I3" s="84" t="b">
        <v>0</v>
      </c>
      <c r="J3" s="84" t="b">
        <v>0</v>
      </c>
      <c r="K3" s="84" t="b">
        <v>0</v>
      </c>
      <c r="L3" s="84" t="b">
        <v>0</v>
      </c>
    </row>
    <row r="4" spans="1:12" ht="15">
      <c r="A4" s="84" t="s">
        <v>3578</v>
      </c>
      <c r="B4" s="84" t="s">
        <v>488</v>
      </c>
      <c r="C4" s="84">
        <v>131</v>
      </c>
      <c r="D4" s="123">
        <v>0.015106287573562952</v>
      </c>
      <c r="E4" s="123">
        <v>1.415819808317665</v>
      </c>
      <c r="F4" s="84" t="s">
        <v>4098</v>
      </c>
      <c r="G4" s="84" t="b">
        <v>0</v>
      </c>
      <c r="H4" s="84" t="b">
        <v>0</v>
      </c>
      <c r="I4" s="84" t="b">
        <v>0</v>
      </c>
      <c r="J4" s="84" t="b">
        <v>0</v>
      </c>
      <c r="K4" s="84" t="b">
        <v>0</v>
      </c>
      <c r="L4" s="84" t="b">
        <v>0</v>
      </c>
    </row>
    <row r="5" spans="1:12" ht="15">
      <c r="A5" s="84" t="s">
        <v>488</v>
      </c>
      <c r="B5" s="84" t="s">
        <v>3579</v>
      </c>
      <c r="C5" s="84">
        <v>131</v>
      </c>
      <c r="D5" s="123">
        <v>0.015106287573562952</v>
      </c>
      <c r="E5" s="123">
        <v>1.4253651262238953</v>
      </c>
      <c r="F5" s="84" t="s">
        <v>4098</v>
      </c>
      <c r="G5" s="84" t="b">
        <v>0</v>
      </c>
      <c r="H5" s="84" t="b">
        <v>0</v>
      </c>
      <c r="I5" s="84" t="b">
        <v>0</v>
      </c>
      <c r="J5" s="84" t="b">
        <v>0</v>
      </c>
      <c r="K5" s="84" t="b">
        <v>0</v>
      </c>
      <c r="L5" s="84" t="b">
        <v>0</v>
      </c>
    </row>
    <row r="6" spans="1:12" ht="15">
      <c r="A6" s="84" t="s">
        <v>3579</v>
      </c>
      <c r="B6" s="84" t="s">
        <v>3580</v>
      </c>
      <c r="C6" s="84">
        <v>131</v>
      </c>
      <c r="D6" s="123">
        <v>0.015106287573562952</v>
      </c>
      <c r="E6" s="123">
        <v>1.438427599063137</v>
      </c>
      <c r="F6" s="84" t="s">
        <v>4098</v>
      </c>
      <c r="G6" s="84" t="b">
        <v>0</v>
      </c>
      <c r="H6" s="84" t="b">
        <v>0</v>
      </c>
      <c r="I6" s="84" t="b">
        <v>0</v>
      </c>
      <c r="J6" s="84" t="b">
        <v>0</v>
      </c>
      <c r="K6" s="84" t="b">
        <v>0</v>
      </c>
      <c r="L6" s="84" t="b">
        <v>0</v>
      </c>
    </row>
    <row r="7" spans="1:12" ht="15">
      <c r="A7" s="84" t="s">
        <v>3580</v>
      </c>
      <c r="B7" s="84" t="s">
        <v>3574</v>
      </c>
      <c r="C7" s="84">
        <v>131</v>
      </c>
      <c r="D7" s="123">
        <v>0.015106287573562952</v>
      </c>
      <c r="E7" s="123">
        <v>1.1390583873806204</v>
      </c>
      <c r="F7" s="84" t="s">
        <v>4098</v>
      </c>
      <c r="G7" s="84" t="b">
        <v>0</v>
      </c>
      <c r="H7" s="84" t="b">
        <v>0</v>
      </c>
      <c r="I7" s="84" t="b">
        <v>0</v>
      </c>
      <c r="J7" s="84" t="b">
        <v>0</v>
      </c>
      <c r="K7" s="84" t="b">
        <v>0</v>
      </c>
      <c r="L7" s="84" t="b">
        <v>0</v>
      </c>
    </row>
    <row r="8" spans="1:12" ht="15">
      <c r="A8" s="84" t="s">
        <v>3573</v>
      </c>
      <c r="B8" s="84" t="s">
        <v>3581</v>
      </c>
      <c r="C8" s="84">
        <v>131</v>
      </c>
      <c r="D8" s="123">
        <v>0.015106287573562952</v>
      </c>
      <c r="E8" s="123">
        <v>1.1357431462291434</v>
      </c>
      <c r="F8" s="84" t="s">
        <v>4098</v>
      </c>
      <c r="G8" s="84" t="b">
        <v>0</v>
      </c>
      <c r="H8" s="84" t="b">
        <v>0</v>
      </c>
      <c r="I8" s="84" t="b">
        <v>0</v>
      </c>
      <c r="J8" s="84" t="b">
        <v>0</v>
      </c>
      <c r="K8" s="84" t="b">
        <v>0</v>
      </c>
      <c r="L8" s="84" t="b">
        <v>0</v>
      </c>
    </row>
    <row r="9" spans="1:12" ht="15">
      <c r="A9" s="84" t="s">
        <v>3581</v>
      </c>
      <c r="B9" s="84" t="s">
        <v>3575</v>
      </c>
      <c r="C9" s="84">
        <v>131</v>
      </c>
      <c r="D9" s="123">
        <v>0.015106287573562952</v>
      </c>
      <c r="E9" s="123">
        <v>1.36536719654861</v>
      </c>
      <c r="F9" s="84" t="s">
        <v>4098</v>
      </c>
      <c r="G9" s="84" t="b">
        <v>0</v>
      </c>
      <c r="H9" s="84" t="b">
        <v>0</v>
      </c>
      <c r="I9" s="84" t="b">
        <v>0</v>
      </c>
      <c r="J9" s="84" t="b">
        <v>0</v>
      </c>
      <c r="K9" s="84" t="b">
        <v>0</v>
      </c>
      <c r="L9" s="84" t="b">
        <v>0</v>
      </c>
    </row>
    <row r="10" spans="1:12" ht="15">
      <c r="A10" s="84" t="s">
        <v>3575</v>
      </c>
      <c r="B10" s="84" t="s">
        <v>3577</v>
      </c>
      <c r="C10" s="84">
        <v>131</v>
      </c>
      <c r="D10" s="123">
        <v>0.015106287573562952</v>
      </c>
      <c r="E10" s="123">
        <v>1.3007949042596016</v>
      </c>
      <c r="F10" s="84" t="s">
        <v>4098</v>
      </c>
      <c r="G10" s="84" t="b">
        <v>0</v>
      </c>
      <c r="H10" s="84" t="b">
        <v>0</v>
      </c>
      <c r="I10" s="84" t="b">
        <v>0</v>
      </c>
      <c r="J10" s="84" t="b">
        <v>0</v>
      </c>
      <c r="K10" s="84" t="b">
        <v>0</v>
      </c>
      <c r="L10" s="84" t="b">
        <v>0</v>
      </c>
    </row>
    <row r="11" spans="1:12" ht="15">
      <c r="A11" s="84" t="s">
        <v>3577</v>
      </c>
      <c r="B11" s="84" t="s">
        <v>3614</v>
      </c>
      <c r="C11" s="84">
        <v>131</v>
      </c>
      <c r="D11" s="123">
        <v>0.015106287573562952</v>
      </c>
      <c r="E11" s="123">
        <v>1.360792833934887</v>
      </c>
      <c r="F11" s="84" t="s">
        <v>4098</v>
      </c>
      <c r="G11" s="84" t="b">
        <v>0</v>
      </c>
      <c r="H11" s="84" t="b">
        <v>0</v>
      </c>
      <c r="I11" s="84" t="b">
        <v>0</v>
      </c>
      <c r="J11" s="84" t="b">
        <v>0</v>
      </c>
      <c r="K11" s="84" t="b">
        <v>0</v>
      </c>
      <c r="L11" s="84" t="b">
        <v>0</v>
      </c>
    </row>
    <row r="12" spans="1:12" ht="15">
      <c r="A12" s="84" t="s">
        <v>3614</v>
      </c>
      <c r="B12" s="84" t="s">
        <v>3983</v>
      </c>
      <c r="C12" s="84">
        <v>131</v>
      </c>
      <c r="D12" s="123">
        <v>0.015106287573562952</v>
      </c>
      <c r="E12" s="123">
        <v>1.4253651262238953</v>
      </c>
      <c r="F12" s="84" t="s">
        <v>4098</v>
      </c>
      <c r="G12" s="84" t="b">
        <v>0</v>
      </c>
      <c r="H12" s="84" t="b">
        <v>0</v>
      </c>
      <c r="I12" s="84" t="b">
        <v>0</v>
      </c>
      <c r="J12" s="84" t="b">
        <v>0</v>
      </c>
      <c r="K12" s="84" t="b">
        <v>0</v>
      </c>
      <c r="L12" s="84" t="b">
        <v>0</v>
      </c>
    </row>
    <row r="13" spans="1:12" ht="15">
      <c r="A13" s="84" t="s">
        <v>425</v>
      </c>
      <c r="B13" s="84" t="s">
        <v>3574</v>
      </c>
      <c r="C13" s="84">
        <v>130</v>
      </c>
      <c r="D13" s="123">
        <v>0.01509992043331835</v>
      </c>
      <c r="E13" s="123">
        <v>0.8413820337242272</v>
      </c>
      <c r="F13" s="84" t="s">
        <v>4098</v>
      </c>
      <c r="G13" s="84" t="b">
        <v>0</v>
      </c>
      <c r="H13" s="84" t="b">
        <v>0</v>
      </c>
      <c r="I13" s="84" t="b">
        <v>0</v>
      </c>
      <c r="J13" s="84" t="b">
        <v>0</v>
      </c>
      <c r="K13" s="84" t="b">
        <v>0</v>
      </c>
      <c r="L13" s="84" t="b">
        <v>0</v>
      </c>
    </row>
    <row r="14" spans="1:12" ht="15">
      <c r="A14" s="84" t="s">
        <v>622</v>
      </c>
      <c r="B14" s="84" t="s">
        <v>635</v>
      </c>
      <c r="C14" s="84">
        <v>95</v>
      </c>
      <c r="D14" s="123">
        <v>0.014293402862172566</v>
      </c>
      <c r="E14" s="123">
        <v>1.2864809875244947</v>
      </c>
      <c r="F14" s="84" t="s">
        <v>4098</v>
      </c>
      <c r="G14" s="84" t="b">
        <v>0</v>
      </c>
      <c r="H14" s="84" t="b">
        <v>0</v>
      </c>
      <c r="I14" s="84" t="b">
        <v>0</v>
      </c>
      <c r="J14" s="84" t="b">
        <v>0</v>
      </c>
      <c r="K14" s="84" t="b">
        <v>0</v>
      </c>
      <c r="L14" s="84" t="b">
        <v>0</v>
      </c>
    </row>
    <row r="15" spans="1:12" ht="15">
      <c r="A15" s="84" t="s">
        <v>3596</v>
      </c>
      <c r="B15" s="84" t="s">
        <v>3597</v>
      </c>
      <c r="C15" s="84">
        <v>24</v>
      </c>
      <c r="D15" s="123">
        <v>0.007222220719512797</v>
      </c>
      <c r="E15" s="123">
        <v>2.1754876530072953</v>
      </c>
      <c r="F15" s="84" t="s">
        <v>4098</v>
      </c>
      <c r="G15" s="84" t="b">
        <v>0</v>
      </c>
      <c r="H15" s="84" t="b">
        <v>0</v>
      </c>
      <c r="I15" s="84" t="b">
        <v>0</v>
      </c>
      <c r="J15" s="84" t="b">
        <v>0</v>
      </c>
      <c r="K15" s="84" t="b">
        <v>0</v>
      </c>
      <c r="L15" s="84" t="b">
        <v>0</v>
      </c>
    </row>
    <row r="16" spans="1:12" ht="15">
      <c r="A16" s="84" t="s">
        <v>3597</v>
      </c>
      <c r="B16" s="84" t="s">
        <v>3598</v>
      </c>
      <c r="C16" s="84">
        <v>24</v>
      </c>
      <c r="D16" s="123">
        <v>0.007222220719512797</v>
      </c>
      <c r="E16" s="123">
        <v>2.1754876530072953</v>
      </c>
      <c r="F16" s="84" t="s">
        <v>4098</v>
      </c>
      <c r="G16" s="84" t="b">
        <v>0</v>
      </c>
      <c r="H16" s="84" t="b">
        <v>0</v>
      </c>
      <c r="I16" s="84" t="b">
        <v>0</v>
      </c>
      <c r="J16" s="84" t="b">
        <v>0</v>
      </c>
      <c r="K16" s="84" t="b">
        <v>0</v>
      </c>
      <c r="L16" s="84" t="b">
        <v>0</v>
      </c>
    </row>
    <row r="17" spans="1:12" ht="15">
      <c r="A17" s="84" t="s">
        <v>3598</v>
      </c>
      <c r="B17" s="84" t="s">
        <v>622</v>
      </c>
      <c r="C17" s="84">
        <v>24</v>
      </c>
      <c r="D17" s="123">
        <v>0.007222220719512797</v>
      </c>
      <c r="E17" s="123">
        <v>1.243945033663147</v>
      </c>
      <c r="F17" s="84" t="s">
        <v>4098</v>
      </c>
      <c r="G17" s="84" t="b">
        <v>0</v>
      </c>
      <c r="H17" s="84" t="b">
        <v>0</v>
      </c>
      <c r="I17" s="84" t="b">
        <v>0</v>
      </c>
      <c r="J17" s="84" t="b">
        <v>0</v>
      </c>
      <c r="K17" s="84" t="b">
        <v>0</v>
      </c>
      <c r="L17" s="84" t="b">
        <v>0</v>
      </c>
    </row>
    <row r="18" spans="1:12" ht="15">
      <c r="A18" s="84" t="s">
        <v>425</v>
      </c>
      <c r="B18" s="84" t="s">
        <v>3596</v>
      </c>
      <c r="C18" s="84">
        <v>23</v>
      </c>
      <c r="D18" s="123">
        <v>0.007028350593032378</v>
      </c>
      <c r="E18" s="123">
        <v>1.1440791887556712</v>
      </c>
      <c r="F18" s="84" t="s">
        <v>4098</v>
      </c>
      <c r="G18" s="84" t="b">
        <v>0</v>
      </c>
      <c r="H18" s="84" t="b">
        <v>0</v>
      </c>
      <c r="I18" s="84" t="b">
        <v>0</v>
      </c>
      <c r="J18" s="84" t="b">
        <v>0</v>
      </c>
      <c r="K18" s="84" t="b">
        <v>0</v>
      </c>
      <c r="L18" s="84" t="b">
        <v>0</v>
      </c>
    </row>
    <row r="19" spans="1:12" ht="15">
      <c r="A19" s="84" t="s">
        <v>3987</v>
      </c>
      <c r="B19" s="84" t="s">
        <v>3984</v>
      </c>
      <c r="C19" s="84">
        <v>21</v>
      </c>
      <c r="D19" s="123">
        <v>0.006626124289616866</v>
      </c>
      <c r="E19" s="123">
        <v>1.8629778396598842</v>
      </c>
      <c r="F19" s="84" t="s">
        <v>4098</v>
      </c>
      <c r="G19" s="84" t="b">
        <v>0</v>
      </c>
      <c r="H19" s="84" t="b">
        <v>0</v>
      </c>
      <c r="I19" s="84" t="b">
        <v>0</v>
      </c>
      <c r="J19" s="84" t="b">
        <v>0</v>
      </c>
      <c r="K19" s="84" t="b">
        <v>0</v>
      </c>
      <c r="L19" s="84" t="b">
        <v>0</v>
      </c>
    </row>
    <row r="20" spans="1:12" ht="15">
      <c r="A20" s="84" t="s">
        <v>3984</v>
      </c>
      <c r="B20" s="84" t="s">
        <v>3986</v>
      </c>
      <c r="C20" s="84">
        <v>21</v>
      </c>
      <c r="D20" s="123">
        <v>0.006626124289616866</v>
      </c>
      <c r="E20" s="123">
        <v>1.844494433965871</v>
      </c>
      <c r="F20" s="84" t="s">
        <v>4098</v>
      </c>
      <c r="G20" s="84" t="b">
        <v>0</v>
      </c>
      <c r="H20" s="84" t="b">
        <v>0</v>
      </c>
      <c r="I20" s="84" t="b">
        <v>0</v>
      </c>
      <c r="J20" s="84" t="b">
        <v>0</v>
      </c>
      <c r="K20" s="84" t="b">
        <v>0</v>
      </c>
      <c r="L20" s="84" t="b">
        <v>0</v>
      </c>
    </row>
    <row r="21" spans="1:12" ht="15">
      <c r="A21" s="84" t="s">
        <v>3986</v>
      </c>
      <c r="B21" s="84" t="s">
        <v>3577</v>
      </c>
      <c r="C21" s="84">
        <v>21</v>
      </c>
      <c r="D21" s="123">
        <v>0.006626124289616866</v>
      </c>
      <c r="E21" s="123">
        <v>1.315863359796442</v>
      </c>
      <c r="F21" s="84" t="s">
        <v>4098</v>
      </c>
      <c r="G21" s="84" t="b">
        <v>0</v>
      </c>
      <c r="H21" s="84" t="b">
        <v>0</v>
      </c>
      <c r="I21" s="84" t="b">
        <v>0</v>
      </c>
      <c r="J21" s="84" t="b">
        <v>0</v>
      </c>
      <c r="K21" s="84" t="b">
        <v>0</v>
      </c>
      <c r="L21" s="84" t="b">
        <v>0</v>
      </c>
    </row>
    <row r="22" spans="1:12" ht="15">
      <c r="A22" s="84" t="s">
        <v>3577</v>
      </c>
      <c r="B22" s="84" t="s">
        <v>3988</v>
      </c>
      <c r="C22" s="84">
        <v>21</v>
      </c>
      <c r="D22" s="123">
        <v>0.006626124289616866</v>
      </c>
      <c r="E22" s="123">
        <v>1.3738553067741288</v>
      </c>
      <c r="F22" s="84" t="s">
        <v>4098</v>
      </c>
      <c r="G22" s="84" t="b">
        <v>0</v>
      </c>
      <c r="H22" s="84" t="b">
        <v>0</v>
      </c>
      <c r="I22" s="84" t="b">
        <v>0</v>
      </c>
      <c r="J22" s="84" t="b">
        <v>0</v>
      </c>
      <c r="K22" s="84" t="b">
        <v>0</v>
      </c>
      <c r="L22" s="84" t="b">
        <v>0</v>
      </c>
    </row>
    <row r="23" spans="1:12" ht="15">
      <c r="A23" s="84" t="s">
        <v>3988</v>
      </c>
      <c r="B23" s="84" t="s">
        <v>3607</v>
      </c>
      <c r="C23" s="84">
        <v>21</v>
      </c>
      <c r="D23" s="123">
        <v>0.006626124289616866</v>
      </c>
      <c r="E23" s="123">
        <v>2.0643372008846286</v>
      </c>
      <c r="F23" s="84" t="s">
        <v>4098</v>
      </c>
      <c r="G23" s="84" t="b">
        <v>0</v>
      </c>
      <c r="H23" s="84" t="b">
        <v>0</v>
      </c>
      <c r="I23" s="84" t="b">
        <v>0</v>
      </c>
      <c r="J23" s="84" t="b">
        <v>0</v>
      </c>
      <c r="K23" s="84" t="b">
        <v>0</v>
      </c>
      <c r="L23" s="84" t="b">
        <v>0</v>
      </c>
    </row>
    <row r="24" spans="1:12" ht="15">
      <c r="A24" s="84" t="s">
        <v>3607</v>
      </c>
      <c r="B24" s="84" t="s">
        <v>3522</v>
      </c>
      <c r="C24" s="84">
        <v>21</v>
      </c>
      <c r="D24" s="123">
        <v>0.006626124289616866</v>
      </c>
      <c r="E24" s="123">
        <v>2.078577639999239</v>
      </c>
      <c r="F24" s="84" t="s">
        <v>4098</v>
      </c>
      <c r="G24" s="84" t="b">
        <v>0</v>
      </c>
      <c r="H24" s="84" t="b">
        <v>0</v>
      </c>
      <c r="I24" s="84" t="b">
        <v>0</v>
      </c>
      <c r="J24" s="84" t="b">
        <v>0</v>
      </c>
      <c r="K24" s="84" t="b">
        <v>0</v>
      </c>
      <c r="L24" s="84" t="b">
        <v>0</v>
      </c>
    </row>
    <row r="25" spans="1:12" ht="15">
      <c r="A25" s="84" t="s">
        <v>3522</v>
      </c>
      <c r="B25" s="84" t="s">
        <v>622</v>
      </c>
      <c r="C25" s="84">
        <v>21</v>
      </c>
      <c r="D25" s="123">
        <v>0.006626124289616866</v>
      </c>
      <c r="E25" s="123">
        <v>1.243945033663147</v>
      </c>
      <c r="F25" s="84" t="s">
        <v>4098</v>
      </c>
      <c r="G25" s="84" t="b">
        <v>0</v>
      </c>
      <c r="H25" s="84" t="b">
        <v>0</v>
      </c>
      <c r="I25" s="84" t="b">
        <v>0</v>
      </c>
      <c r="J25" s="84" t="b">
        <v>0</v>
      </c>
      <c r="K25" s="84" t="b">
        <v>0</v>
      </c>
      <c r="L25" s="84" t="b">
        <v>0</v>
      </c>
    </row>
    <row r="26" spans="1:12" ht="15">
      <c r="A26" s="84" t="s">
        <v>425</v>
      </c>
      <c r="B26" s="84" t="s">
        <v>3987</v>
      </c>
      <c r="C26" s="84">
        <v>20</v>
      </c>
      <c r="D26" s="123">
        <v>0.006417314778462251</v>
      </c>
      <c r="E26" s="123">
        <v>1.1026865035974462</v>
      </c>
      <c r="F26" s="84" t="s">
        <v>4098</v>
      </c>
      <c r="G26" s="84" t="b">
        <v>0</v>
      </c>
      <c r="H26" s="84" t="b">
        <v>0</v>
      </c>
      <c r="I26" s="84" t="b">
        <v>0</v>
      </c>
      <c r="J26" s="84" t="b">
        <v>0</v>
      </c>
      <c r="K26" s="84" t="b">
        <v>0</v>
      </c>
      <c r="L26" s="84" t="b">
        <v>0</v>
      </c>
    </row>
    <row r="27" spans="1:12" ht="15">
      <c r="A27" s="84" t="s">
        <v>3618</v>
      </c>
      <c r="B27" s="84" t="s">
        <v>3575</v>
      </c>
      <c r="C27" s="84">
        <v>20</v>
      </c>
      <c r="D27" s="123">
        <v>0.006417314778462251</v>
      </c>
      <c r="E27" s="123">
        <v>1.2684571835405536</v>
      </c>
      <c r="F27" s="84" t="s">
        <v>4098</v>
      </c>
      <c r="G27" s="84" t="b">
        <v>0</v>
      </c>
      <c r="H27" s="84" t="b">
        <v>0</v>
      </c>
      <c r="I27" s="84" t="b">
        <v>0</v>
      </c>
      <c r="J27" s="84" t="b">
        <v>0</v>
      </c>
      <c r="K27" s="84" t="b">
        <v>0</v>
      </c>
      <c r="L27" s="84" t="b">
        <v>0</v>
      </c>
    </row>
    <row r="28" spans="1:12" ht="15">
      <c r="A28" s="84" t="s">
        <v>3575</v>
      </c>
      <c r="B28" s="84" t="s">
        <v>3990</v>
      </c>
      <c r="C28" s="84">
        <v>20</v>
      </c>
      <c r="D28" s="123">
        <v>0.006417314778462251</v>
      </c>
      <c r="E28" s="123">
        <v>1.3653671965486098</v>
      </c>
      <c r="F28" s="84" t="s">
        <v>4098</v>
      </c>
      <c r="G28" s="84" t="b">
        <v>0</v>
      </c>
      <c r="H28" s="84" t="b">
        <v>0</v>
      </c>
      <c r="I28" s="84" t="b">
        <v>0</v>
      </c>
      <c r="J28" s="84" t="b">
        <v>0</v>
      </c>
      <c r="K28" s="84" t="b">
        <v>1</v>
      </c>
      <c r="L28" s="84" t="b">
        <v>0</v>
      </c>
    </row>
    <row r="29" spans="1:12" ht="15">
      <c r="A29" s="84" t="s">
        <v>3990</v>
      </c>
      <c r="B29" s="84" t="s">
        <v>3583</v>
      </c>
      <c r="C29" s="84">
        <v>20</v>
      </c>
      <c r="D29" s="123">
        <v>0.006417314778462251</v>
      </c>
      <c r="E29" s="123">
        <v>1.8314230251181123</v>
      </c>
      <c r="F29" s="84" t="s">
        <v>4098</v>
      </c>
      <c r="G29" s="84" t="b">
        <v>0</v>
      </c>
      <c r="H29" s="84" t="b">
        <v>1</v>
      </c>
      <c r="I29" s="84" t="b">
        <v>0</v>
      </c>
      <c r="J29" s="84" t="b">
        <v>0</v>
      </c>
      <c r="K29" s="84" t="b">
        <v>0</v>
      </c>
      <c r="L29" s="84" t="b">
        <v>0</v>
      </c>
    </row>
    <row r="30" spans="1:12" ht="15">
      <c r="A30" s="84" t="s">
        <v>3583</v>
      </c>
      <c r="B30" s="84" t="s">
        <v>3991</v>
      </c>
      <c r="C30" s="84">
        <v>20</v>
      </c>
      <c r="D30" s="123">
        <v>0.006417314778462251</v>
      </c>
      <c r="E30" s="123">
        <v>1.8314230251181123</v>
      </c>
      <c r="F30" s="84" t="s">
        <v>4098</v>
      </c>
      <c r="G30" s="84" t="b">
        <v>0</v>
      </c>
      <c r="H30" s="84" t="b">
        <v>0</v>
      </c>
      <c r="I30" s="84" t="b">
        <v>0</v>
      </c>
      <c r="J30" s="84" t="b">
        <v>0</v>
      </c>
      <c r="K30" s="84" t="b">
        <v>0</v>
      </c>
      <c r="L30" s="84" t="b">
        <v>0</v>
      </c>
    </row>
    <row r="31" spans="1:12" ht="15">
      <c r="A31" s="84" t="s">
        <v>3991</v>
      </c>
      <c r="B31" s="84" t="s">
        <v>3992</v>
      </c>
      <c r="C31" s="84">
        <v>20</v>
      </c>
      <c r="D31" s="123">
        <v>0.006417314778462251</v>
      </c>
      <c r="E31" s="123">
        <v>2.2546688990549204</v>
      </c>
      <c r="F31" s="84" t="s">
        <v>4098</v>
      </c>
      <c r="G31" s="84" t="b">
        <v>0</v>
      </c>
      <c r="H31" s="84" t="b">
        <v>0</v>
      </c>
      <c r="I31" s="84" t="b">
        <v>0</v>
      </c>
      <c r="J31" s="84" t="b">
        <v>0</v>
      </c>
      <c r="K31" s="84" t="b">
        <v>0</v>
      </c>
      <c r="L31" s="84" t="b">
        <v>0</v>
      </c>
    </row>
    <row r="32" spans="1:12" ht="15">
      <c r="A32" s="84" t="s">
        <v>3992</v>
      </c>
      <c r="B32" s="84" t="s">
        <v>3993</v>
      </c>
      <c r="C32" s="84">
        <v>20</v>
      </c>
      <c r="D32" s="123">
        <v>0.006417314778462251</v>
      </c>
      <c r="E32" s="123">
        <v>2.2546688990549204</v>
      </c>
      <c r="F32" s="84" t="s">
        <v>4098</v>
      </c>
      <c r="G32" s="84" t="b">
        <v>0</v>
      </c>
      <c r="H32" s="84" t="b">
        <v>0</v>
      </c>
      <c r="I32" s="84" t="b">
        <v>0</v>
      </c>
      <c r="J32" s="84" t="b">
        <v>0</v>
      </c>
      <c r="K32" s="84" t="b">
        <v>0</v>
      </c>
      <c r="L32" s="84" t="b">
        <v>0</v>
      </c>
    </row>
    <row r="33" spans="1:12" ht="15">
      <c r="A33" s="84" t="s">
        <v>3993</v>
      </c>
      <c r="B33" s="84" t="s">
        <v>3994</v>
      </c>
      <c r="C33" s="84">
        <v>20</v>
      </c>
      <c r="D33" s="123">
        <v>0.006417314778462251</v>
      </c>
      <c r="E33" s="123">
        <v>2.2546688990549204</v>
      </c>
      <c r="F33" s="84" t="s">
        <v>4098</v>
      </c>
      <c r="G33" s="84" t="b">
        <v>0</v>
      </c>
      <c r="H33" s="84" t="b">
        <v>0</v>
      </c>
      <c r="I33" s="84" t="b">
        <v>0</v>
      </c>
      <c r="J33" s="84" t="b">
        <v>0</v>
      </c>
      <c r="K33" s="84" t="b">
        <v>0</v>
      </c>
      <c r="L33" s="84" t="b">
        <v>0</v>
      </c>
    </row>
    <row r="34" spans="1:12" ht="15">
      <c r="A34" s="84" t="s">
        <v>3994</v>
      </c>
      <c r="B34" s="84" t="s">
        <v>3612</v>
      </c>
      <c r="C34" s="84">
        <v>20</v>
      </c>
      <c r="D34" s="123">
        <v>0.006417314778462251</v>
      </c>
      <c r="E34" s="123">
        <v>2.1939710587013086</v>
      </c>
      <c r="F34" s="84" t="s">
        <v>4098</v>
      </c>
      <c r="G34" s="84" t="b">
        <v>0</v>
      </c>
      <c r="H34" s="84" t="b">
        <v>0</v>
      </c>
      <c r="I34" s="84" t="b">
        <v>0</v>
      </c>
      <c r="J34" s="84" t="b">
        <v>0</v>
      </c>
      <c r="K34" s="84" t="b">
        <v>0</v>
      </c>
      <c r="L34" s="84" t="b">
        <v>0</v>
      </c>
    </row>
    <row r="35" spans="1:12" ht="15">
      <c r="A35" s="84" t="s">
        <v>3612</v>
      </c>
      <c r="B35" s="84" t="s">
        <v>3995</v>
      </c>
      <c r="C35" s="84">
        <v>20</v>
      </c>
      <c r="D35" s="123">
        <v>0.006417314778462251</v>
      </c>
      <c r="E35" s="123">
        <v>2.1407255467480835</v>
      </c>
      <c r="F35" s="84" t="s">
        <v>4098</v>
      </c>
      <c r="G35" s="84" t="b">
        <v>0</v>
      </c>
      <c r="H35" s="84" t="b">
        <v>0</v>
      </c>
      <c r="I35" s="84" t="b">
        <v>0</v>
      </c>
      <c r="J35" s="84" t="b">
        <v>0</v>
      </c>
      <c r="K35" s="84" t="b">
        <v>0</v>
      </c>
      <c r="L35" s="84" t="b">
        <v>0</v>
      </c>
    </row>
    <row r="36" spans="1:12" ht="15">
      <c r="A36" s="84" t="s">
        <v>3995</v>
      </c>
      <c r="B36" s="84" t="s">
        <v>3996</v>
      </c>
      <c r="C36" s="84">
        <v>20</v>
      </c>
      <c r="D36" s="123">
        <v>0.006417314778462251</v>
      </c>
      <c r="E36" s="123">
        <v>2.2546688990549204</v>
      </c>
      <c r="F36" s="84" t="s">
        <v>4098</v>
      </c>
      <c r="G36" s="84" t="b">
        <v>0</v>
      </c>
      <c r="H36" s="84" t="b">
        <v>0</v>
      </c>
      <c r="I36" s="84" t="b">
        <v>0</v>
      </c>
      <c r="J36" s="84" t="b">
        <v>0</v>
      </c>
      <c r="K36" s="84" t="b">
        <v>0</v>
      </c>
      <c r="L36" s="84" t="b">
        <v>0</v>
      </c>
    </row>
    <row r="37" spans="1:12" ht="15">
      <c r="A37" s="84" t="s">
        <v>3589</v>
      </c>
      <c r="B37" s="84" t="s">
        <v>3989</v>
      </c>
      <c r="C37" s="84">
        <v>19</v>
      </c>
      <c r="D37" s="123">
        <v>0.006203034660166661</v>
      </c>
      <c r="E37" s="123">
        <v>1.830991963562224</v>
      </c>
      <c r="F37" s="84" t="s">
        <v>4098</v>
      </c>
      <c r="G37" s="84" t="b">
        <v>0</v>
      </c>
      <c r="H37" s="84" t="b">
        <v>0</v>
      </c>
      <c r="I37" s="84" t="b">
        <v>0</v>
      </c>
      <c r="J37" s="84" t="b">
        <v>0</v>
      </c>
      <c r="K37" s="84" t="b">
        <v>0</v>
      </c>
      <c r="L37" s="84" t="b">
        <v>0</v>
      </c>
    </row>
    <row r="38" spans="1:12" ht="15">
      <c r="A38" s="84" t="s">
        <v>425</v>
      </c>
      <c r="B38" s="84" t="s">
        <v>3618</v>
      </c>
      <c r="C38" s="84">
        <v>19</v>
      </c>
      <c r="D38" s="123">
        <v>0.006203034660166661</v>
      </c>
      <c r="E38" s="123">
        <v>1.042621547996894</v>
      </c>
      <c r="F38" s="84" t="s">
        <v>4098</v>
      </c>
      <c r="G38" s="84" t="b">
        <v>0</v>
      </c>
      <c r="H38" s="84" t="b">
        <v>0</v>
      </c>
      <c r="I38" s="84" t="b">
        <v>0</v>
      </c>
      <c r="J38" s="84" t="b">
        <v>0</v>
      </c>
      <c r="K38" s="84" t="b">
        <v>0</v>
      </c>
      <c r="L38" s="84" t="b">
        <v>0</v>
      </c>
    </row>
    <row r="39" spans="1:12" ht="15">
      <c r="A39" s="84" t="s">
        <v>3996</v>
      </c>
      <c r="B39" s="84" t="s">
        <v>3997</v>
      </c>
      <c r="C39" s="84">
        <v>19</v>
      </c>
      <c r="D39" s="123">
        <v>0.006203034660166661</v>
      </c>
      <c r="E39" s="123">
        <v>2.2546688990549204</v>
      </c>
      <c r="F39" s="84" t="s">
        <v>4098</v>
      </c>
      <c r="G39" s="84" t="b">
        <v>0</v>
      </c>
      <c r="H39" s="84" t="b">
        <v>0</v>
      </c>
      <c r="I39" s="84" t="b">
        <v>0</v>
      </c>
      <c r="J39" s="84" t="b">
        <v>0</v>
      </c>
      <c r="K39" s="84" t="b">
        <v>0</v>
      </c>
      <c r="L39" s="84" t="b">
        <v>0</v>
      </c>
    </row>
    <row r="40" spans="1:12" ht="15">
      <c r="A40" s="84" t="s">
        <v>3989</v>
      </c>
      <c r="B40" s="84" t="s">
        <v>3984</v>
      </c>
      <c r="C40" s="84">
        <v>18</v>
      </c>
      <c r="D40" s="123">
        <v>0.005982995748385392</v>
      </c>
      <c r="E40" s="123">
        <v>1.8567288903828827</v>
      </c>
      <c r="F40" s="84" t="s">
        <v>4098</v>
      </c>
      <c r="G40" s="84" t="b">
        <v>0</v>
      </c>
      <c r="H40" s="84" t="b">
        <v>0</v>
      </c>
      <c r="I40" s="84" t="b">
        <v>0</v>
      </c>
      <c r="J40" s="84" t="b">
        <v>0</v>
      </c>
      <c r="K40" s="84" t="b">
        <v>0</v>
      </c>
      <c r="L40" s="84" t="b">
        <v>0</v>
      </c>
    </row>
    <row r="41" spans="1:12" ht="15">
      <c r="A41" s="84" t="s">
        <v>3984</v>
      </c>
      <c r="B41" s="84" t="s">
        <v>3998</v>
      </c>
      <c r="C41" s="84">
        <v>18</v>
      </c>
      <c r="D41" s="123">
        <v>0.005982995748385392</v>
      </c>
      <c r="E41" s="123">
        <v>1.9024863809435577</v>
      </c>
      <c r="F41" s="84" t="s">
        <v>4098</v>
      </c>
      <c r="G41" s="84" t="b">
        <v>0</v>
      </c>
      <c r="H41" s="84" t="b">
        <v>0</v>
      </c>
      <c r="I41" s="84" t="b">
        <v>0</v>
      </c>
      <c r="J41" s="84" t="b">
        <v>0</v>
      </c>
      <c r="K41" s="84" t="b">
        <v>0</v>
      </c>
      <c r="L41" s="84" t="b">
        <v>0</v>
      </c>
    </row>
    <row r="42" spans="1:12" ht="15">
      <c r="A42" s="84" t="s">
        <v>3998</v>
      </c>
      <c r="B42" s="84" t="s">
        <v>3524</v>
      </c>
      <c r="C42" s="84">
        <v>18</v>
      </c>
      <c r="D42" s="123">
        <v>0.005982995748385392</v>
      </c>
      <c r="E42" s="123">
        <v>2.300426389615595</v>
      </c>
      <c r="F42" s="84" t="s">
        <v>4098</v>
      </c>
      <c r="G42" s="84" t="b">
        <v>0</v>
      </c>
      <c r="H42" s="84" t="b">
        <v>0</v>
      </c>
      <c r="I42" s="84" t="b">
        <v>0</v>
      </c>
      <c r="J42" s="84" t="b">
        <v>0</v>
      </c>
      <c r="K42" s="84" t="b">
        <v>0</v>
      </c>
      <c r="L42" s="84" t="b">
        <v>0</v>
      </c>
    </row>
    <row r="43" spans="1:12" ht="15">
      <c r="A43" s="84" t="s">
        <v>3524</v>
      </c>
      <c r="B43" s="84" t="s">
        <v>622</v>
      </c>
      <c r="C43" s="84">
        <v>18</v>
      </c>
      <c r="D43" s="123">
        <v>0.005982995748385392</v>
      </c>
      <c r="E43" s="123">
        <v>1.243945033663147</v>
      </c>
      <c r="F43" s="84" t="s">
        <v>4098</v>
      </c>
      <c r="G43" s="84" t="b">
        <v>0</v>
      </c>
      <c r="H43" s="84" t="b">
        <v>0</v>
      </c>
      <c r="I43" s="84" t="b">
        <v>0</v>
      </c>
      <c r="J43" s="84" t="b">
        <v>0</v>
      </c>
      <c r="K43" s="84" t="b">
        <v>0</v>
      </c>
      <c r="L43" s="84" t="b">
        <v>0</v>
      </c>
    </row>
    <row r="44" spans="1:12" ht="15">
      <c r="A44" s="84" t="s">
        <v>425</v>
      </c>
      <c r="B44" s="84" t="s">
        <v>3589</v>
      </c>
      <c r="C44" s="84">
        <v>17</v>
      </c>
      <c r="D44" s="123">
        <v>0.005756877789055548</v>
      </c>
      <c r="E44" s="123">
        <v>0.7117702784523711</v>
      </c>
      <c r="F44" s="84" t="s">
        <v>4098</v>
      </c>
      <c r="G44" s="84" t="b">
        <v>0</v>
      </c>
      <c r="H44" s="84" t="b">
        <v>0</v>
      </c>
      <c r="I44" s="84" t="b">
        <v>0</v>
      </c>
      <c r="J44" s="84" t="b">
        <v>0</v>
      </c>
      <c r="K44" s="84" t="b">
        <v>0</v>
      </c>
      <c r="L44" s="84" t="b">
        <v>0</v>
      </c>
    </row>
    <row r="45" spans="1:12" ht="15">
      <c r="A45" s="84" t="s">
        <v>3584</v>
      </c>
      <c r="B45" s="84" t="s">
        <v>3583</v>
      </c>
      <c r="C45" s="84">
        <v>16</v>
      </c>
      <c r="D45" s="123">
        <v>0.005524322789309438</v>
      </c>
      <c r="E45" s="123">
        <v>1.8314230251181123</v>
      </c>
      <c r="F45" s="84" t="s">
        <v>4098</v>
      </c>
      <c r="G45" s="84" t="b">
        <v>0</v>
      </c>
      <c r="H45" s="84" t="b">
        <v>0</v>
      </c>
      <c r="I45" s="84" t="b">
        <v>0</v>
      </c>
      <c r="J45" s="84" t="b">
        <v>0</v>
      </c>
      <c r="K45" s="84" t="b">
        <v>0</v>
      </c>
      <c r="L45" s="84" t="b">
        <v>0</v>
      </c>
    </row>
    <row r="46" spans="1:12" ht="15">
      <c r="A46" s="84" t="s">
        <v>3985</v>
      </c>
      <c r="B46" s="84" t="s">
        <v>3999</v>
      </c>
      <c r="C46" s="84">
        <v>15</v>
      </c>
      <c r="D46" s="123">
        <v>0.0052849279244723485</v>
      </c>
      <c r="E46" s="123">
        <v>2.078577639999239</v>
      </c>
      <c r="F46" s="84" t="s">
        <v>4098</v>
      </c>
      <c r="G46" s="84" t="b">
        <v>0</v>
      </c>
      <c r="H46" s="84" t="b">
        <v>0</v>
      </c>
      <c r="I46" s="84" t="b">
        <v>0</v>
      </c>
      <c r="J46" s="84" t="b">
        <v>0</v>
      </c>
      <c r="K46" s="84" t="b">
        <v>0</v>
      </c>
      <c r="L46" s="84" t="b">
        <v>0</v>
      </c>
    </row>
    <row r="47" spans="1:12" ht="15">
      <c r="A47" s="84" t="s">
        <v>3999</v>
      </c>
      <c r="B47" s="84" t="s">
        <v>3985</v>
      </c>
      <c r="C47" s="84">
        <v>15</v>
      </c>
      <c r="D47" s="123">
        <v>0.0052849279244723485</v>
      </c>
      <c r="E47" s="123">
        <v>2.093300896819945</v>
      </c>
      <c r="F47" s="84" t="s">
        <v>4098</v>
      </c>
      <c r="G47" s="84" t="b">
        <v>0</v>
      </c>
      <c r="H47" s="84" t="b">
        <v>0</v>
      </c>
      <c r="I47" s="84" t="b">
        <v>0</v>
      </c>
      <c r="J47" s="84" t="b">
        <v>0</v>
      </c>
      <c r="K47" s="84" t="b">
        <v>0</v>
      </c>
      <c r="L47" s="84" t="b">
        <v>0</v>
      </c>
    </row>
    <row r="48" spans="1:12" ht="15">
      <c r="A48" s="84" t="s">
        <v>3985</v>
      </c>
      <c r="B48" s="84" t="s">
        <v>4000</v>
      </c>
      <c r="C48" s="84">
        <v>15</v>
      </c>
      <c r="D48" s="123">
        <v>0.0052849279244723485</v>
      </c>
      <c r="E48" s="123">
        <v>2.078577639999239</v>
      </c>
      <c r="F48" s="84" t="s">
        <v>4098</v>
      </c>
      <c r="G48" s="84" t="b">
        <v>0</v>
      </c>
      <c r="H48" s="84" t="b">
        <v>0</v>
      </c>
      <c r="I48" s="84" t="b">
        <v>0</v>
      </c>
      <c r="J48" s="84" t="b">
        <v>0</v>
      </c>
      <c r="K48" s="84" t="b">
        <v>0</v>
      </c>
      <c r="L48" s="84" t="b">
        <v>0</v>
      </c>
    </row>
    <row r="49" spans="1:12" ht="15">
      <c r="A49" s="84" t="s">
        <v>4000</v>
      </c>
      <c r="B49" s="84" t="s">
        <v>4001</v>
      </c>
      <c r="C49" s="84">
        <v>15</v>
      </c>
      <c r="D49" s="123">
        <v>0.0052849279244723485</v>
      </c>
      <c r="E49" s="123">
        <v>2.3796076356632203</v>
      </c>
      <c r="F49" s="84" t="s">
        <v>4098</v>
      </c>
      <c r="G49" s="84" t="b">
        <v>0</v>
      </c>
      <c r="H49" s="84" t="b">
        <v>0</v>
      </c>
      <c r="I49" s="84" t="b">
        <v>0</v>
      </c>
      <c r="J49" s="84" t="b">
        <v>1</v>
      </c>
      <c r="K49" s="84" t="b">
        <v>0</v>
      </c>
      <c r="L49" s="84" t="b">
        <v>0</v>
      </c>
    </row>
    <row r="50" spans="1:12" ht="15">
      <c r="A50" s="84" t="s">
        <v>4001</v>
      </c>
      <c r="B50" s="84" t="s">
        <v>4002</v>
      </c>
      <c r="C50" s="84">
        <v>15</v>
      </c>
      <c r="D50" s="123">
        <v>0.0052849279244723485</v>
      </c>
      <c r="E50" s="123">
        <v>2.3796076356632203</v>
      </c>
      <c r="F50" s="84" t="s">
        <v>4098</v>
      </c>
      <c r="G50" s="84" t="b">
        <v>1</v>
      </c>
      <c r="H50" s="84" t="b">
        <v>0</v>
      </c>
      <c r="I50" s="84" t="b">
        <v>0</v>
      </c>
      <c r="J50" s="84" t="b">
        <v>0</v>
      </c>
      <c r="K50" s="84" t="b">
        <v>0</v>
      </c>
      <c r="L50" s="84" t="b">
        <v>0</v>
      </c>
    </row>
    <row r="51" spans="1:12" ht="15">
      <c r="A51" s="84" t="s">
        <v>4002</v>
      </c>
      <c r="B51" s="84" t="s">
        <v>622</v>
      </c>
      <c r="C51" s="84">
        <v>15</v>
      </c>
      <c r="D51" s="123">
        <v>0.0052849279244723485</v>
      </c>
      <c r="E51" s="123">
        <v>1.243945033663147</v>
      </c>
      <c r="F51" s="84" t="s">
        <v>4098</v>
      </c>
      <c r="G51" s="84" t="b">
        <v>0</v>
      </c>
      <c r="H51" s="84" t="b">
        <v>0</v>
      </c>
      <c r="I51" s="84" t="b">
        <v>0</v>
      </c>
      <c r="J51" s="84" t="b">
        <v>0</v>
      </c>
      <c r="K51" s="84" t="b">
        <v>0</v>
      </c>
      <c r="L51" s="84" t="b">
        <v>0</v>
      </c>
    </row>
    <row r="52" spans="1:12" ht="15">
      <c r="A52" s="84" t="s">
        <v>425</v>
      </c>
      <c r="B52" s="84" t="s">
        <v>3985</v>
      </c>
      <c r="C52" s="84">
        <v>14</v>
      </c>
      <c r="D52" s="123">
        <v>0.005038236547341205</v>
      </c>
      <c r="E52" s="123">
        <v>0.8278092265349533</v>
      </c>
      <c r="F52" s="84" t="s">
        <v>4098</v>
      </c>
      <c r="G52" s="84" t="b">
        <v>0</v>
      </c>
      <c r="H52" s="84" t="b">
        <v>0</v>
      </c>
      <c r="I52" s="84" t="b">
        <v>0</v>
      </c>
      <c r="J52" s="84" t="b">
        <v>0</v>
      </c>
      <c r="K52" s="84" t="b">
        <v>0</v>
      </c>
      <c r="L52" s="84" t="b">
        <v>0</v>
      </c>
    </row>
    <row r="53" spans="1:12" ht="15">
      <c r="A53" s="84" t="s">
        <v>4003</v>
      </c>
      <c r="B53" s="84" t="s">
        <v>4004</v>
      </c>
      <c r="C53" s="84">
        <v>13</v>
      </c>
      <c r="D53" s="123">
        <v>0.004783726619005469</v>
      </c>
      <c r="E53" s="123">
        <v>2.4417555424120647</v>
      </c>
      <c r="F53" s="84" t="s">
        <v>4098</v>
      </c>
      <c r="G53" s="84" t="b">
        <v>0</v>
      </c>
      <c r="H53" s="84" t="b">
        <v>0</v>
      </c>
      <c r="I53" s="84" t="b">
        <v>0</v>
      </c>
      <c r="J53" s="84" t="b">
        <v>0</v>
      </c>
      <c r="K53" s="84" t="b">
        <v>0</v>
      </c>
      <c r="L53" s="84" t="b">
        <v>0</v>
      </c>
    </row>
    <row r="54" spans="1:12" ht="15">
      <c r="A54" s="84" t="s">
        <v>4004</v>
      </c>
      <c r="B54" s="84" t="s">
        <v>622</v>
      </c>
      <c r="C54" s="84">
        <v>13</v>
      </c>
      <c r="D54" s="123">
        <v>0.004783726619005469</v>
      </c>
      <c r="E54" s="123">
        <v>1.243945033663147</v>
      </c>
      <c r="F54" s="84" t="s">
        <v>4098</v>
      </c>
      <c r="G54" s="84" t="b">
        <v>0</v>
      </c>
      <c r="H54" s="84" t="b">
        <v>0</v>
      </c>
      <c r="I54" s="84" t="b">
        <v>0</v>
      </c>
      <c r="J54" s="84" t="b">
        <v>0</v>
      </c>
      <c r="K54" s="84" t="b">
        <v>0</v>
      </c>
      <c r="L54" s="84" t="b">
        <v>0</v>
      </c>
    </row>
    <row r="55" spans="1:12" ht="15">
      <c r="A55" s="84" t="s">
        <v>425</v>
      </c>
      <c r="B55" s="84" t="s">
        <v>4003</v>
      </c>
      <c r="C55" s="84">
        <v>12</v>
      </c>
      <c r="D55" s="123">
        <v>0.0045207955644826076</v>
      </c>
      <c r="E55" s="123">
        <v>1.1440791887556714</v>
      </c>
      <c r="F55" s="84" t="s">
        <v>4098</v>
      </c>
      <c r="G55" s="84" t="b">
        <v>0</v>
      </c>
      <c r="H55" s="84" t="b">
        <v>0</v>
      </c>
      <c r="I55" s="84" t="b">
        <v>0</v>
      </c>
      <c r="J55" s="84" t="b">
        <v>0</v>
      </c>
      <c r="K55" s="84" t="b">
        <v>0</v>
      </c>
      <c r="L55" s="84" t="b">
        <v>0</v>
      </c>
    </row>
    <row r="56" spans="1:12" ht="15">
      <c r="A56" s="84" t="s">
        <v>3583</v>
      </c>
      <c r="B56" s="84" t="s">
        <v>3626</v>
      </c>
      <c r="C56" s="84">
        <v>11</v>
      </c>
      <c r="D56" s="123">
        <v>0.004248740054762981</v>
      </c>
      <c r="E56" s="123">
        <v>1.7266876745980995</v>
      </c>
      <c r="F56" s="84" t="s">
        <v>4098</v>
      </c>
      <c r="G56" s="84" t="b">
        <v>0</v>
      </c>
      <c r="H56" s="84" t="b">
        <v>0</v>
      </c>
      <c r="I56" s="84" t="b">
        <v>0</v>
      </c>
      <c r="J56" s="84" t="b">
        <v>0</v>
      </c>
      <c r="K56" s="84" t="b">
        <v>0</v>
      </c>
      <c r="L56" s="84" t="b">
        <v>0</v>
      </c>
    </row>
    <row r="57" spans="1:12" ht="15">
      <c r="A57" s="84" t="s">
        <v>3527</v>
      </c>
      <c r="B57" s="84" t="s">
        <v>4005</v>
      </c>
      <c r="C57" s="84">
        <v>11</v>
      </c>
      <c r="D57" s="123">
        <v>0.004248740054762981</v>
      </c>
      <c r="E57" s="123">
        <v>2.5143062095606763</v>
      </c>
      <c r="F57" s="84" t="s">
        <v>4098</v>
      </c>
      <c r="G57" s="84" t="b">
        <v>0</v>
      </c>
      <c r="H57" s="84" t="b">
        <v>0</v>
      </c>
      <c r="I57" s="84" t="b">
        <v>0</v>
      </c>
      <c r="J57" s="84" t="b">
        <v>0</v>
      </c>
      <c r="K57" s="84" t="b">
        <v>0</v>
      </c>
      <c r="L57" s="84" t="b">
        <v>0</v>
      </c>
    </row>
    <row r="58" spans="1:12" ht="15">
      <c r="A58" s="84" t="s">
        <v>4005</v>
      </c>
      <c r="B58" s="84" t="s">
        <v>622</v>
      </c>
      <c r="C58" s="84">
        <v>11</v>
      </c>
      <c r="D58" s="123">
        <v>0.004248740054762981</v>
      </c>
      <c r="E58" s="123">
        <v>1.243945033663147</v>
      </c>
      <c r="F58" s="84" t="s">
        <v>4098</v>
      </c>
      <c r="G58" s="84" t="b">
        <v>0</v>
      </c>
      <c r="H58" s="84" t="b">
        <v>0</v>
      </c>
      <c r="I58" s="84" t="b">
        <v>0</v>
      </c>
      <c r="J58" s="84" t="b">
        <v>0</v>
      </c>
      <c r="K58" s="84" t="b">
        <v>0</v>
      </c>
      <c r="L58" s="84" t="b">
        <v>0</v>
      </c>
    </row>
    <row r="59" spans="1:12" ht="15">
      <c r="A59" s="84" t="s">
        <v>622</v>
      </c>
      <c r="B59" s="84" t="s">
        <v>4006</v>
      </c>
      <c r="C59" s="84">
        <v>11</v>
      </c>
      <c r="D59" s="123">
        <v>0.004248740054762981</v>
      </c>
      <c r="E59" s="123">
        <v>1.3461838801762704</v>
      </c>
      <c r="F59" s="84" t="s">
        <v>4098</v>
      </c>
      <c r="G59" s="84" t="b">
        <v>0</v>
      </c>
      <c r="H59" s="84" t="b">
        <v>0</v>
      </c>
      <c r="I59" s="84" t="b">
        <v>0</v>
      </c>
      <c r="J59" s="84" t="b">
        <v>0</v>
      </c>
      <c r="K59" s="84" t="b">
        <v>0</v>
      </c>
      <c r="L59" s="84" t="b">
        <v>0</v>
      </c>
    </row>
    <row r="60" spans="1:12" ht="15">
      <c r="A60" s="84" t="s">
        <v>4006</v>
      </c>
      <c r="B60" s="84" t="s">
        <v>4007</v>
      </c>
      <c r="C60" s="84">
        <v>11</v>
      </c>
      <c r="D60" s="123">
        <v>0.004248740054762981</v>
      </c>
      <c r="E60" s="123">
        <v>2.5143062095606763</v>
      </c>
      <c r="F60" s="84" t="s">
        <v>4098</v>
      </c>
      <c r="G60" s="84" t="b">
        <v>0</v>
      </c>
      <c r="H60" s="84" t="b">
        <v>0</v>
      </c>
      <c r="I60" s="84" t="b">
        <v>0</v>
      </c>
      <c r="J60" s="84" t="b">
        <v>0</v>
      </c>
      <c r="K60" s="84" t="b">
        <v>0</v>
      </c>
      <c r="L60" s="84" t="b">
        <v>0</v>
      </c>
    </row>
    <row r="61" spans="1:12" ht="15">
      <c r="A61" s="84" t="s">
        <v>4007</v>
      </c>
      <c r="B61" s="84" t="s">
        <v>4008</v>
      </c>
      <c r="C61" s="84">
        <v>11</v>
      </c>
      <c r="D61" s="123">
        <v>0.004248740054762981</v>
      </c>
      <c r="E61" s="123">
        <v>2.5143062095606763</v>
      </c>
      <c r="F61" s="84" t="s">
        <v>4098</v>
      </c>
      <c r="G61" s="84" t="b">
        <v>0</v>
      </c>
      <c r="H61" s="84" t="b">
        <v>0</v>
      </c>
      <c r="I61" s="84" t="b">
        <v>0</v>
      </c>
      <c r="J61" s="84" t="b">
        <v>1</v>
      </c>
      <c r="K61" s="84" t="b">
        <v>0</v>
      </c>
      <c r="L61" s="84" t="b">
        <v>0</v>
      </c>
    </row>
    <row r="62" spans="1:12" ht="15">
      <c r="A62" s="84" t="s">
        <v>4008</v>
      </c>
      <c r="B62" s="84" t="s">
        <v>3593</v>
      </c>
      <c r="C62" s="84">
        <v>11</v>
      </c>
      <c r="D62" s="123">
        <v>0.004248740054762981</v>
      </c>
      <c r="E62" s="123">
        <v>2.2546688990549204</v>
      </c>
      <c r="F62" s="84" t="s">
        <v>4098</v>
      </c>
      <c r="G62" s="84" t="b">
        <v>1</v>
      </c>
      <c r="H62" s="84" t="b">
        <v>0</v>
      </c>
      <c r="I62" s="84" t="b">
        <v>0</v>
      </c>
      <c r="J62" s="84" t="b">
        <v>0</v>
      </c>
      <c r="K62" s="84" t="b">
        <v>0</v>
      </c>
      <c r="L62" s="84" t="b">
        <v>0</v>
      </c>
    </row>
    <row r="63" spans="1:12" ht="15">
      <c r="A63" s="84" t="s">
        <v>635</v>
      </c>
      <c r="B63" s="84" t="s">
        <v>3526</v>
      </c>
      <c r="C63" s="84">
        <v>10</v>
      </c>
      <c r="D63" s="123">
        <v>0.003966728393169632</v>
      </c>
      <c r="E63" s="123">
        <v>2.0091562312407705</v>
      </c>
      <c r="F63" s="84" t="s">
        <v>4098</v>
      </c>
      <c r="G63" s="84" t="b">
        <v>0</v>
      </c>
      <c r="H63" s="84" t="b">
        <v>0</v>
      </c>
      <c r="I63" s="84" t="b">
        <v>0</v>
      </c>
      <c r="J63" s="84" t="b">
        <v>0</v>
      </c>
      <c r="K63" s="84" t="b">
        <v>0</v>
      </c>
      <c r="L63" s="84" t="b">
        <v>0</v>
      </c>
    </row>
    <row r="64" spans="1:12" ht="15">
      <c r="A64" s="84" t="s">
        <v>3526</v>
      </c>
      <c r="B64" s="84" t="s">
        <v>622</v>
      </c>
      <c r="C64" s="84">
        <v>10</v>
      </c>
      <c r="D64" s="123">
        <v>0.003966728393169632</v>
      </c>
      <c r="E64" s="123">
        <v>1.202552348504922</v>
      </c>
      <c r="F64" s="84" t="s">
        <v>4098</v>
      </c>
      <c r="G64" s="84" t="b">
        <v>0</v>
      </c>
      <c r="H64" s="84" t="b">
        <v>0</v>
      </c>
      <c r="I64" s="84" t="b">
        <v>0</v>
      </c>
      <c r="J64" s="84" t="b">
        <v>0</v>
      </c>
      <c r="K64" s="84" t="b">
        <v>0</v>
      </c>
      <c r="L64" s="84" t="b">
        <v>0</v>
      </c>
    </row>
    <row r="65" spans="1:12" ht="15">
      <c r="A65" s="84" t="s">
        <v>622</v>
      </c>
      <c r="B65" s="84" t="s">
        <v>3525</v>
      </c>
      <c r="C65" s="84">
        <v>10</v>
      </c>
      <c r="D65" s="123">
        <v>0.003966728393169632</v>
      </c>
      <c r="E65" s="123">
        <v>1.2322405278694337</v>
      </c>
      <c r="F65" s="84" t="s">
        <v>4098</v>
      </c>
      <c r="G65" s="84" t="b">
        <v>0</v>
      </c>
      <c r="H65" s="84" t="b">
        <v>0</v>
      </c>
      <c r="I65" s="84" t="b">
        <v>0</v>
      </c>
      <c r="J65" s="84" t="b">
        <v>0</v>
      </c>
      <c r="K65" s="84" t="b">
        <v>0</v>
      </c>
      <c r="L65" s="84" t="b">
        <v>0</v>
      </c>
    </row>
    <row r="66" spans="1:12" ht="15">
      <c r="A66" s="84" t="s">
        <v>3588</v>
      </c>
      <c r="B66" s="84" t="s">
        <v>3589</v>
      </c>
      <c r="C66" s="84">
        <v>10</v>
      </c>
      <c r="D66" s="123">
        <v>0.003966728393169632</v>
      </c>
      <c r="E66" s="123">
        <v>1.8929410630373273</v>
      </c>
      <c r="F66" s="84" t="s">
        <v>4098</v>
      </c>
      <c r="G66" s="84" t="b">
        <v>0</v>
      </c>
      <c r="H66" s="84" t="b">
        <v>0</v>
      </c>
      <c r="I66" s="84" t="b">
        <v>0</v>
      </c>
      <c r="J66" s="84" t="b">
        <v>0</v>
      </c>
      <c r="K66" s="84" t="b">
        <v>0</v>
      </c>
      <c r="L66" s="84" t="b">
        <v>0</v>
      </c>
    </row>
    <row r="67" spans="1:12" ht="15">
      <c r="A67" s="84" t="s">
        <v>425</v>
      </c>
      <c r="B67" s="84" t="s">
        <v>3527</v>
      </c>
      <c r="C67" s="84">
        <v>10</v>
      </c>
      <c r="D67" s="123">
        <v>0.003966728393169632</v>
      </c>
      <c r="E67" s="123">
        <v>1.1440791887556712</v>
      </c>
      <c r="F67" s="84" t="s">
        <v>4098</v>
      </c>
      <c r="G67" s="84" t="b">
        <v>0</v>
      </c>
      <c r="H67" s="84" t="b">
        <v>0</v>
      </c>
      <c r="I67" s="84" t="b">
        <v>0</v>
      </c>
      <c r="J67" s="84" t="b">
        <v>0</v>
      </c>
      <c r="K67" s="84" t="b">
        <v>0</v>
      </c>
      <c r="L67" s="84" t="b">
        <v>0</v>
      </c>
    </row>
    <row r="68" spans="1:12" ht="15">
      <c r="A68" s="84" t="s">
        <v>622</v>
      </c>
      <c r="B68" s="84" t="s">
        <v>3523</v>
      </c>
      <c r="C68" s="84">
        <v>9</v>
      </c>
      <c r="D68" s="123">
        <v>0.003673761777737352</v>
      </c>
      <c r="E68" s="123">
        <v>1.0451538845122892</v>
      </c>
      <c r="F68" s="84" t="s">
        <v>4098</v>
      </c>
      <c r="G68" s="84" t="b">
        <v>0</v>
      </c>
      <c r="H68" s="84" t="b">
        <v>0</v>
      </c>
      <c r="I68" s="84" t="b">
        <v>0</v>
      </c>
      <c r="J68" s="84" t="b">
        <v>0</v>
      </c>
      <c r="K68" s="84" t="b">
        <v>0</v>
      </c>
      <c r="L68" s="84" t="b">
        <v>0</v>
      </c>
    </row>
    <row r="69" spans="1:12" ht="15">
      <c r="A69" s="84" t="s">
        <v>3529</v>
      </c>
      <c r="B69" s="84" t="s">
        <v>622</v>
      </c>
      <c r="C69" s="84">
        <v>9</v>
      </c>
      <c r="D69" s="123">
        <v>0.003673761777737352</v>
      </c>
      <c r="E69" s="123">
        <v>1.243945033663147</v>
      </c>
      <c r="F69" s="84" t="s">
        <v>4098</v>
      </c>
      <c r="G69" s="84" t="b">
        <v>0</v>
      </c>
      <c r="H69" s="84" t="b">
        <v>0</v>
      </c>
      <c r="I69" s="84" t="b">
        <v>0</v>
      </c>
      <c r="J69" s="84" t="b">
        <v>0</v>
      </c>
      <c r="K69" s="84" t="b">
        <v>0</v>
      </c>
      <c r="L69" s="84" t="b">
        <v>0</v>
      </c>
    </row>
    <row r="70" spans="1:12" ht="15">
      <c r="A70" s="84" t="s">
        <v>635</v>
      </c>
      <c r="B70" s="84" t="s">
        <v>487</v>
      </c>
      <c r="C70" s="84">
        <v>9</v>
      </c>
      <c r="D70" s="123">
        <v>0.003673761777737352</v>
      </c>
      <c r="E70" s="123">
        <v>2.0505489163989954</v>
      </c>
      <c r="F70" s="84" t="s">
        <v>4098</v>
      </c>
      <c r="G70" s="84" t="b">
        <v>0</v>
      </c>
      <c r="H70" s="84" t="b">
        <v>0</v>
      </c>
      <c r="I70" s="84" t="b">
        <v>0</v>
      </c>
      <c r="J70" s="84" t="b">
        <v>0</v>
      </c>
      <c r="K70" s="84" t="b">
        <v>0</v>
      </c>
      <c r="L70" s="84" t="b">
        <v>0</v>
      </c>
    </row>
    <row r="71" spans="1:12" ht="15">
      <c r="A71" s="84" t="s">
        <v>487</v>
      </c>
      <c r="B71" s="84" t="s">
        <v>486</v>
      </c>
      <c r="C71" s="84">
        <v>9</v>
      </c>
      <c r="D71" s="123">
        <v>0.003673761777737352</v>
      </c>
      <c r="E71" s="123">
        <v>2.6014563852795765</v>
      </c>
      <c r="F71" s="84" t="s">
        <v>4098</v>
      </c>
      <c r="G71" s="84" t="b">
        <v>0</v>
      </c>
      <c r="H71" s="84" t="b">
        <v>0</v>
      </c>
      <c r="I71" s="84" t="b">
        <v>0</v>
      </c>
      <c r="J71" s="84" t="b">
        <v>0</v>
      </c>
      <c r="K71" s="84" t="b">
        <v>0</v>
      </c>
      <c r="L71" s="84" t="b">
        <v>0</v>
      </c>
    </row>
    <row r="72" spans="1:12" ht="15">
      <c r="A72" s="84" t="s">
        <v>3589</v>
      </c>
      <c r="B72" s="84" t="s">
        <v>3627</v>
      </c>
      <c r="C72" s="84">
        <v>8</v>
      </c>
      <c r="D72" s="123">
        <v>0.003368618197805525</v>
      </c>
      <c r="E72" s="123">
        <v>1.7361549591770327</v>
      </c>
      <c r="F72" s="84" t="s">
        <v>4098</v>
      </c>
      <c r="G72" s="84" t="b">
        <v>0</v>
      </c>
      <c r="H72" s="84" t="b">
        <v>0</v>
      </c>
      <c r="I72" s="84" t="b">
        <v>0</v>
      </c>
      <c r="J72" s="84" t="b">
        <v>0</v>
      </c>
      <c r="K72" s="84" t="b">
        <v>0</v>
      </c>
      <c r="L72" s="84" t="b">
        <v>0</v>
      </c>
    </row>
    <row r="73" spans="1:12" ht="15">
      <c r="A73" s="84" t="s">
        <v>425</v>
      </c>
      <c r="B73" s="84" t="s">
        <v>3529</v>
      </c>
      <c r="C73" s="84">
        <v>8</v>
      </c>
      <c r="D73" s="123">
        <v>0.003368618197805525</v>
      </c>
      <c r="E73" s="123">
        <v>1.1440791887556714</v>
      </c>
      <c r="F73" s="84" t="s">
        <v>4098</v>
      </c>
      <c r="G73" s="84" t="b">
        <v>0</v>
      </c>
      <c r="H73" s="84" t="b">
        <v>0</v>
      </c>
      <c r="I73" s="84" t="b">
        <v>0</v>
      </c>
      <c r="J73" s="84" t="b">
        <v>0</v>
      </c>
      <c r="K73" s="84" t="b">
        <v>0</v>
      </c>
      <c r="L73" s="84" t="b">
        <v>0</v>
      </c>
    </row>
    <row r="74" spans="1:12" ht="15">
      <c r="A74" s="84" t="s">
        <v>635</v>
      </c>
      <c r="B74" s="84" t="s">
        <v>622</v>
      </c>
      <c r="C74" s="84">
        <v>7</v>
      </c>
      <c r="D74" s="123">
        <v>0.0030497679764275574</v>
      </c>
      <c r="E74" s="123">
        <v>0.5838930953574979</v>
      </c>
      <c r="F74" s="84" t="s">
        <v>4098</v>
      </c>
      <c r="G74" s="84" t="b">
        <v>0</v>
      </c>
      <c r="H74" s="84" t="b">
        <v>0</v>
      </c>
      <c r="I74" s="84" t="b">
        <v>0</v>
      </c>
      <c r="J74" s="84" t="b">
        <v>0</v>
      </c>
      <c r="K74" s="84" t="b">
        <v>0</v>
      </c>
      <c r="L74" s="84" t="b">
        <v>0</v>
      </c>
    </row>
    <row r="75" spans="1:12" ht="15">
      <c r="A75" s="84" t="s">
        <v>3626</v>
      </c>
      <c r="B75" s="84" t="s">
        <v>3589</v>
      </c>
      <c r="C75" s="84">
        <v>7</v>
      </c>
      <c r="D75" s="123">
        <v>0.0030497679764275574</v>
      </c>
      <c r="E75" s="123">
        <v>1.591911067373346</v>
      </c>
      <c r="F75" s="84" t="s">
        <v>4098</v>
      </c>
      <c r="G75" s="84" t="b">
        <v>0</v>
      </c>
      <c r="H75" s="84" t="b">
        <v>0</v>
      </c>
      <c r="I75" s="84" t="b">
        <v>0</v>
      </c>
      <c r="J75" s="84" t="b">
        <v>0</v>
      </c>
      <c r="K75" s="84" t="b">
        <v>0</v>
      </c>
      <c r="L75" s="84" t="b">
        <v>0</v>
      </c>
    </row>
    <row r="76" spans="1:12" ht="15">
      <c r="A76" s="84" t="s">
        <v>3610</v>
      </c>
      <c r="B76" s="84" t="s">
        <v>3583</v>
      </c>
      <c r="C76" s="84">
        <v>7</v>
      </c>
      <c r="D76" s="123">
        <v>0.0030497679764275574</v>
      </c>
      <c r="E76" s="123">
        <v>1.6765210651323692</v>
      </c>
      <c r="F76" s="84" t="s">
        <v>4098</v>
      </c>
      <c r="G76" s="84" t="b">
        <v>1</v>
      </c>
      <c r="H76" s="84" t="b">
        <v>0</v>
      </c>
      <c r="I76" s="84" t="b">
        <v>0</v>
      </c>
      <c r="J76" s="84" t="b">
        <v>0</v>
      </c>
      <c r="K76" s="84" t="b">
        <v>0</v>
      </c>
      <c r="L76" s="84" t="b">
        <v>0</v>
      </c>
    </row>
    <row r="77" spans="1:12" ht="15">
      <c r="A77" s="84" t="s">
        <v>3590</v>
      </c>
      <c r="B77" s="84" t="s">
        <v>3591</v>
      </c>
      <c r="C77" s="84">
        <v>7</v>
      </c>
      <c r="D77" s="123">
        <v>0.0030497679764275574</v>
      </c>
      <c r="E77" s="123">
        <v>2.4417555424120647</v>
      </c>
      <c r="F77" s="84" t="s">
        <v>4098</v>
      </c>
      <c r="G77" s="84" t="b">
        <v>0</v>
      </c>
      <c r="H77" s="84" t="b">
        <v>0</v>
      </c>
      <c r="I77" s="84" t="b">
        <v>0</v>
      </c>
      <c r="J77" s="84" t="b">
        <v>0</v>
      </c>
      <c r="K77" s="84" t="b">
        <v>0</v>
      </c>
      <c r="L77" s="84" t="b">
        <v>0</v>
      </c>
    </row>
    <row r="78" spans="1:12" ht="15">
      <c r="A78" s="84" t="s">
        <v>3591</v>
      </c>
      <c r="B78" s="84" t="s">
        <v>3592</v>
      </c>
      <c r="C78" s="84">
        <v>7</v>
      </c>
      <c r="D78" s="123">
        <v>0.0030497679764275574</v>
      </c>
      <c r="E78" s="123">
        <v>2.4095708590406635</v>
      </c>
      <c r="F78" s="84" t="s">
        <v>4098</v>
      </c>
      <c r="G78" s="84" t="b">
        <v>0</v>
      </c>
      <c r="H78" s="84" t="b">
        <v>0</v>
      </c>
      <c r="I78" s="84" t="b">
        <v>0</v>
      </c>
      <c r="J78" s="84" t="b">
        <v>0</v>
      </c>
      <c r="K78" s="84" t="b">
        <v>0</v>
      </c>
      <c r="L78" s="84" t="b">
        <v>0</v>
      </c>
    </row>
    <row r="79" spans="1:12" ht="15">
      <c r="A79" s="84" t="s">
        <v>3592</v>
      </c>
      <c r="B79" s="84" t="s">
        <v>3593</v>
      </c>
      <c r="C79" s="84">
        <v>7</v>
      </c>
      <c r="D79" s="123">
        <v>0.0030497679764275574</v>
      </c>
      <c r="E79" s="123">
        <v>2.2546688990549204</v>
      </c>
      <c r="F79" s="84" t="s">
        <v>4098</v>
      </c>
      <c r="G79" s="84" t="b">
        <v>0</v>
      </c>
      <c r="H79" s="84" t="b">
        <v>0</v>
      </c>
      <c r="I79" s="84" t="b">
        <v>0</v>
      </c>
      <c r="J79" s="84" t="b">
        <v>0</v>
      </c>
      <c r="K79" s="84" t="b">
        <v>0</v>
      </c>
      <c r="L79" s="84" t="b">
        <v>0</v>
      </c>
    </row>
    <row r="80" spans="1:12" ht="15">
      <c r="A80" s="84" t="s">
        <v>3593</v>
      </c>
      <c r="B80" s="84" t="s">
        <v>622</v>
      </c>
      <c r="C80" s="84">
        <v>7</v>
      </c>
      <c r="D80" s="123">
        <v>0.0030497679764275574</v>
      </c>
      <c r="E80" s="123">
        <v>1.1348005642380792</v>
      </c>
      <c r="F80" s="84" t="s">
        <v>4098</v>
      </c>
      <c r="G80" s="84" t="b">
        <v>0</v>
      </c>
      <c r="H80" s="84" t="b">
        <v>0</v>
      </c>
      <c r="I80" s="84" t="b">
        <v>0</v>
      </c>
      <c r="J80" s="84" t="b">
        <v>0</v>
      </c>
      <c r="K80" s="84" t="b">
        <v>0</v>
      </c>
      <c r="L80" s="84" t="b">
        <v>0</v>
      </c>
    </row>
    <row r="81" spans="1:12" ht="15">
      <c r="A81" s="84" t="s">
        <v>622</v>
      </c>
      <c r="B81" s="84" t="s">
        <v>3594</v>
      </c>
      <c r="C81" s="84">
        <v>7</v>
      </c>
      <c r="D81" s="123">
        <v>0.0030497679764275574</v>
      </c>
      <c r="E81" s="123">
        <v>1.3461838801762704</v>
      </c>
      <c r="F81" s="84" t="s">
        <v>4098</v>
      </c>
      <c r="G81" s="84" t="b">
        <v>0</v>
      </c>
      <c r="H81" s="84" t="b">
        <v>0</v>
      </c>
      <c r="I81" s="84" t="b">
        <v>0</v>
      </c>
      <c r="J81" s="84" t="b">
        <v>0</v>
      </c>
      <c r="K81" s="84" t="b">
        <v>0</v>
      </c>
      <c r="L81" s="84" t="b">
        <v>0</v>
      </c>
    </row>
    <row r="82" spans="1:12" ht="15">
      <c r="A82" s="84" t="s">
        <v>3594</v>
      </c>
      <c r="B82" s="84" t="s">
        <v>4011</v>
      </c>
      <c r="C82" s="84">
        <v>7</v>
      </c>
      <c r="D82" s="123">
        <v>0.0030497679764275574</v>
      </c>
      <c r="E82" s="123">
        <v>2.7106008547046447</v>
      </c>
      <c r="F82" s="84" t="s">
        <v>4098</v>
      </c>
      <c r="G82" s="84" t="b">
        <v>0</v>
      </c>
      <c r="H82" s="84" t="b">
        <v>0</v>
      </c>
      <c r="I82" s="84" t="b">
        <v>0</v>
      </c>
      <c r="J82" s="84" t="b">
        <v>0</v>
      </c>
      <c r="K82" s="84" t="b">
        <v>0</v>
      </c>
      <c r="L82" s="84" t="b">
        <v>0</v>
      </c>
    </row>
    <row r="83" spans="1:12" ht="15">
      <c r="A83" s="84" t="s">
        <v>4011</v>
      </c>
      <c r="B83" s="84" t="s">
        <v>3588</v>
      </c>
      <c r="C83" s="84">
        <v>7</v>
      </c>
      <c r="D83" s="123">
        <v>0.0030497679764275574</v>
      </c>
      <c r="E83" s="123">
        <v>2.6014563852795765</v>
      </c>
      <c r="F83" s="84" t="s">
        <v>4098</v>
      </c>
      <c r="G83" s="84" t="b">
        <v>0</v>
      </c>
      <c r="H83" s="84" t="b">
        <v>0</v>
      </c>
      <c r="I83" s="84" t="b">
        <v>0</v>
      </c>
      <c r="J83" s="84" t="b">
        <v>0</v>
      </c>
      <c r="K83" s="84" t="b">
        <v>0</v>
      </c>
      <c r="L83" s="84" t="b">
        <v>0</v>
      </c>
    </row>
    <row r="84" spans="1:12" ht="15">
      <c r="A84" s="84" t="s">
        <v>3589</v>
      </c>
      <c r="B84" s="84" t="s">
        <v>4012</v>
      </c>
      <c r="C84" s="84">
        <v>7</v>
      </c>
      <c r="D84" s="123">
        <v>0.0030497679764275574</v>
      </c>
      <c r="E84" s="123">
        <v>1.8744576573433143</v>
      </c>
      <c r="F84" s="84" t="s">
        <v>4098</v>
      </c>
      <c r="G84" s="84" t="b">
        <v>0</v>
      </c>
      <c r="H84" s="84" t="b">
        <v>0</v>
      </c>
      <c r="I84" s="84" t="b">
        <v>0</v>
      </c>
      <c r="J84" s="84" t="b">
        <v>0</v>
      </c>
      <c r="K84" s="84" t="b">
        <v>0</v>
      </c>
      <c r="L84" s="84" t="b">
        <v>0</v>
      </c>
    </row>
    <row r="85" spans="1:12" ht="15">
      <c r="A85" s="84" t="s">
        <v>4012</v>
      </c>
      <c r="B85" s="84" t="s">
        <v>3587</v>
      </c>
      <c r="C85" s="84">
        <v>7</v>
      </c>
      <c r="D85" s="123">
        <v>0.0030497679764275574</v>
      </c>
      <c r="E85" s="123">
        <v>2.3515789120629766</v>
      </c>
      <c r="F85" s="84" t="s">
        <v>4098</v>
      </c>
      <c r="G85" s="84" t="b">
        <v>0</v>
      </c>
      <c r="H85" s="84" t="b">
        <v>0</v>
      </c>
      <c r="I85" s="84" t="b">
        <v>0</v>
      </c>
      <c r="J85" s="84" t="b">
        <v>0</v>
      </c>
      <c r="K85" s="84" t="b">
        <v>0</v>
      </c>
      <c r="L85" s="84" t="b">
        <v>0</v>
      </c>
    </row>
    <row r="86" spans="1:12" ht="15">
      <c r="A86" s="84" t="s">
        <v>4014</v>
      </c>
      <c r="B86" s="84" t="s">
        <v>489</v>
      </c>
      <c r="C86" s="84">
        <v>6</v>
      </c>
      <c r="D86" s="123">
        <v>0.002715240384604408</v>
      </c>
      <c r="E86" s="123">
        <v>2.777547644335258</v>
      </c>
      <c r="F86" s="84" t="s">
        <v>4098</v>
      </c>
      <c r="G86" s="84" t="b">
        <v>0</v>
      </c>
      <c r="H86" s="84" t="b">
        <v>0</v>
      </c>
      <c r="I86" s="84" t="b">
        <v>0</v>
      </c>
      <c r="J86" s="84" t="b">
        <v>0</v>
      </c>
      <c r="K86" s="84" t="b">
        <v>0</v>
      </c>
      <c r="L86" s="84" t="b">
        <v>0</v>
      </c>
    </row>
    <row r="87" spans="1:12" ht="15">
      <c r="A87" s="84" t="s">
        <v>489</v>
      </c>
      <c r="B87" s="84" t="s">
        <v>3591</v>
      </c>
      <c r="C87" s="84">
        <v>6</v>
      </c>
      <c r="D87" s="123">
        <v>0.002715240384604408</v>
      </c>
      <c r="E87" s="123">
        <v>2.4417555424120647</v>
      </c>
      <c r="F87" s="84" t="s">
        <v>4098</v>
      </c>
      <c r="G87" s="84" t="b">
        <v>0</v>
      </c>
      <c r="H87" s="84" t="b">
        <v>0</v>
      </c>
      <c r="I87" s="84" t="b">
        <v>0</v>
      </c>
      <c r="J87" s="84" t="b">
        <v>0</v>
      </c>
      <c r="K87" s="84" t="b">
        <v>0</v>
      </c>
      <c r="L87" s="84" t="b">
        <v>0</v>
      </c>
    </row>
    <row r="88" spans="1:12" ht="15">
      <c r="A88" s="84" t="s">
        <v>3591</v>
      </c>
      <c r="B88" s="84" t="s">
        <v>4015</v>
      </c>
      <c r="C88" s="84">
        <v>6</v>
      </c>
      <c r="D88" s="123">
        <v>0.002715240384604408</v>
      </c>
      <c r="E88" s="123">
        <v>2.4095708590406635</v>
      </c>
      <c r="F88" s="84" t="s">
        <v>4098</v>
      </c>
      <c r="G88" s="84" t="b">
        <v>0</v>
      </c>
      <c r="H88" s="84" t="b">
        <v>0</v>
      </c>
      <c r="I88" s="84" t="b">
        <v>0</v>
      </c>
      <c r="J88" s="84" t="b">
        <v>0</v>
      </c>
      <c r="K88" s="84" t="b">
        <v>0</v>
      </c>
      <c r="L88" s="84" t="b">
        <v>0</v>
      </c>
    </row>
    <row r="89" spans="1:12" ht="15">
      <c r="A89" s="84" t="s">
        <v>4015</v>
      </c>
      <c r="B89" s="84" t="s">
        <v>4009</v>
      </c>
      <c r="C89" s="84">
        <v>6</v>
      </c>
      <c r="D89" s="123">
        <v>0.002715240384604408</v>
      </c>
      <c r="E89" s="123">
        <v>2.7106008547046447</v>
      </c>
      <c r="F89" s="84" t="s">
        <v>4098</v>
      </c>
      <c r="G89" s="84" t="b">
        <v>0</v>
      </c>
      <c r="H89" s="84" t="b">
        <v>0</v>
      </c>
      <c r="I89" s="84" t="b">
        <v>0</v>
      </c>
      <c r="J89" s="84" t="b">
        <v>0</v>
      </c>
      <c r="K89" s="84" t="b">
        <v>0</v>
      </c>
      <c r="L89" s="84" t="b">
        <v>0</v>
      </c>
    </row>
    <row r="90" spans="1:12" ht="15">
      <c r="A90" s="84" t="s">
        <v>4009</v>
      </c>
      <c r="B90" s="84" t="s">
        <v>4016</v>
      </c>
      <c r="C90" s="84">
        <v>6</v>
      </c>
      <c r="D90" s="123">
        <v>0.002715240384604408</v>
      </c>
      <c r="E90" s="123">
        <v>2.7106008547046447</v>
      </c>
      <c r="F90" s="84" t="s">
        <v>4098</v>
      </c>
      <c r="G90" s="84" t="b">
        <v>0</v>
      </c>
      <c r="H90" s="84" t="b">
        <v>0</v>
      </c>
      <c r="I90" s="84" t="b">
        <v>0</v>
      </c>
      <c r="J90" s="84" t="b">
        <v>0</v>
      </c>
      <c r="K90" s="84" t="b">
        <v>0</v>
      </c>
      <c r="L90" s="84" t="b">
        <v>0</v>
      </c>
    </row>
    <row r="91" spans="1:12" ht="15">
      <c r="A91" s="84" t="s">
        <v>4016</v>
      </c>
      <c r="B91" s="84" t="s">
        <v>632</v>
      </c>
      <c r="C91" s="84">
        <v>6</v>
      </c>
      <c r="D91" s="123">
        <v>0.002715240384604408</v>
      </c>
      <c r="E91" s="123">
        <v>2.4095708590406635</v>
      </c>
      <c r="F91" s="84" t="s">
        <v>4098</v>
      </c>
      <c r="G91" s="84" t="b">
        <v>0</v>
      </c>
      <c r="H91" s="84" t="b">
        <v>0</v>
      </c>
      <c r="I91" s="84" t="b">
        <v>0</v>
      </c>
      <c r="J91" s="84" t="b">
        <v>0</v>
      </c>
      <c r="K91" s="84" t="b">
        <v>0</v>
      </c>
      <c r="L91" s="84" t="b">
        <v>0</v>
      </c>
    </row>
    <row r="92" spans="1:12" ht="15">
      <c r="A92" s="84" t="s">
        <v>632</v>
      </c>
      <c r="B92" s="84" t="s">
        <v>4017</v>
      </c>
      <c r="C92" s="84">
        <v>6</v>
      </c>
      <c r="D92" s="123">
        <v>0.002715240384604408</v>
      </c>
      <c r="E92" s="123">
        <v>2.6014563852795765</v>
      </c>
      <c r="F92" s="84" t="s">
        <v>4098</v>
      </c>
      <c r="G92" s="84" t="b">
        <v>0</v>
      </c>
      <c r="H92" s="84" t="b">
        <v>0</v>
      </c>
      <c r="I92" s="84" t="b">
        <v>0</v>
      </c>
      <c r="J92" s="84" t="b">
        <v>0</v>
      </c>
      <c r="K92" s="84" t="b">
        <v>0</v>
      </c>
      <c r="L92" s="84" t="b">
        <v>0</v>
      </c>
    </row>
    <row r="93" spans="1:12" ht="15">
      <c r="A93" s="84" t="s">
        <v>4017</v>
      </c>
      <c r="B93" s="84" t="s">
        <v>4018</v>
      </c>
      <c r="C93" s="84">
        <v>6</v>
      </c>
      <c r="D93" s="123">
        <v>0.002715240384604408</v>
      </c>
      <c r="E93" s="123">
        <v>2.777547644335258</v>
      </c>
      <c r="F93" s="84" t="s">
        <v>4098</v>
      </c>
      <c r="G93" s="84" t="b">
        <v>0</v>
      </c>
      <c r="H93" s="84" t="b">
        <v>0</v>
      </c>
      <c r="I93" s="84" t="b">
        <v>0</v>
      </c>
      <c r="J93" s="84" t="b">
        <v>0</v>
      </c>
      <c r="K93" s="84" t="b">
        <v>0</v>
      </c>
      <c r="L93" s="84" t="b">
        <v>0</v>
      </c>
    </row>
    <row r="94" spans="1:12" ht="15">
      <c r="A94" s="84" t="s">
        <v>4018</v>
      </c>
      <c r="B94" s="84" t="s">
        <v>3584</v>
      </c>
      <c r="C94" s="84">
        <v>6</v>
      </c>
      <c r="D94" s="123">
        <v>0.002715240384604408</v>
      </c>
      <c r="E94" s="123">
        <v>2.4095708590406635</v>
      </c>
      <c r="F94" s="84" t="s">
        <v>4098</v>
      </c>
      <c r="G94" s="84" t="b">
        <v>0</v>
      </c>
      <c r="H94" s="84" t="b">
        <v>0</v>
      </c>
      <c r="I94" s="84" t="b">
        <v>0</v>
      </c>
      <c r="J94" s="84" t="b">
        <v>0</v>
      </c>
      <c r="K94" s="84" t="b">
        <v>0</v>
      </c>
      <c r="L94" s="84" t="b">
        <v>0</v>
      </c>
    </row>
    <row r="95" spans="1:12" ht="15">
      <c r="A95" s="84" t="s">
        <v>3583</v>
      </c>
      <c r="B95" s="84" t="s">
        <v>4019</v>
      </c>
      <c r="C95" s="84">
        <v>6</v>
      </c>
      <c r="D95" s="123">
        <v>0.002715240384604408</v>
      </c>
      <c r="E95" s="123">
        <v>1.8314230251181123</v>
      </c>
      <c r="F95" s="84" t="s">
        <v>4098</v>
      </c>
      <c r="G95" s="84" t="b">
        <v>0</v>
      </c>
      <c r="H95" s="84" t="b">
        <v>0</v>
      </c>
      <c r="I95" s="84" t="b">
        <v>0</v>
      </c>
      <c r="J95" s="84" t="b">
        <v>0</v>
      </c>
      <c r="K95" s="84" t="b">
        <v>1</v>
      </c>
      <c r="L95" s="84" t="b">
        <v>0</v>
      </c>
    </row>
    <row r="96" spans="1:12" ht="15">
      <c r="A96" s="84" t="s">
        <v>4022</v>
      </c>
      <c r="B96" s="84" t="s">
        <v>3585</v>
      </c>
      <c r="C96" s="84">
        <v>6</v>
      </c>
      <c r="D96" s="123">
        <v>0.002715240384604408</v>
      </c>
      <c r="E96" s="123">
        <v>2.555698894718901</v>
      </c>
      <c r="F96" s="84" t="s">
        <v>4098</v>
      </c>
      <c r="G96" s="84" t="b">
        <v>0</v>
      </c>
      <c r="H96" s="84" t="b">
        <v>0</v>
      </c>
      <c r="I96" s="84" t="b">
        <v>0</v>
      </c>
      <c r="J96" s="84" t="b">
        <v>0</v>
      </c>
      <c r="K96" s="84" t="b">
        <v>0</v>
      </c>
      <c r="L96" s="84" t="b">
        <v>0</v>
      </c>
    </row>
    <row r="97" spans="1:12" ht="15">
      <c r="A97" s="84" t="s">
        <v>424</v>
      </c>
      <c r="B97" s="84" t="s">
        <v>3590</v>
      </c>
      <c r="C97" s="84">
        <v>6</v>
      </c>
      <c r="D97" s="123">
        <v>0.002715240384604408</v>
      </c>
      <c r="E97" s="123">
        <v>2.5143062095606763</v>
      </c>
      <c r="F97" s="84" t="s">
        <v>4098</v>
      </c>
      <c r="G97" s="84" t="b">
        <v>0</v>
      </c>
      <c r="H97" s="84" t="b">
        <v>0</v>
      </c>
      <c r="I97" s="84" t="b">
        <v>0</v>
      </c>
      <c r="J97" s="84" t="b">
        <v>0</v>
      </c>
      <c r="K97" s="84" t="b">
        <v>0</v>
      </c>
      <c r="L97" s="84" t="b">
        <v>0</v>
      </c>
    </row>
    <row r="98" spans="1:12" ht="15">
      <c r="A98" s="84" t="s">
        <v>3587</v>
      </c>
      <c r="B98" s="84" t="s">
        <v>4023</v>
      </c>
      <c r="C98" s="84">
        <v>6</v>
      </c>
      <c r="D98" s="123">
        <v>0.002715240384604408</v>
      </c>
      <c r="E98" s="123">
        <v>2.3796076356632203</v>
      </c>
      <c r="F98" s="84" t="s">
        <v>4098</v>
      </c>
      <c r="G98" s="84" t="b">
        <v>0</v>
      </c>
      <c r="H98" s="84" t="b">
        <v>0</v>
      </c>
      <c r="I98" s="84" t="b">
        <v>0</v>
      </c>
      <c r="J98" s="84" t="b">
        <v>0</v>
      </c>
      <c r="K98" s="84" t="b">
        <v>0</v>
      </c>
      <c r="L98" s="84" t="b">
        <v>0</v>
      </c>
    </row>
    <row r="99" spans="1:12" ht="15">
      <c r="A99" s="84" t="s">
        <v>472</v>
      </c>
      <c r="B99" s="84" t="s">
        <v>4014</v>
      </c>
      <c r="C99" s="84">
        <v>5</v>
      </c>
      <c r="D99" s="123">
        <v>0.00236239969855407</v>
      </c>
      <c r="E99" s="123">
        <v>2.4095708590406635</v>
      </c>
      <c r="F99" s="84" t="s">
        <v>4098</v>
      </c>
      <c r="G99" s="84" t="b">
        <v>0</v>
      </c>
      <c r="H99" s="84" t="b">
        <v>0</v>
      </c>
      <c r="I99" s="84" t="b">
        <v>0</v>
      </c>
      <c r="J99" s="84" t="b">
        <v>0</v>
      </c>
      <c r="K99" s="84" t="b">
        <v>0</v>
      </c>
      <c r="L99" s="84" t="b">
        <v>0</v>
      </c>
    </row>
    <row r="100" spans="1:12" ht="15">
      <c r="A100" s="84" t="s">
        <v>3600</v>
      </c>
      <c r="B100" s="84" t="s">
        <v>3601</v>
      </c>
      <c r="C100" s="84">
        <v>5</v>
      </c>
      <c r="D100" s="123">
        <v>0.00236239969855407</v>
      </c>
      <c r="E100" s="123">
        <v>2.5556988947189017</v>
      </c>
      <c r="F100" s="84" t="s">
        <v>4098</v>
      </c>
      <c r="G100" s="84" t="b">
        <v>0</v>
      </c>
      <c r="H100" s="84" t="b">
        <v>0</v>
      </c>
      <c r="I100" s="84" t="b">
        <v>0</v>
      </c>
      <c r="J100" s="84" t="b">
        <v>0</v>
      </c>
      <c r="K100" s="84" t="b">
        <v>0</v>
      </c>
      <c r="L100" s="84" t="b">
        <v>0</v>
      </c>
    </row>
    <row r="101" spans="1:12" ht="15">
      <c r="A101" s="84" t="s">
        <v>3601</v>
      </c>
      <c r="B101" s="84" t="s">
        <v>622</v>
      </c>
      <c r="C101" s="84">
        <v>5</v>
      </c>
      <c r="D101" s="123">
        <v>0.00236239969855407</v>
      </c>
      <c r="E101" s="123">
        <v>0.9429150379991659</v>
      </c>
      <c r="F101" s="84" t="s">
        <v>4098</v>
      </c>
      <c r="G101" s="84" t="b">
        <v>0</v>
      </c>
      <c r="H101" s="84" t="b">
        <v>0</v>
      </c>
      <c r="I101" s="84" t="b">
        <v>0</v>
      </c>
      <c r="J101" s="84" t="b">
        <v>0</v>
      </c>
      <c r="K101" s="84" t="b">
        <v>0</v>
      </c>
      <c r="L101" s="84" t="b">
        <v>0</v>
      </c>
    </row>
    <row r="102" spans="1:12" ht="15">
      <c r="A102" s="84" t="s">
        <v>4025</v>
      </c>
      <c r="B102" s="84" t="s">
        <v>4026</v>
      </c>
      <c r="C102" s="84">
        <v>5</v>
      </c>
      <c r="D102" s="123">
        <v>0.00236239969855407</v>
      </c>
      <c r="E102" s="123">
        <v>2.8567288903828825</v>
      </c>
      <c r="F102" s="84" t="s">
        <v>4098</v>
      </c>
      <c r="G102" s="84" t="b">
        <v>0</v>
      </c>
      <c r="H102" s="84" t="b">
        <v>0</v>
      </c>
      <c r="I102" s="84" t="b">
        <v>0</v>
      </c>
      <c r="J102" s="84" t="b">
        <v>0</v>
      </c>
      <c r="K102" s="84" t="b">
        <v>0</v>
      </c>
      <c r="L102" s="84" t="b">
        <v>0</v>
      </c>
    </row>
    <row r="103" spans="1:12" ht="15">
      <c r="A103" s="84" t="s">
        <v>4026</v>
      </c>
      <c r="B103" s="84" t="s">
        <v>4027</v>
      </c>
      <c r="C103" s="84">
        <v>5</v>
      </c>
      <c r="D103" s="123">
        <v>0.00236239969855407</v>
      </c>
      <c r="E103" s="123">
        <v>2.8567288903828825</v>
      </c>
      <c r="F103" s="84" t="s">
        <v>4098</v>
      </c>
      <c r="G103" s="84" t="b">
        <v>0</v>
      </c>
      <c r="H103" s="84" t="b">
        <v>0</v>
      </c>
      <c r="I103" s="84" t="b">
        <v>0</v>
      </c>
      <c r="J103" s="84" t="b">
        <v>0</v>
      </c>
      <c r="K103" s="84" t="b">
        <v>0</v>
      </c>
      <c r="L103" s="84" t="b">
        <v>0</v>
      </c>
    </row>
    <row r="104" spans="1:12" ht="15">
      <c r="A104" s="84" t="s">
        <v>4027</v>
      </c>
      <c r="B104" s="84" t="s">
        <v>3601</v>
      </c>
      <c r="C104" s="84">
        <v>5</v>
      </c>
      <c r="D104" s="123">
        <v>0.00236239969855407</v>
      </c>
      <c r="E104" s="123">
        <v>2.5556988947189017</v>
      </c>
      <c r="F104" s="84" t="s">
        <v>4098</v>
      </c>
      <c r="G104" s="84" t="b">
        <v>0</v>
      </c>
      <c r="H104" s="84" t="b">
        <v>0</v>
      </c>
      <c r="I104" s="84" t="b">
        <v>0</v>
      </c>
      <c r="J104" s="84" t="b">
        <v>0</v>
      </c>
      <c r="K104" s="84" t="b">
        <v>0</v>
      </c>
      <c r="L104" s="84" t="b">
        <v>0</v>
      </c>
    </row>
    <row r="105" spans="1:12" ht="15">
      <c r="A105" s="84" t="s">
        <v>3601</v>
      </c>
      <c r="B105" s="84" t="s">
        <v>483</v>
      </c>
      <c r="C105" s="84">
        <v>5</v>
      </c>
      <c r="D105" s="123">
        <v>0.00236239969855407</v>
      </c>
      <c r="E105" s="123">
        <v>2.4095708590406635</v>
      </c>
      <c r="F105" s="84" t="s">
        <v>4098</v>
      </c>
      <c r="G105" s="84" t="b">
        <v>0</v>
      </c>
      <c r="H105" s="84" t="b">
        <v>0</v>
      </c>
      <c r="I105" s="84" t="b">
        <v>0</v>
      </c>
      <c r="J105" s="84" t="b">
        <v>0</v>
      </c>
      <c r="K105" s="84" t="b">
        <v>0</v>
      </c>
      <c r="L105" s="84" t="b">
        <v>0</v>
      </c>
    </row>
    <row r="106" spans="1:12" ht="15">
      <c r="A106" s="84" t="s">
        <v>3617</v>
      </c>
      <c r="B106" s="84" t="s">
        <v>3618</v>
      </c>
      <c r="C106" s="84">
        <v>5</v>
      </c>
      <c r="D106" s="123">
        <v>0.00236239969855407</v>
      </c>
      <c r="E106" s="123">
        <v>2.1754876530072953</v>
      </c>
      <c r="F106" s="84" t="s">
        <v>4098</v>
      </c>
      <c r="G106" s="84" t="b">
        <v>0</v>
      </c>
      <c r="H106" s="84" t="b">
        <v>0</v>
      </c>
      <c r="I106" s="84" t="b">
        <v>0</v>
      </c>
      <c r="J106" s="84" t="b">
        <v>0</v>
      </c>
      <c r="K106" s="84" t="b">
        <v>0</v>
      </c>
      <c r="L106" s="84" t="b">
        <v>0</v>
      </c>
    </row>
    <row r="107" spans="1:12" ht="15">
      <c r="A107" s="84" t="s">
        <v>4029</v>
      </c>
      <c r="B107" s="84" t="s">
        <v>3583</v>
      </c>
      <c r="C107" s="84">
        <v>5</v>
      </c>
      <c r="D107" s="123">
        <v>0.00236239969855407</v>
      </c>
      <c r="E107" s="123">
        <v>1.8314230251181123</v>
      </c>
      <c r="F107" s="84" t="s">
        <v>4098</v>
      </c>
      <c r="G107" s="84" t="b">
        <v>1</v>
      </c>
      <c r="H107" s="84" t="b">
        <v>0</v>
      </c>
      <c r="I107" s="84" t="b">
        <v>0</v>
      </c>
      <c r="J107" s="84" t="b">
        <v>0</v>
      </c>
      <c r="K107" s="84" t="b">
        <v>0</v>
      </c>
      <c r="L107" s="84" t="b">
        <v>0</v>
      </c>
    </row>
    <row r="108" spans="1:12" ht="15">
      <c r="A108" s="84" t="s">
        <v>3628</v>
      </c>
      <c r="B108" s="84" t="s">
        <v>3615</v>
      </c>
      <c r="C108" s="84">
        <v>4</v>
      </c>
      <c r="D108" s="123">
        <v>0.001987537500478165</v>
      </c>
      <c r="E108" s="123">
        <v>2.652608907726958</v>
      </c>
      <c r="F108" s="84" t="s">
        <v>4098</v>
      </c>
      <c r="G108" s="84" t="b">
        <v>0</v>
      </c>
      <c r="H108" s="84" t="b">
        <v>0</v>
      </c>
      <c r="I108" s="84" t="b">
        <v>0</v>
      </c>
      <c r="J108" s="84" t="b">
        <v>0</v>
      </c>
      <c r="K108" s="84" t="b">
        <v>0</v>
      </c>
      <c r="L108" s="84" t="b">
        <v>0</v>
      </c>
    </row>
    <row r="109" spans="1:12" ht="15">
      <c r="A109" s="84" t="s">
        <v>364</v>
      </c>
      <c r="B109" s="84" t="s">
        <v>3600</v>
      </c>
      <c r="C109" s="84">
        <v>4</v>
      </c>
      <c r="D109" s="123">
        <v>0.001987537500478165</v>
      </c>
      <c r="E109" s="123">
        <v>2.8567288903828825</v>
      </c>
      <c r="F109" s="84" t="s">
        <v>4098</v>
      </c>
      <c r="G109" s="84" t="b">
        <v>0</v>
      </c>
      <c r="H109" s="84" t="b">
        <v>0</v>
      </c>
      <c r="I109" s="84" t="b">
        <v>0</v>
      </c>
      <c r="J109" s="84" t="b">
        <v>0</v>
      </c>
      <c r="K109" s="84" t="b">
        <v>0</v>
      </c>
      <c r="L109" s="84" t="b">
        <v>0</v>
      </c>
    </row>
    <row r="110" spans="1:12" ht="15">
      <c r="A110" s="84" t="s">
        <v>472</v>
      </c>
      <c r="B110" s="84" t="s">
        <v>4022</v>
      </c>
      <c r="C110" s="84">
        <v>4</v>
      </c>
      <c r="D110" s="123">
        <v>0.001987537500478165</v>
      </c>
      <c r="E110" s="123">
        <v>2.4095708590406635</v>
      </c>
      <c r="F110" s="84" t="s">
        <v>4098</v>
      </c>
      <c r="G110" s="84" t="b">
        <v>0</v>
      </c>
      <c r="H110" s="84" t="b">
        <v>0</v>
      </c>
      <c r="I110" s="84" t="b">
        <v>0</v>
      </c>
      <c r="J110" s="84" t="b">
        <v>0</v>
      </c>
      <c r="K110" s="84" t="b">
        <v>0</v>
      </c>
      <c r="L110" s="84" t="b">
        <v>0</v>
      </c>
    </row>
    <row r="111" spans="1:12" ht="15">
      <c r="A111" s="84" t="s">
        <v>3585</v>
      </c>
      <c r="B111" s="84" t="s">
        <v>4032</v>
      </c>
      <c r="C111" s="84">
        <v>4</v>
      </c>
      <c r="D111" s="123">
        <v>0.001987537500478165</v>
      </c>
      <c r="E111" s="123">
        <v>2.555698894718901</v>
      </c>
      <c r="F111" s="84" t="s">
        <v>4098</v>
      </c>
      <c r="G111" s="84" t="b">
        <v>0</v>
      </c>
      <c r="H111" s="84" t="b">
        <v>0</v>
      </c>
      <c r="I111" s="84" t="b">
        <v>0</v>
      </c>
      <c r="J111" s="84" t="b">
        <v>0</v>
      </c>
      <c r="K111" s="84" t="b">
        <v>0</v>
      </c>
      <c r="L111" s="84" t="b">
        <v>0</v>
      </c>
    </row>
    <row r="112" spans="1:12" ht="15">
      <c r="A112" s="84" t="s">
        <v>4032</v>
      </c>
      <c r="B112" s="84" t="s">
        <v>3585</v>
      </c>
      <c r="C112" s="84">
        <v>4</v>
      </c>
      <c r="D112" s="123">
        <v>0.001987537500478165</v>
      </c>
      <c r="E112" s="123">
        <v>2.555698894718901</v>
      </c>
      <c r="F112" s="84" t="s">
        <v>4098</v>
      </c>
      <c r="G112" s="84" t="b">
        <v>0</v>
      </c>
      <c r="H112" s="84" t="b">
        <v>0</v>
      </c>
      <c r="I112" s="84" t="b">
        <v>0</v>
      </c>
      <c r="J112" s="84" t="b">
        <v>0</v>
      </c>
      <c r="K112" s="84" t="b">
        <v>0</v>
      </c>
      <c r="L112" s="84" t="b">
        <v>0</v>
      </c>
    </row>
    <row r="113" spans="1:12" ht="15">
      <c r="A113" s="84" t="s">
        <v>3585</v>
      </c>
      <c r="B113" s="84" t="s">
        <v>4028</v>
      </c>
      <c r="C113" s="84">
        <v>4</v>
      </c>
      <c r="D113" s="123">
        <v>0.001987537500478165</v>
      </c>
      <c r="E113" s="123">
        <v>2.458788881710845</v>
      </c>
      <c r="F113" s="84" t="s">
        <v>4098</v>
      </c>
      <c r="G113" s="84" t="b">
        <v>0</v>
      </c>
      <c r="H113" s="84" t="b">
        <v>0</v>
      </c>
      <c r="I113" s="84" t="b">
        <v>0</v>
      </c>
      <c r="J113" s="84" t="b">
        <v>0</v>
      </c>
      <c r="K113" s="84" t="b">
        <v>0</v>
      </c>
      <c r="L113" s="84" t="b">
        <v>0</v>
      </c>
    </row>
    <row r="114" spans="1:12" ht="15">
      <c r="A114" s="84" t="s">
        <v>4028</v>
      </c>
      <c r="B114" s="84" t="s">
        <v>3984</v>
      </c>
      <c r="C114" s="84">
        <v>4</v>
      </c>
      <c r="D114" s="123">
        <v>0.001987537500478165</v>
      </c>
      <c r="E114" s="123">
        <v>1.8055763679355015</v>
      </c>
      <c r="F114" s="84" t="s">
        <v>4098</v>
      </c>
      <c r="G114" s="84" t="b">
        <v>0</v>
      </c>
      <c r="H114" s="84" t="b">
        <v>0</v>
      </c>
      <c r="I114" s="84" t="b">
        <v>0</v>
      </c>
      <c r="J114" s="84" t="b">
        <v>0</v>
      </c>
      <c r="K114" s="84" t="b">
        <v>0</v>
      </c>
      <c r="L114" s="84" t="b">
        <v>0</v>
      </c>
    </row>
    <row r="115" spans="1:12" ht="15">
      <c r="A115" s="84" t="s">
        <v>3984</v>
      </c>
      <c r="B115" s="84" t="s">
        <v>3610</v>
      </c>
      <c r="C115" s="84">
        <v>4</v>
      </c>
      <c r="D115" s="123">
        <v>0.001987537500478165</v>
      </c>
      <c r="E115" s="123">
        <v>1.5045463722715202</v>
      </c>
      <c r="F115" s="84" t="s">
        <v>4098</v>
      </c>
      <c r="G115" s="84" t="b">
        <v>0</v>
      </c>
      <c r="H115" s="84" t="b">
        <v>0</v>
      </c>
      <c r="I115" s="84" t="b">
        <v>0</v>
      </c>
      <c r="J115" s="84" t="b">
        <v>1</v>
      </c>
      <c r="K115" s="84" t="b">
        <v>0</v>
      </c>
      <c r="L115" s="84" t="b">
        <v>0</v>
      </c>
    </row>
    <row r="116" spans="1:12" ht="15">
      <c r="A116" s="84" t="s">
        <v>3626</v>
      </c>
      <c r="B116" s="84" t="s">
        <v>4010</v>
      </c>
      <c r="C116" s="84">
        <v>4</v>
      </c>
      <c r="D116" s="123">
        <v>0.001987537500478165</v>
      </c>
      <c r="E116" s="123">
        <v>2.233479599984982</v>
      </c>
      <c r="F116" s="84" t="s">
        <v>4098</v>
      </c>
      <c r="G116" s="84" t="b">
        <v>0</v>
      </c>
      <c r="H116" s="84" t="b">
        <v>0</v>
      </c>
      <c r="I116" s="84" t="b">
        <v>0</v>
      </c>
      <c r="J116" s="84" t="b">
        <v>1</v>
      </c>
      <c r="K116" s="84" t="b">
        <v>0</v>
      </c>
      <c r="L116" s="84" t="b">
        <v>0</v>
      </c>
    </row>
    <row r="117" spans="1:12" ht="15">
      <c r="A117" s="84" t="s">
        <v>4010</v>
      </c>
      <c r="B117" s="84" t="s">
        <v>3584</v>
      </c>
      <c r="C117" s="84">
        <v>4</v>
      </c>
      <c r="D117" s="123">
        <v>0.001987537500478165</v>
      </c>
      <c r="E117" s="123">
        <v>2.166532810354369</v>
      </c>
      <c r="F117" s="84" t="s">
        <v>4098</v>
      </c>
      <c r="G117" s="84" t="b">
        <v>1</v>
      </c>
      <c r="H117" s="84" t="b">
        <v>0</v>
      </c>
      <c r="I117" s="84" t="b">
        <v>0</v>
      </c>
      <c r="J117" s="84" t="b">
        <v>0</v>
      </c>
      <c r="K117" s="84" t="b">
        <v>0</v>
      </c>
      <c r="L117" s="84" t="b">
        <v>0</v>
      </c>
    </row>
    <row r="118" spans="1:12" ht="15">
      <c r="A118" s="84" t="s">
        <v>3583</v>
      </c>
      <c r="B118" s="84" t="s">
        <v>3523</v>
      </c>
      <c r="C118" s="84">
        <v>4</v>
      </c>
      <c r="D118" s="123">
        <v>0.001987537500478165</v>
      </c>
      <c r="E118" s="123">
        <v>1.1782105113427688</v>
      </c>
      <c r="F118" s="84" t="s">
        <v>4098</v>
      </c>
      <c r="G118" s="84" t="b">
        <v>0</v>
      </c>
      <c r="H118" s="84" t="b">
        <v>0</v>
      </c>
      <c r="I118" s="84" t="b">
        <v>0</v>
      </c>
      <c r="J118" s="84" t="b">
        <v>0</v>
      </c>
      <c r="K118" s="84" t="b">
        <v>0</v>
      </c>
      <c r="L118" s="84" t="b">
        <v>0</v>
      </c>
    </row>
    <row r="119" spans="1:12" ht="15">
      <c r="A119" s="84" t="s">
        <v>3523</v>
      </c>
      <c r="B119" s="84" t="s">
        <v>622</v>
      </c>
      <c r="C119" s="84">
        <v>4</v>
      </c>
      <c r="D119" s="123">
        <v>0.001987537500478165</v>
      </c>
      <c r="E119" s="123">
        <v>0.9429150379991659</v>
      </c>
      <c r="F119" s="84" t="s">
        <v>4098</v>
      </c>
      <c r="G119" s="84" t="b">
        <v>0</v>
      </c>
      <c r="H119" s="84" t="b">
        <v>0</v>
      </c>
      <c r="I119" s="84" t="b">
        <v>0</v>
      </c>
      <c r="J119" s="84" t="b">
        <v>0</v>
      </c>
      <c r="K119" s="84" t="b">
        <v>0</v>
      </c>
      <c r="L119" s="84" t="b">
        <v>0</v>
      </c>
    </row>
    <row r="120" spans="1:12" ht="15">
      <c r="A120" s="84" t="s">
        <v>4035</v>
      </c>
      <c r="B120" s="84" t="s">
        <v>622</v>
      </c>
      <c r="C120" s="84">
        <v>4</v>
      </c>
      <c r="D120" s="123">
        <v>0.001987537500478165</v>
      </c>
      <c r="E120" s="123">
        <v>1.243945033663147</v>
      </c>
      <c r="F120" s="84" t="s">
        <v>4098</v>
      </c>
      <c r="G120" s="84" t="b">
        <v>0</v>
      </c>
      <c r="H120" s="84" t="b">
        <v>0</v>
      </c>
      <c r="I120" s="84" t="b">
        <v>0</v>
      </c>
      <c r="J120" s="84" t="b">
        <v>0</v>
      </c>
      <c r="K120" s="84" t="b">
        <v>0</v>
      </c>
      <c r="L120" s="84" t="b">
        <v>0</v>
      </c>
    </row>
    <row r="121" spans="1:12" ht="15">
      <c r="A121" s="84" t="s">
        <v>4013</v>
      </c>
      <c r="B121" s="84" t="s">
        <v>3607</v>
      </c>
      <c r="C121" s="84">
        <v>4</v>
      </c>
      <c r="D121" s="123">
        <v>0.0022907659020535683</v>
      </c>
      <c r="E121" s="123">
        <v>1.8882459418289474</v>
      </c>
      <c r="F121" s="84" t="s">
        <v>4098</v>
      </c>
      <c r="G121" s="84" t="b">
        <v>0</v>
      </c>
      <c r="H121" s="84" t="b">
        <v>0</v>
      </c>
      <c r="I121" s="84" t="b">
        <v>0</v>
      </c>
      <c r="J121" s="84" t="b">
        <v>0</v>
      </c>
      <c r="K121" s="84" t="b">
        <v>0</v>
      </c>
      <c r="L121" s="84" t="b">
        <v>0</v>
      </c>
    </row>
    <row r="122" spans="1:12" ht="15">
      <c r="A122" s="84" t="s">
        <v>3612</v>
      </c>
      <c r="B122" s="84" t="s">
        <v>3613</v>
      </c>
      <c r="C122" s="84">
        <v>4</v>
      </c>
      <c r="D122" s="123">
        <v>0.001987537500478165</v>
      </c>
      <c r="E122" s="123">
        <v>2.1407255467480835</v>
      </c>
      <c r="F122" s="84" t="s">
        <v>4098</v>
      </c>
      <c r="G122" s="84" t="b">
        <v>0</v>
      </c>
      <c r="H122" s="84" t="b">
        <v>0</v>
      </c>
      <c r="I122" s="84" t="b">
        <v>0</v>
      </c>
      <c r="J122" s="84" t="b">
        <v>0</v>
      </c>
      <c r="K122" s="84" t="b">
        <v>0</v>
      </c>
      <c r="L122" s="84" t="b">
        <v>0</v>
      </c>
    </row>
    <row r="123" spans="1:12" ht="15">
      <c r="A123" s="84" t="s">
        <v>3613</v>
      </c>
      <c r="B123" s="84" t="s">
        <v>3614</v>
      </c>
      <c r="C123" s="84">
        <v>4</v>
      </c>
      <c r="D123" s="123">
        <v>0.001987537500478165</v>
      </c>
      <c r="E123" s="123">
        <v>1.4253651262238953</v>
      </c>
      <c r="F123" s="84" t="s">
        <v>4098</v>
      </c>
      <c r="G123" s="84" t="b">
        <v>0</v>
      </c>
      <c r="H123" s="84" t="b">
        <v>0</v>
      </c>
      <c r="I123" s="84" t="b">
        <v>0</v>
      </c>
      <c r="J123" s="84" t="b">
        <v>0</v>
      </c>
      <c r="K123" s="84" t="b">
        <v>0</v>
      </c>
      <c r="L123" s="84" t="b">
        <v>0</v>
      </c>
    </row>
    <row r="124" spans="1:12" ht="15">
      <c r="A124" s="84" t="s">
        <v>3614</v>
      </c>
      <c r="B124" s="84" t="s">
        <v>3615</v>
      </c>
      <c r="C124" s="84">
        <v>4</v>
      </c>
      <c r="D124" s="123">
        <v>0.001987537500478165</v>
      </c>
      <c r="E124" s="123">
        <v>1.124335130559914</v>
      </c>
      <c r="F124" s="84" t="s">
        <v>4098</v>
      </c>
      <c r="G124" s="84" t="b">
        <v>0</v>
      </c>
      <c r="H124" s="84" t="b">
        <v>0</v>
      </c>
      <c r="I124" s="84" t="b">
        <v>0</v>
      </c>
      <c r="J124" s="84" t="b">
        <v>0</v>
      </c>
      <c r="K124" s="84" t="b">
        <v>0</v>
      </c>
      <c r="L124" s="84" t="b">
        <v>0</v>
      </c>
    </row>
    <row r="125" spans="1:12" ht="15">
      <c r="A125" s="84" t="s">
        <v>3615</v>
      </c>
      <c r="B125" s="84" t="s">
        <v>3616</v>
      </c>
      <c r="C125" s="84">
        <v>4</v>
      </c>
      <c r="D125" s="123">
        <v>0.001987537500478165</v>
      </c>
      <c r="E125" s="123">
        <v>2.652608907726958</v>
      </c>
      <c r="F125" s="84" t="s">
        <v>4098</v>
      </c>
      <c r="G125" s="84" t="b">
        <v>0</v>
      </c>
      <c r="H125" s="84" t="b">
        <v>0</v>
      </c>
      <c r="I125" s="84" t="b">
        <v>0</v>
      </c>
      <c r="J125" s="84" t="b">
        <v>0</v>
      </c>
      <c r="K125" s="84" t="b">
        <v>0</v>
      </c>
      <c r="L125" s="84" t="b">
        <v>0</v>
      </c>
    </row>
    <row r="126" spans="1:12" ht="15">
      <c r="A126" s="84" t="s">
        <v>3616</v>
      </c>
      <c r="B126" s="84" t="s">
        <v>3617</v>
      </c>
      <c r="C126" s="84">
        <v>4</v>
      </c>
      <c r="D126" s="123">
        <v>0.001987537500478165</v>
      </c>
      <c r="E126" s="123">
        <v>2.8567288903828825</v>
      </c>
      <c r="F126" s="84" t="s">
        <v>4098</v>
      </c>
      <c r="G126" s="84" t="b">
        <v>0</v>
      </c>
      <c r="H126" s="84" t="b">
        <v>0</v>
      </c>
      <c r="I126" s="84" t="b">
        <v>0</v>
      </c>
      <c r="J126" s="84" t="b">
        <v>0</v>
      </c>
      <c r="K126" s="84" t="b">
        <v>0</v>
      </c>
      <c r="L126" s="84" t="b">
        <v>0</v>
      </c>
    </row>
    <row r="127" spans="1:12" ht="15">
      <c r="A127" s="84" t="s">
        <v>3618</v>
      </c>
      <c r="B127" s="84" t="s">
        <v>622</v>
      </c>
      <c r="C127" s="84">
        <v>4</v>
      </c>
      <c r="D127" s="123">
        <v>0.001987537500478165</v>
      </c>
      <c r="E127" s="123">
        <v>0.44806501631907186</v>
      </c>
      <c r="F127" s="84" t="s">
        <v>4098</v>
      </c>
      <c r="G127" s="84" t="b">
        <v>0</v>
      </c>
      <c r="H127" s="84" t="b">
        <v>0</v>
      </c>
      <c r="I127" s="84" t="b">
        <v>0</v>
      </c>
      <c r="J127" s="84" t="b">
        <v>0</v>
      </c>
      <c r="K127" s="84" t="b">
        <v>0</v>
      </c>
      <c r="L127" s="84" t="b">
        <v>0</v>
      </c>
    </row>
    <row r="128" spans="1:12" ht="15">
      <c r="A128" s="84" t="s">
        <v>622</v>
      </c>
      <c r="B128" s="84" t="s">
        <v>353</v>
      </c>
      <c r="C128" s="84">
        <v>4</v>
      </c>
      <c r="D128" s="123">
        <v>0.001987537500478165</v>
      </c>
      <c r="E128" s="123">
        <v>1.3461838801762704</v>
      </c>
      <c r="F128" s="84" t="s">
        <v>4098</v>
      </c>
      <c r="G128" s="84" t="b">
        <v>0</v>
      </c>
      <c r="H128" s="84" t="b">
        <v>0</v>
      </c>
      <c r="I128" s="84" t="b">
        <v>0</v>
      </c>
      <c r="J128" s="84" t="b">
        <v>0</v>
      </c>
      <c r="K128" s="84" t="b">
        <v>0</v>
      </c>
      <c r="L128" s="84" t="b">
        <v>0</v>
      </c>
    </row>
    <row r="129" spans="1:12" ht="15">
      <c r="A129" s="84" t="s">
        <v>3625</v>
      </c>
      <c r="B129" s="84" t="s">
        <v>3583</v>
      </c>
      <c r="C129" s="84">
        <v>3</v>
      </c>
      <c r="D129" s="123">
        <v>0.0015850414934837562</v>
      </c>
      <c r="E129" s="123">
        <v>1.8314230251181123</v>
      </c>
      <c r="F129" s="84" t="s">
        <v>4098</v>
      </c>
      <c r="G129" s="84" t="b">
        <v>0</v>
      </c>
      <c r="H129" s="84" t="b">
        <v>0</v>
      </c>
      <c r="I129" s="84" t="b">
        <v>0</v>
      </c>
      <c r="J129" s="84" t="b">
        <v>0</v>
      </c>
      <c r="K129" s="84" t="b">
        <v>0</v>
      </c>
      <c r="L129" s="84" t="b">
        <v>0</v>
      </c>
    </row>
    <row r="130" spans="1:12" ht="15">
      <c r="A130" s="84" t="s">
        <v>3627</v>
      </c>
      <c r="B130" s="84" t="s">
        <v>3628</v>
      </c>
      <c r="C130" s="84">
        <v>3</v>
      </c>
      <c r="D130" s="123">
        <v>0.0015850414934837562</v>
      </c>
      <c r="E130" s="123">
        <v>2.3893674729523764</v>
      </c>
      <c r="F130" s="84" t="s">
        <v>4098</v>
      </c>
      <c r="G130" s="84" t="b">
        <v>0</v>
      </c>
      <c r="H130" s="84" t="b">
        <v>0</v>
      </c>
      <c r="I130" s="84" t="b">
        <v>0</v>
      </c>
      <c r="J130" s="84" t="b">
        <v>0</v>
      </c>
      <c r="K130" s="84" t="b">
        <v>0</v>
      </c>
      <c r="L130" s="84" t="b">
        <v>0</v>
      </c>
    </row>
    <row r="131" spans="1:12" ht="15">
      <c r="A131" s="84" t="s">
        <v>3615</v>
      </c>
      <c r="B131" s="84" t="s">
        <v>3629</v>
      </c>
      <c r="C131" s="84">
        <v>3</v>
      </c>
      <c r="D131" s="123">
        <v>0.0015850414934837562</v>
      </c>
      <c r="E131" s="123">
        <v>2.652608907726958</v>
      </c>
      <c r="F131" s="84" t="s">
        <v>4098</v>
      </c>
      <c r="G131" s="84" t="b">
        <v>0</v>
      </c>
      <c r="H131" s="84" t="b">
        <v>0</v>
      </c>
      <c r="I131" s="84" t="b">
        <v>0</v>
      </c>
      <c r="J131" s="84" t="b">
        <v>0</v>
      </c>
      <c r="K131" s="84" t="b">
        <v>0</v>
      </c>
      <c r="L131" s="84" t="b">
        <v>0</v>
      </c>
    </row>
    <row r="132" spans="1:12" ht="15">
      <c r="A132" s="84" t="s">
        <v>3629</v>
      </c>
      <c r="B132" s="84" t="s">
        <v>464</v>
      </c>
      <c r="C132" s="84">
        <v>3</v>
      </c>
      <c r="D132" s="123">
        <v>0.0015850414934837562</v>
      </c>
      <c r="E132" s="123">
        <v>3.078577639999239</v>
      </c>
      <c r="F132" s="84" t="s">
        <v>4098</v>
      </c>
      <c r="G132" s="84" t="b">
        <v>0</v>
      </c>
      <c r="H132" s="84" t="b">
        <v>0</v>
      </c>
      <c r="I132" s="84" t="b">
        <v>0</v>
      </c>
      <c r="J132" s="84" t="b">
        <v>0</v>
      </c>
      <c r="K132" s="84" t="b">
        <v>0</v>
      </c>
      <c r="L132" s="84" t="b">
        <v>0</v>
      </c>
    </row>
    <row r="133" spans="1:12" ht="15">
      <c r="A133" s="84" t="s">
        <v>464</v>
      </c>
      <c r="B133" s="84" t="s">
        <v>622</v>
      </c>
      <c r="C133" s="84">
        <v>3</v>
      </c>
      <c r="D133" s="123">
        <v>0.0015850414934837562</v>
      </c>
      <c r="E133" s="123">
        <v>1.243945033663147</v>
      </c>
      <c r="F133" s="84" t="s">
        <v>4098</v>
      </c>
      <c r="G133" s="84" t="b">
        <v>0</v>
      </c>
      <c r="H133" s="84" t="b">
        <v>0</v>
      </c>
      <c r="I133" s="84" t="b">
        <v>0</v>
      </c>
      <c r="J133" s="84" t="b">
        <v>0</v>
      </c>
      <c r="K133" s="84" t="b">
        <v>0</v>
      </c>
      <c r="L133" s="84" t="b">
        <v>0</v>
      </c>
    </row>
    <row r="134" spans="1:12" ht="15">
      <c r="A134" s="84" t="s">
        <v>4020</v>
      </c>
      <c r="B134" s="84" t="s">
        <v>4020</v>
      </c>
      <c r="C134" s="84">
        <v>3</v>
      </c>
      <c r="D134" s="123">
        <v>0.0015850414934837562</v>
      </c>
      <c r="E134" s="123">
        <v>2.555698894718901</v>
      </c>
      <c r="F134" s="84" t="s">
        <v>4098</v>
      </c>
      <c r="G134" s="84" t="b">
        <v>0</v>
      </c>
      <c r="H134" s="84" t="b">
        <v>0</v>
      </c>
      <c r="I134" s="84" t="b">
        <v>0</v>
      </c>
      <c r="J134" s="84" t="b">
        <v>0</v>
      </c>
      <c r="K134" s="84" t="b">
        <v>0</v>
      </c>
      <c r="L134" s="84" t="b">
        <v>0</v>
      </c>
    </row>
    <row r="135" spans="1:12" ht="15">
      <c r="A135" s="84" t="s">
        <v>4020</v>
      </c>
      <c r="B135" s="84" t="s">
        <v>4021</v>
      </c>
      <c r="C135" s="84">
        <v>3</v>
      </c>
      <c r="D135" s="123">
        <v>0.0015850414934837562</v>
      </c>
      <c r="E135" s="123">
        <v>2.4765176486712766</v>
      </c>
      <c r="F135" s="84" t="s">
        <v>4098</v>
      </c>
      <c r="G135" s="84" t="b">
        <v>0</v>
      </c>
      <c r="H135" s="84" t="b">
        <v>0</v>
      </c>
      <c r="I135" s="84" t="b">
        <v>0</v>
      </c>
      <c r="J135" s="84" t="b">
        <v>0</v>
      </c>
      <c r="K135" s="84" t="b">
        <v>0</v>
      </c>
      <c r="L135" s="84" t="b">
        <v>0</v>
      </c>
    </row>
    <row r="136" spans="1:12" ht="15">
      <c r="A136" s="84" t="s">
        <v>4021</v>
      </c>
      <c r="B136" s="84" t="s">
        <v>4021</v>
      </c>
      <c r="C136" s="84">
        <v>3</v>
      </c>
      <c r="D136" s="123">
        <v>0.0015850414934837562</v>
      </c>
      <c r="E136" s="123">
        <v>2.4765176486712766</v>
      </c>
      <c r="F136" s="84" t="s">
        <v>4098</v>
      </c>
      <c r="G136" s="84" t="b">
        <v>0</v>
      </c>
      <c r="H136" s="84" t="b">
        <v>0</v>
      </c>
      <c r="I136" s="84" t="b">
        <v>0</v>
      </c>
      <c r="J136" s="84" t="b">
        <v>0</v>
      </c>
      <c r="K136" s="84" t="b">
        <v>0</v>
      </c>
      <c r="L136" s="84" t="b">
        <v>0</v>
      </c>
    </row>
    <row r="137" spans="1:12" ht="15">
      <c r="A137" s="84" t="s">
        <v>4021</v>
      </c>
      <c r="B137" s="84" t="s">
        <v>4037</v>
      </c>
      <c r="C137" s="84">
        <v>3</v>
      </c>
      <c r="D137" s="123">
        <v>0.0015850414934837562</v>
      </c>
      <c r="E137" s="123">
        <v>2.777547644335258</v>
      </c>
      <c r="F137" s="84" t="s">
        <v>4098</v>
      </c>
      <c r="G137" s="84" t="b">
        <v>0</v>
      </c>
      <c r="H137" s="84" t="b">
        <v>0</v>
      </c>
      <c r="I137" s="84" t="b">
        <v>0</v>
      </c>
      <c r="J137" s="84" t="b">
        <v>0</v>
      </c>
      <c r="K137" s="84" t="b">
        <v>0</v>
      </c>
      <c r="L137" s="84" t="b">
        <v>0</v>
      </c>
    </row>
    <row r="138" spans="1:12" ht="15">
      <c r="A138" s="84" t="s">
        <v>4037</v>
      </c>
      <c r="B138" s="84" t="s">
        <v>4038</v>
      </c>
      <c r="C138" s="84">
        <v>3</v>
      </c>
      <c r="D138" s="123">
        <v>0.0015850414934837562</v>
      </c>
      <c r="E138" s="123">
        <v>3.078577639999239</v>
      </c>
      <c r="F138" s="84" t="s">
        <v>4098</v>
      </c>
      <c r="G138" s="84" t="b">
        <v>0</v>
      </c>
      <c r="H138" s="84" t="b">
        <v>0</v>
      </c>
      <c r="I138" s="84" t="b">
        <v>0</v>
      </c>
      <c r="J138" s="84" t="b">
        <v>1</v>
      </c>
      <c r="K138" s="84" t="b">
        <v>0</v>
      </c>
      <c r="L138" s="84" t="b">
        <v>0</v>
      </c>
    </row>
    <row r="139" spans="1:12" ht="15">
      <c r="A139" s="84" t="s">
        <v>4038</v>
      </c>
      <c r="B139" s="84" t="s">
        <v>4039</v>
      </c>
      <c r="C139" s="84">
        <v>3</v>
      </c>
      <c r="D139" s="123">
        <v>0.0015850414934837562</v>
      </c>
      <c r="E139" s="123">
        <v>3.078577639999239</v>
      </c>
      <c r="F139" s="84" t="s">
        <v>4098</v>
      </c>
      <c r="G139" s="84" t="b">
        <v>1</v>
      </c>
      <c r="H139" s="84" t="b">
        <v>0</v>
      </c>
      <c r="I139" s="84" t="b">
        <v>0</v>
      </c>
      <c r="J139" s="84" t="b">
        <v>0</v>
      </c>
      <c r="K139" s="84" t="b">
        <v>0</v>
      </c>
      <c r="L139" s="84" t="b">
        <v>0</v>
      </c>
    </row>
    <row r="140" spans="1:12" ht="15">
      <c r="A140" s="84" t="s">
        <v>4039</v>
      </c>
      <c r="B140" s="84" t="s">
        <v>4040</v>
      </c>
      <c r="C140" s="84">
        <v>3</v>
      </c>
      <c r="D140" s="123">
        <v>0.0015850414934837562</v>
      </c>
      <c r="E140" s="123">
        <v>3.078577639999239</v>
      </c>
      <c r="F140" s="84" t="s">
        <v>4098</v>
      </c>
      <c r="G140" s="84" t="b">
        <v>0</v>
      </c>
      <c r="H140" s="84" t="b">
        <v>0</v>
      </c>
      <c r="I140" s="84" t="b">
        <v>0</v>
      </c>
      <c r="J140" s="84" t="b">
        <v>0</v>
      </c>
      <c r="K140" s="84" t="b">
        <v>0</v>
      </c>
      <c r="L140" s="84" t="b">
        <v>0</v>
      </c>
    </row>
    <row r="141" spans="1:12" ht="15">
      <c r="A141" s="84" t="s">
        <v>4040</v>
      </c>
      <c r="B141" s="84" t="s">
        <v>4030</v>
      </c>
      <c r="C141" s="84">
        <v>3</v>
      </c>
      <c r="D141" s="123">
        <v>0.0015850414934837562</v>
      </c>
      <c r="E141" s="123">
        <v>2.953638903390939</v>
      </c>
      <c r="F141" s="84" t="s">
        <v>4098</v>
      </c>
      <c r="G141" s="84" t="b">
        <v>0</v>
      </c>
      <c r="H141" s="84" t="b">
        <v>0</v>
      </c>
      <c r="I141" s="84" t="b">
        <v>0</v>
      </c>
      <c r="J141" s="84" t="b">
        <v>0</v>
      </c>
      <c r="K141" s="84" t="b">
        <v>0</v>
      </c>
      <c r="L141" s="84" t="b">
        <v>0</v>
      </c>
    </row>
    <row r="142" spans="1:12" ht="15">
      <c r="A142" s="84" t="s">
        <v>4030</v>
      </c>
      <c r="B142" s="84" t="s">
        <v>4024</v>
      </c>
      <c r="C142" s="84">
        <v>3</v>
      </c>
      <c r="D142" s="123">
        <v>0.0015850414934837562</v>
      </c>
      <c r="E142" s="123">
        <v>2.7317901537745826</v>
      </c>
      <c r="F142" s="84" t="s">
        <v>4098</v>
      </c>
      <c r="G142" s="84" t="b">
        <v>0</v>
      </c>
      <c r="H142" s="84" t="b">
        <v>0</v>
      </c>
      <c r="I142" s="84" t="b">
        <v>0</v>
      </c>
      <c r="J142" s="84" t="b">
        <v>0</v>
      </c>
      <c r="K142" s="84" t="b">
        <v>0</v>
      </c>
      <c r="L142" s="84" t="b">
        <v>0</v>
      </c>
    </row>
    <row r="143" spans="1:12" ht="15">
      <c r="A143" s="84" t="s">
        <v>4024</v>
      </c>
      <c r="B143" s="84" t="s">
        <v>3986</v>
      </c>
      <c r="C143" s="84">
        <v>3</v>
      </c>
      <c r="D143" s="123">
        <v>0.0015850414934837562</v>
      </c>
      <c r="E143" s="123">
        <v>1.953638903390939</v>
      </c>
      <c r="F143" s="84" t="s">
        <v>4098</v>
      </c>
      <c r="G143" s="84" t="b">
        <v>0</v>
      </c>
      <c r="H143" s="84" t="b">
        <v>0</v>
      </c>
      <c r="I143" s="84" t="b">
        <v>0</v>
      </c>
      <c r="J143" s="84" t="b">
        <v>0</v>
      </c>
      <c r="K143" s="84" t="b">
        <v>0</v>
      </c>
      <c r="L143" s="84" t="b">
        <v>0</v>
      </c>
    </row>
    <row r="144" spans="1:12" ht="15">
      <c r="A144" s="84" t="s">
        <v>3986</v>
      </c>
      <c r="B144" s="84" t="s">
        <v>3627</v>
      </c>
      <c r="C144" s="84">
        <v>3</v>
      </c>
      <c r="D144" s="123">
        <v>0.0015850414934837562</v>
      </c>
      <c r="E144" s="123">
        <v>1.6112162225687328</v>
      </c>
      <c r="F144" s="84" t="s">
        <v>4098</v>
      </c>
      <c r="G144" s="84" t="b">
        <v>0</v>
      </c>
      <c r="H144" s="84" t="b">
        <v>0</v>
      </c>
      <c r="I144" s="84" t="b">
        <v>0</v>
      </c>
      <c r="J144" s="84" t="b">
        <v>0</v>
      </c>
      <c r="K144" s="84" t="b">
        <v>0</v>
      </c>
      <c r="L144" s="84" t="b">
        <v>0</v>
      </c>
    </row>
    <row r="145" spans="1:12" ht="15">
      <c r="A145" s="84" t="s">
        <v>3627</v>
      </c>
      <c r="B145" s="84" t="s">
        <v>4041</v>
      </c>
      <c r="C145" s="84">
        <v>3</v>
      </c>
      <c r="D145" s="123">
        <v>0.0015850414934837562</v>
      </c>
      <c r="E145" s="123">
        <v>2.5143062095606763</v>
      </c>
      <c r="F145" s="84" t="s">
        <v>4098</v>
      </c>
      <c r="G145" s="84" t="b">
        <v>0</v>
      </c>
      <c r="H145" s="84" t="b">
        <v>0</v>
      </c>
      <c r="I145" s="84" t="b">
        <v>0</v>
      </c>
      <c r="J145" s="84" t="b">
        <v>0</v>
      </c>
      <c r="K145" s="84" t="b">
        <v>0</v>
      </c>
      <c r="L145" s="84" t="b">
        <v>0</v>
      </c>
    </row>
    <row r="146" spans="1:12" ht="15">
      <c r="A146" s="84" t="s">
        <v>472</v>
      </c>
      <c r="B146" s="84" t="s">
        <v>4025</v>
      </c>
      <c r="C146" s="84">
        <v>3</v>
      </c>
      <c r="D146" s="123">
        <v>0.0015850414934837562</v>
      </c>
      <c r="E146" s="123">
        <v>2.4095708590406635</v>
      </c>
      <c r="F146" s="84" t="s">
        <v>4098</v>
      </c>
      <c r="G146" s="84" t="b">
        <v>0</v>
      </c>
      <c r="H146" s="84" t="b">
        <v>0</v>
      </c>
      <c r="I146" s="84" t="b">
        <v>0</v>
      </c>
      <c r="J146" s="84" t="b">
        <v>0</v>
      </c>
      <c r="K146" s="84" t="b">
        <v>0</v>
      </c>
      <c r="L146" s="84" t="b">
        <v>0</v>
      </c>
    </row>
    <row r="147" spans="1:12" ht="15">
      <c r="A147" s="84" t="s">
        <v>483</v>
      </c>
      <c r="B147" s="84" t="s">
        <v>4042</v>
      </c>
      <c r="C147" s="84">
        <v>3</v>
      </c>
      <c r="D147" s="123">
        <v>0.0015850414934837562</v>
      </c>
      <c r="E147" s="123">
        <v>2.7106008547046447</v>
      </c>
      <c r="F147" s="84" t="s">
        <v>4098</v>
      </c>
      <c r="G147" s="84" t="b">
        <v>0</v>
      </c>
      <c r="H147" s="84" t="b">
        <v>0</v>
      </c>
      <c r="I147" s="84" t="b">
        <v>0</v>
      </c>
      <c r="J147" s="84" t="b">
        <v>0</v>
      </c>
      <c r="K147" s="84" t="b">
        <v>0</v>
      </c>
      <c r="L147" s="84" t="b">
        <v>0</v>
      </c>
    </row>
    <row r="148" spans="1:12" ht="15">
      <c r="A148" s="84" t="s">
        <v>4042</v>
      </c>
      <c r="B148" s="84" t="s">
        <v>622</v>
      </c>
      <c r="C148" s="84">
        <v>3</v>
      </c>
      <c r="D148" s="123">
        <v>0.0015850414934837562</v>
      </c>
      <c r="E148" s="123">
        <v>1.243945033663147</v>
      </c>
      <c r="F148" s="84" t="s">
        <v>4098</v>
      </c>
      <c r="G148" s="84" t="b">
        <v>0</v>
      </c>
      <c r="H148" s="84" t="b">
        <v>0</v>
      </c>
      <c r="I148" s="84" t="b">
        <v>0</v>
      </c>
      <c r="J148" s="84" t="b">
        <v>0</v>
      </c>
      <c r="K148" s="84" t="b">
        <v>0</v>
      </c>
      <c r="L148" s="84" t="b">
        <v>0</v>
      </c>
    </row>
    <row r="149" spans="1:12" ht="15">
      <c r="A149" s="84" t="s">
        <v>3583</v>
      </c>
      <c r="B149" s="84" t="s">
        <v>4043</v>
      </c>
      <c r="C149" s="84">
        <v>3</v>
      </c>
      <c r="D149" s="123">
        <v>0.0015850414934837562</v>
      </c>
      <c r="E149" s="123">
        <v>1.8314230251181123</v>
      </c>
      <c r="F149" s="84" t="s">
        <v>4098</v>
      </c>
      <c r="G149" s="84" t="b">
        <v>0</v>
      </c>
      <c r="H149" s="84" t="b">
        <v>0</v>
      </c>
      <c r="I149" s="84" t="b">
        <v>0</v>
      </c>
      <c r="J149" s="84" t="b">
        <v>1</v>
      </c>
      <c r="K149" s="84" t="b">
        <v>0</v>
      </c>
      <c r="L149" s="84" t="b">
        <v>0</v>
      </c>
    </row>
    <row r="150" spans="1:12" ht="15">
      <c r="A150" s="84" t="s">
        <v>4043</v>
      </c>
      <c r="B150" s="84" t="s">
        <v>622</v>
      </c>
      <c r="C150" s="84">
        <v>3</v>
      </c>
      <c r="D150" s="123">
        <v>0.0015850414934837562</v>
      </c>
      <c r="E150" s="123">
        <v>1.243945033663147</v>
      </c>
      <c r="F150" s="84" t="s">
        <v>4098</v>
      </c>
      <c r="G150" s="84" t="b">
        <v>1</v>
      </c>
      <c r="H150" s="84" t="b">
        <v>0</v>
      </c>
      <c r="I150" s="84" t="b">
        <v>0</v>
      </c>
      <c r="J150" s="84" t="b">
        <v>0</v>
      </c>
      <c r="K150" s="84" t="b">
        <v>0</v>
      </c>
      <c r="L150" s="84" t="b">
        <v>0</v>
      </c>
    </row>
    <row r="151" spans="1:12" ht="15">
      <c r="A151" s="84" t="s">
        <v>3523</v>
      </c>
      <c r="B151" s="84" t="s">
        <v>632</v>
      </c>
      <c r="C151" s="84">
        <v>3</v>
      </c>
      <c r="D151" s="123">
        <v>0.0015850414934837562</v>
      </c>
      <c r="E151" s="123">
        <v>1.983602126768382</v>
      </c>
      <c r="F151" s="84" t="s">
        <v>4098</v>
      </c>
      <c r="G151" s="84" t="b">
        <v>0</v>
      </c>
      <c r="H151" s="84" t="b">
        <v>0</v>
      </c>
      <c r="I151" s="84" t="b">
        <v>0</v>
      </c>
      <c r="J151" s="84" t="b">
        <v>0</v>
      </c>
      <c r="K151" s="84" t="b">
        <v>0</v>
      </c>
      <c r="L151" s="84" t="b">
        <v>0</v>
      </c>
    </row>
    <row r="152" spans="1:12" ht="15">
      <c r="A152" s="84" t="s">
        <v>491</v>
      </c>
      <c r="B152" s="84" t="s">
        <v>3539</v>
      </c>
      <c r="C152" s="84">
        <v>3</v>
      </c>
      <c r="D152" s="123">
        <v>0.0015850414934837562</v>
      </c>
      <c r="E152" s="123">
        <v>2.8567288903828825</v>
      </c>
      <c r="F152" s="84" t="s">
        <v>4098</v>
      </c>
      <c r="G152" s="84" t="b">
        <v>0</v>
      </c>
      <c r="H152" s="84" t="b">
        <v>0</v>
      </c>
      <c r="I152" s="84" t="b">
        <v>0</v>
      </c>
      <c r="J152" s="84" t="b">
        <v>0</v>
      </c>
      <c r="K152" s="84" t="b">
        <v>0</v>
      </c>
      <c r="L152" s="84" t="b">
        <v>0</v>
      </c>
    </row>
    <row r="153" spans="1:12" ht="15">
      <c r="A153" s="84" t="s">
        <v>3539</v>
      </c>
      <c r="B153" s="84" t="s">
        <v>3538</v>
      </c>
      <c r="C153" s="84">
        <v>3</v>
      </c>
      <c r="D153" s="123">
        <v>0.0015850414934837562</v>
      </c>
      <c r="E153" s="123">
        <v>2.488752105088288</v>
      </c>
      <c r="F153" s="84" t="s">
        <v>4098</v>
      </c>
      <c r="G153" s="84" t="b">
        <v>0</v>
      </c>
      <c r="H153" s="84" t="b">
        <v>0</v>
      </c>
      <c r="I153" s="84" t="b">
        <v>0</v>
      </c>
      <c r="J153" s="84" t="b">
        <v>0</v>
      </c>
      <c r="K153" s="84" t="b">
        <v>0</v>
      </c>
      <c r="L153" s="84" t="b">
        <v>0</v>
      </c>
    </row>
    <row r="154" spans="1:12" ht="15">
      <c r="A154" s="84" t="s">
        <v>622</v>
      </c>
      <c r="B154" s="84" t="s">
        <v>3609</v>
      </c>
      <c r="C154" s="84">
        <v>3</v>
      </c>
      <c r="D154" s="123">
        <v>0.0015850414934837562</v>
      </c>
      <c r="E154" s="123">
        <v>1.0451538845122894</v>
      </c>
      <c r="F154" s="84" t="s">
        <v>4098</v>
      </c>
      <c r="G154" s="84" t="b">
        <v>0</v>
      </c>
      <c r="H154" s="84" t="b">
        <v>0</v>
      </c>
      <c r="I154" s="84" t="b">
        <v>0</v>
      </c>
      <c r="J154" s="84" t="b">
        <v>0</v>
      </c>
      <c r="K154" s="84" t="b">
        <v>0</v>
      </c>
      <c r="L154" s="84" t="b">
        <v>0</v>
      </c>
    </row>
    <row r="155" spans="1:12" ht="15">
      <c r="A155" s="84" t="s">
        <v>3609</v>
      </c>
      <c r="B155" s="84" t="s">
        <v>4044</v>
      </c>
      <c r="C155" s="84">
        <v>3</v>
      </c>
      <c r="D155" s="123">
        <v>0.0015850414934837562</v>
      </c>
      <c r="E155" s="123">
        <v>2.777547644335258</v>
      </c>
      <c r="F155" s="84" t="s">
        <v>4098</v>
      </c>
      <c r="G155" s="84" t="b">
        <v>0</v>
      </c>
      <c r="H155" s="84" t="b">
        <v>0</v>
      </c>
      <c r="I155" s="84" t="b">
        <v>0</v>
      </c>
      <c r="J155" s="84" t="b">
        <v>0</v>
      </c>
      <c r="K155" s="84" t="b">
        <v>0</v>
      </c>
      <c r="L155" s="84" t="b">
        <v>0</v>
      </c>
    </row>
    <row r="156" spans="1:12" ht="15">
      <c r="A156" s="84" t="s">
        <v>4044</v>
      </c>
      <c r="B156" s="84" t="s">
        <v>3608</v>
      </c>
      <c r="C156" s="84">
        <v>3</v>
      </c>
      <c r="D156" s="123">
        <v>0.0015850414934837562</v>
      </c>
      <c r="E156" s="123">
        <v>2.8567288903828825</v>
      </c>
      <c r="F156" s="84" t="s">
        <v>4098</v>
      </c>
      <c r="G156" s="84" t="b">
        <v>0</v>
      </c>
      <c r="H156" s="84" t="b">
        <v>0</v>
      </c>
      <c r="I156" s="84" t="b">
        <v>0</v>
      </c>
      <c r="J156" s="84" t="b">
        <v>0</v>
      </c>
      <c r="K156" s="84" t="b">
        <v>0</v>
      </c>
      <c r="L156" s="84" t="b">
        <v>0</v>
      </c>
    </row>
    <row r="157" spans="1:12" ht="15">
      <c r="A157" s="84" t="s">
        <v>3608</v>
      </c>
      <c r="B157" s="84" t="s">
        <v>4045</v>
      </c>
      <c r="C157" s="84">
        <v>3</v>
      </c>
      <c r="D157" s="123">
        <v>0.0015850414934837562</v>
      </c>
      <c r="E157" s="123">
        <v>2.777547644335258</v>
      </c>
      <c r="F157" s="84" t="s">
        <v>4098</v>
      </c>
      <c r="G157" s="84" t="b">
        <v>0</v>
      </c>
      <c r="H157" s="84" t="b">
        <v>0</v>
      </c>
      <c r="I157" s="84" t="b">
        <v>0</v>
      </c>
      <c r="J157" s="84" t="b">
        <v>0</v>
      </c>
      <c r="K157" s="84" t="b">
        <v>0</v>
      </c>
      <c r="L157" s="84" t="b">
        <v>0</v>
      </c>
    </row>
    <row r="158" spans="1:12" ht="15">
      <c r="A158" s="84" t="s">
        <v>4045</v>
      </c>
      <c r="B158" s="84" t="s">
        <v>3609</v>
      </c>
      <c r="C158" s="84">
        <v>3</v>
      </c>
      <c r="D158" s="123">
        <v>0.0015850414934837562</v>
      </c>
      <c r="E158" s="123">
        <v>2.777547644335258</v>
      </c>
      <c r="F158" s="84" t="s">
        <v>4098</v>
      </c>
      <c r="G158" s="84" t="b">
        <v>0</v>
      </c>
      <c r="H158" s="84" t="b">
        <v>0</v>
      </c>
      <c r="I158" s="84" t="b">
        <v>0</v>
      </c>
      <c r="J158" s="84" t="b">
        <v>0</v>
      </c>
      <c r="K158" s="84" t="b">
        <v>0</v>
      </c>
      <c r="L158" s="84" t="b">
        <v>0</v>
      </c>
    </row>
    <row r="159" spans="1:12" ht="15">
      <c r="A159" s="84" t="s">
        <v>3609</v>
      </c>
      <c r="B159" s="84" t="s">
        <v>4046</v>
      </c>
      <c r="C159" s="84">
        <v>3</v>
      </c>
      <c r="D159" s="123">
        <v>0.0015850414934837562</v>
      </c>
      <c r="E159" s="123">
        <v>2.777547644335258</v>
      </c>
      <c r="F159" s="84" t="s">
        <v>4098</v>
      </c>
      <c r="G159" s="84" t="b">
        <v>0</v>
      </c>
      <c r="H159" s="84" t="b">
        <v>0</v>
      </c>
      <c r="I159" s="84" t="b">
        <v>0</v>
      </c>
      <c r="J159" s="84" t="b">
        <v>0</v>
      </c>
      <c r="K159" s="84" t="b">
        <v>0</v>
      </c>
      <c r="L159" s="84" t="b">
        <v>0</v>
      </c>
    </row>
    <row r="160" spans="1:12" ht="15">
      <c r="A160" s="84" t="s">
        <v>4046</v>
      </c>
      <c r="B160" s="84" t="s">
        <v>3610</v>
      </c>
      <c r="C160" s="84">
        <v>3</v>
      </c>
      <c r="D160" s="123">
        <v>0.0015850414934837562</v>
      </c>
      <c r="E160" s="123">
        <v>2.555698894718901</v>
      </c>
      <c r="F160" s="84" t="s">
        <v>4098</v>
      </c>
      <c r="G160" s="84" t="b">
        <v>0</v>
      </c>
      <c r="H160" s="84" t="b">
        <v>0</v>
      </c>
      <c r="I160" s="84" t="b">
        <v>0</v>
      </c>
      <c r="J160" s="84" t="b">
        <v>1</v>
      </c>
      <c r="K160" s="84" t="b">
        <v>0</v>
      </c>
      <c r="L160" s="84" t="b">
        <v>0</v>
      </c>
    </row>
    <row r="161" spans="1:12" ht="15">
      <c r="A161" s="84" t="s">
        <v>3583</v>
      </c>
      <c r="B161" s="84" t="s">
        <v>4034</v>
      </c>
      <c r="C161" s="84">
        <v>3</v>
      </c>
      <c r="D161" s="123">
        <v>0.0015850414934837562</v>
      </c>
      <c r="E161" s="123">
        <v>1.7064842885098124</v>
      </c>
      <c r="F161" s="84" t="s">
        <v>4098</v>
      </c>
      <c r="G161" s="84" t="b">
        <v>0</v>
      </c>
      <c r="H161" s="84" t="b">
        <v>0</v>
      </c>
      <c r="I161" s="84" t="b">
        <v>0</v>
      </c>
      <c r="J161" s="84" t="b">
        <v>0</v>
      </c>
      <c r="K161" s="84" t="b">
        <v>0</v>
      </c>
      <c r="L161" s="84" t="b">
        <v>0</v>
      </c>
    </row>
    <row r="162" spans="1:12" ht="15">
      <c r="A162" s="84" t="s">
        <v>424</v>
      </c>
      <c r="B162" s="84" t="s">
        <v>4035</v>
      </c>
      <c r="C162" s="84">
        <v>3</v>
      </c>
      <c r="D162" s="123">
        <v>0.0015850414934837562</v>
      </c>
      <c r="E162" s="123">
        <v>2.5143062095606763</v>
      </c>
      <c r="F162" s="84" t="s">
        <v>4098</v>
      </c>
      <c r="G162" s="84" t="b">
        <v>0</v>
      </c>
      <c r="H162" s="84" t="b">
        <v>0</v>
      </c>
      <c r="I162" s="84" t="b">
        <v>0</v>
      </c>
      <c r="J162" s="84" t="b">
        <v>0</v>
      </c>
      <c r="K162" s="84" t="b">
        <v>0</v>
      </c>
      <c r="L162" s="84" t="b">
        <v>0</v>
      </c>
    </row>
    <row r="163" spans="1:12" ht="15">
      <c r="A163" s="84" t="s">
        <v>4047</v>
      </c>
      <c r="B163" s="84" t="s">
        <v>4048</v>
      </c>
      <c r="C163" s="84">
        <v>3</v>
      </c>
      <c r="D163" s="123">
        <v>0.0015850414934837562</v>
      </c>
      <c r="E163" s="123">
        <v>3.078577639999239</v>
      </c>
      <c r="F163" s="84" t="s">
        <v>4098</v>
      </c>
      <c r="G163" s="84" t="b">
        <v>0</v>
      </c>
      <c r="H163" s="84" t="b">
        <v>0</v>
      </c>
      <c r="I163" s="84" t="b">
        <v>0</v>
      </c>
      <c r="J163" s="84" t="b">
        <v>0</v>
      </c>
      <c r="K163" s="84" t="b">
        <v>0</v>
      </c>
      <c r="L163" s="84" t="b">
        <v>0</v>
      </c>
    </row>
    <row r="164" spans="1:12" ht="15">
      <c r="A164" s="84" t="s">
        <v>4048</v>
      </c>
      <c r="B164" s="84" t="s">
        <v>4049</v>
      </c>
      <c r="C164" s="84">
        <v>3</v>
      </c>
      <c r="D164" s="123">
        <v>0.0015850414934837562</v>
      </c>
      <c r="E164" s="123">
        <v>3.078577639999239</v>
      </c>
      <c r="F164" s="84" t="s">
        <v>4098</v>
      </c>
      <c r="G164" s="84" t="b">
        <v>0</v>
      </c>
      <c r="H164" s="84" t="b">
        <v>0</v>
      </c>
      <c r="I164" s="84" t="b">
        <v>0</v>
      </c>
      <c r="J164" s="84" t="b">
        <v>0</v>
      </c>
      <c r="K164" s="84" t="b">
        <v>0</v>
      </c>
      <c r="L164" s="84" t="b">
        <v>0</v>
      </c>
    </row>
    <row r="165" spans="1:12" ht="15">
      <c r="A165" s="84" t="s">
        <v>4049</v>
      </c>
      <c r="B165" s="84" t="s">
        <v>4050</v>
      </c>
      <c r="C165" s="84">
        <v>3</v>
      </c>
      <c r="D165" s="123">
        <v>0.0015850414934837562</v>
      </c>
      <c r="E165" s="123">
        <v>3.078577639999239</v>
      </c>
      <c r="F165" s="84" t="s">
        <v>4098</v>
      </c>
      <c r="G165" s="84" t="b">
        <v>0</v>
      </c>
      <c r="H165" s="84" t="b">
        <v>0</v>
      </c>
      <c r="I165" s="84" t="b">
        <v>0</v>
      </c>
      <c r="J165" s="84" t="b">
        <v>0</v>
      </c>
      <c r="K165" s="84" t="b">
        <v>0</v>
      </c>
      <c r="L165" s="84" t="b">
        <v>0</v>
      </c>
    </row>
    <row r="166" spans="1:12" ht="15">
      <c r="A166" s="84" t="s">
        <v>4050</v>
      </c>
      <c r="B166" s="84" t="s">
        <v>4051</v>
      </c>
      <c r="C166" s="84">
        <v>3</v>
      </c>
      <c r="D166" s="123">
        <v>0.0015850414934837562</v>
      </c>
      <c r="E166" s="123">
        <v>3.078577639999239</v>
      </c>
      <c r="F166" s="84" t="s">
        <v>4098</v>
      </c>
      <c r="G166" s="84" t="b">
        <v>0</v>
      </c>
      <c r="H166" s="84" t="b">
        <v>0</v>
      </c>
      <c r="I166" s="84" t="b">
        <v>0</v>
      </c>
      <c r="J166" s="84" t="b">
        <v>0</v>
      </c>
      <c r="K166" s="84" t="b">
        <v>0</v>
      </c>
      <c r="L166" s="84" t="b">
        <v>0</v>
      </c>
    </row>
    <row r="167" spans="1:12" ht="15">
      <c r="A167" s="84" t="s">
        <v>4051</v>
      </c>
      <c r="B167" s="84" t="s">
        <v>490</v>
      </c>
      <c r="C167" s="84">
        <v>3</v>
      </c>
      <c r="D167" s="123">
        <v>0.0015850414934837562</v>
      </c>
      <c r="E167" s="123">
        <v>3.078577639999239</v>
      </c>
      <c r="F167" s="84" t="s">
        <v>4098</v>
      </c>
      <c r="G167" s="84" t="b">
        <v>0</v>
      </c>
      <c r="H167" s="84" t="b">
        <v>0</v>
      </c>
      <c r="I167" s="84" t="b">
        <v>0</v>
      </c>
      <c r="J167" s="84" t="b">
        <v>0</v>
      </c>
      <c r="K167" s="84" t="b">
        <v>0</v>
      </c>
      <c r="L167" s="84" t="b">
        <v>0</v>
      </c>
    </row>
    <row r="168" spans="1:12" ht="15">
      <c r="A168" s="84" t="s">
        <v>490</v>
      </c>
      <c r="B168" s="84" t="s">
        <v>622</v>
      </c>
      <c r="C168" s="84">
        <v>3</v>
      </c>
      <c r="D168" s="123">
        <v>0.0015850414934837562</v>
      </c>
      <c r="E168" s="123">
        <v>1.243945033663147</v>
      </c>
      <c r="F168" s="84" t="s">
        <v>4098</v>
      </c>
      <c r="G168" s="84" t="b">
        <v>0</v>
      </c>
      <c r="H168" s="84" t="b">
        <v>0</v>
      </c>
      <c r="I168" s="84" t="b">
        <v>0</v>
      </c>
      <c r="J168" s="84" t="b">
        <v>0</v>
      </c>
      <c r="K168" s="84" t="b">
        <v>0</v>
      </c>
      <c r="L168" s="84" t="b">
        <v>0</v>
      </c>
    </row>
    <row r="169" spans="1:12" ht="15">
      <c r="A169" s="84" t="s">
        <v>622</v>
      </c>
      <c r="B169" s="84" t="s">
        <v>3531</v>
      </c>
      <c r="C169" s="84">
        <v>3</v>
      </c>
      <c r="D169" s="123">
        <v>0.0015850414934837562</v>
      </c>
      <c r="E169" s="123">
        <v>1.3461838801762704</v>
      </c>
      <c r="F169" s="84" t="s">
        <v>4098</v>
      </c>
      <c r="G169" s="84" t="b">
        <v>0</v>
      </c>
      <c r="H169" s="84" t="b">
        <v>0</v>
      </c>
      <c r="I169" s="84" t="b">
        <v>0</v>
      </c>
      <c r="J169" s="84" t="b">
        <v>0</v>
      </c>
      <c r="K169" s="84" t="b">
        <v>0</v>
      </c>
      <c r="L169" s="84" t="b">
        <v>0</v>
      </c>
    </row>
    <row r="170" spans="1:12" ht="15">
      <c r="A170" s="84" t="s">
        <v>3531</v>
      </c>
      <c r="B170" s="84" t="s">
        <v>632</v>
      </c>
      <c r="C170" s="84">
        <v>3</v>
      </c>
      <c r="D170" s="123">
        <v>0.0015850414934837562</v>
      </c>
      <c r="E170" s="123">
        <v>2.4095708590406635</v>
      </c>
      <c r="F170" s="84" t="s">
        <v>4098</v>
      </c>
      <c r="G170" s="84" t="b">
        <v>0</v>
      </c>
      <c r="H170" s="84" t="b">
        <v>0</v>
      </c>
      <c r="I170" s="84" t="b">
        <v>0</v>
      </c>
      <c r="J170" s="84" t="b">
        <v>0</v>
      </c>
      <c r="K170" s="84" t="b">
        <v>0</v>
      </c>
      <c r="L170" s="84" t="b">
        <v>0</v>
      </c>
    </row>
    <row r="171" spans="1:12" ht="15">
      <c r="A171" s="84" t="s">
        <v>632</v>
      </c>
      <c r="B171" s="84" t="s">
        <v>3523</v>
      </c>
      <c r="C171" s="84">
        <v>3</v>
      </c>
      <c r="D171" s="123">
        <v>0.0015850414934837562</v>
      </c>
      <c r="E171" s="123">
        <v>1.8233051348959328</v>
      </c>
      <c r="F171" s="84" t="s">
        <v>4098</v>
      </c>
      <c r="G171" s="84" t="b">
        <v>0</v>
      </c>
      <c r="H171" s="84" t="b">
        <v>0</v>
      </c>
      <c r="I171" s="84" t="b">
        <v>0</v>
      </c>
      <c r="J171" s="84" t="b">
        <v>0</v>
      </c>
      <c r="K171" s="84" t="b">
        <v>0</v>
      </c>
      <c r="L171" s="84" t="b">
        <v>0</v>
      </c>
    </row>
    <row r="172" spans="1:12" ht="15">
      <c r="A172" s="84" t="s">
        <v>416</v>
      </c>
      <c r="B172" s="84" t="s">
        <v>3612</v>
      </c>
      <c r="C172" s="84">
        <v>3</v>
      </c>
      <c r="D172" s="123">
        <v>0.0015850414934837562</v>
      </c>
      <c r="E172" s="123">
        <v>2.1939710587013086</v>
      </c>
      <c r="F172" s="84" t="s">
        <v>4098</v>
      </c>
      <c r="G172" s="84" t="b">
        <v>0</v>
      </c>
      <c r="H172" s="84" t="b">
        <v>0</v>
      </c>
      <c r="I172" s="84" t="b">
        <v>0</v>
      </c>
      <c r="J172" s="84" t="b">
        <v>0</v>
      </c>
      <c r="K172" s="84" t="b">
        <v>0</v>
      </c>
      <c r="L172" s="84" t="b">
        <v>0</v>
      </c>
    </row>
    <row r="173" spans="1:12" ht="15">
      <c r="A173" s="84" t="s">
        <v>3589</v>
      </c>
      <c r="B173" s="84" t="s">
        <v>4054</v>
      </c>
      <c r="C173" s="84">
        <v>3</v>
      </c>
      <c r="D173" s="123">
        <v>0.0015850414934837562</v>
      </c>
      <c r="E173" s="123">
        <v>1.8744576573433143</v>
      </c>
      <c r="F173" s="84" t="s">
        <v>4098</v>
      </c>
      <c r="G173" s="84" t="b">
        <v>0</v>
      </c>
      <c r="H173" s="84" t="b">
        <v>0</v>
      </c>
      <c r="I173" s="84" t="b">
        <v>0</v>
      </c>
      <c r="J173" s="84" t="b">
        <v>0</v>
      </c>
      <c r="K173" s="84" t="b">
        <v>0</v>
      </c>
      <c r="L173" s="84" t="b">
        <v>0</v>
      </c>
    </row>
    <row r="174" spans="1:12" ht="15">
      <c r="A174" s="84" t="s">
        <v>4054</v>
      </c>
      <c r="B174" s="84" t="s">
        <v>3587</v>
      </c>
      <c r="C174" s="84">
        <v>3</v>
      </c>
      <c r="D174" s="123">
        <v>0.0015850414934837562</v>
      </c>
      <c r="E174" s="123">
        <v>2.3515789120629766</v>
      </c>
      <c r="F174" s="84" t="s">
        <v>4098</v>
      </c>
      <c r="G174" s="84" t="b">
        <v>0</v>
      </c>
      <c r="H174" s="84" t="b">
        <v>0</v>
      </c>
      <c r="I174" s="84" t="b">
        <v>0</v>
      </c>
      <c r="J174" s="84" t="b">
        <v>0</v>
      </c>
      <c r="K174" s="84" t="b">
        <v>0</v>
      </c>
      <c r="L174" s="84" t="b">
        <v>0</v>
      </c>
    </row>
    <row r="175" spans="1:12" ht="15">
      <c r="A175" s="84" t="s">
        <v>3587</v>
      </c>
      <c r="B175" s="84" t="s">
        <v>3587</v>
      </c>
      <c r="C175" s="84">
        <v>3</v>
      </c>
      <c r="D175" s="123">
        <v>0.0015850414934837562</v>
      </c>
      <c r="E175" s="123">
        <v>1.652608907726958</v>
      </c>
      <c r="F175" s="84" t="s">
        <v>4098</v>
      </c>
      <c r="G175" s="84" t="b">
        <v>0</v>
      </c>
      <c r="H175" s="84" t="b">
        <v>0</v>
      </c>
      <c r="I175" s="84" t="b">
        <v>0</v>
      </c>
      <c r="J175" s="84" t="b">
        <v>0</v>
      </c>
      <c r="K175" s="84" t="b">
        <v>0</v>
      </c>
      <c r="L175" s="84" t="b">
        <v>0</v>
      </c>
    </row>
    <row r="176" spans="1:12" ht="15">
      <c r="A176" s="84" t="s">
        <v>3587</v>
      </c>
      <c r="B176" s="84" t="s">
        <v>4055</v>
      </c>
      <c r="C176" s="84">
        <v>3</v>
      </c>
      <c r="D176" s="123">
        <v>0.0015850414934837562</v>
      </c>
      <c r="E176" s="123">
        <v>2.3796076356632203</v>
      </c>
      <c r="F176" s="84" t="s">
        <v>4098</v>
      </c>
      <c r="G176" s="84" t="b">
        <v>0</v>
      </c>
      <c r="H176" s="84" t="b">
        <v>0</v>
      </c>
      <c r="I176" s="84" t="b">
        <v>0</v>
      </c>
      <c r="J176" s="84" t="b">
        <v>1</v>
      </c>
      <c r="K176" s="84" t="b">
        <v>0</v>
      </c>
      <c r="L176" s="84" t="b">
        <v>0</v>
      </c>
    </row>
    <row r="177" spans="1:12" ht="15">
      <c r="A177" s="84" t="s">
        <v>4055</v>
      </c>
      <c r="B177" s="84" t="s">
        <v>4056</v>
      </c>
      <c r="C177" s="84">
        <v>3</v>
      </c>
      <c r="D177" s="123">
        <v>0.0015850414934837562</v>
      </c>
      <c r="E177" s="123">
        <v>3.078577639999239</v>
      </c>
      <c r="F177" s="84" t="s">
        <v>4098</v>
      </c>
      <c r="G177" s="84" t="b">
        <v>1</v>
      </c>
      <c r="H177" s="84" t="b">
        <v>0</v>
      </c>
      <c r="I177" s="84" t="b">
        <v>0</v>
      </c>
      <c r="J177" s="84" t="b">
        <v>0</v>
      </c>
      <c r="K177" s="84" t="b">
        <v>0</v>
      </c>
      <c r="L177" s="84" t="b">
        <v>0</v>
      </c>
    </row>
    <row r="178" spans="1:12" ht="15">
      <c r="A178" s="84" t="s">
        <v>4056</v>
      </c>
      <c r="B178" s="84" t="s">
        <v>4057</v>
      </c>
      <c r="C178" s="84">
        <v>3</v>
      </c>
      <c r="D178" s="123">
        <v>0.0015850414934837562</v>
      </c>
      <c r="E178" s="123">
        <v>3.078577639999239</v>
      </c>
      <c r="F178" s="84" t="s">
        <v>4098</v>
      </c>
      <c r="G178" s="84" t="b">
        <v>0</v>
      </c>
      <c r="H178" s="84" t="b">
        <v>0</v>
      </c>
      <c r="I178" s="84" t="b">
        <v>0</v>
      </c>
      <c r="J178" s="84" t="b">
        <v>0</v>
      </c>
      <c r="K178" s="84" t="b">
        <v>0</v>
      </c>
      <c r="L178" s="84" t="b">
        <v>0</v>
      </c>
    </row>
    <row r="179" spans="1:12" ht="15">
      <c r="A179" s="84" t="s">
        <v>4057</v>
      </c>
      <c r="B179" s="84" t="s">
        <v>3587</v>
      </c>
      <c r="C179" s="84">
        <v>3</v>
      </c>
      <c r="D179" s="123">
        <v>0.0015850414934837562</v>
      </c>
      <c r="E179" s="123">
        <v>2.3515789120629766</v>
      </c>
      <c r="F179" s="84" t="s">
        <v>4098</v>
      </c>
      <c r="G179" s="84" t="b">
        <v>0</v>
      </c>
      <c r="H179" s="84" t="b">
        <v>0</v>
      </c>
      <c r="I179" s="84" t="b">
        <v>0</v>
      </c>
      <c r="J179" s="84" t="b">
        <v>0</v>
      </c>
      <c r="K179" s="84" t="b">
        <v>0</v>
      </c>
      <c r="L179" s="84" t="b">
        <v>0</v>
      </c>
    </row>
    <row r="180" spans="1:12" ht="15">
      <c r="A180" s="84" t="s">
        <v>3587</v>
      </c>
      <c r="B180" s="84" t="s">
        <v>3525</v>
      </c>
      <c r="C180" s="84">
        <v>3</v>
      </c>
      <c r="D180" s="123">
        <v>0.0015850414934837562</v>
      </c>
      <c r="E180" s="123">
        <v>1.742785538076046</v>
      </c>
      <c r="F180" s="84" t="s">
        <v>4098</v>
      </c>
      <c r="G180" s="84" t="b">
        <v>0</v>
      </c>
      <c r="H180" s="84" t="b">
        <v>0</v>
      </c>
      <c r="I180" s="84" t="b">
        <v>0</v>
      </c>
      <c r="J180" s="84" t="b">
        <v>0</v>
      </c>
      <c r="K180" s="84" t="b">
        <v>0</v>
      </c>
      <c r="L180" s="84" t="b">
        <v>0</v>
      </c>
    </row>
    <row r="181" spans="1:12" ht="15">
      <c r="A181" s="84" t="s">
        <v>3525</v>
      </c>
      <c r="B181" s="84" t="s">
        <v>622</v>
      </c>
      <c r="C181" s="84">
        <v>3</v>
      </c>
      <c r="D181" s="123">
        <v>0.0015850414934837562</v>
      </c>
      <c r="E181" s="123">
        <v>1.119006297054847</v>
      </c>
      <c r="F181" s="84" t="s">
        <v>4098</v>
      </c>
      <c r="G181" s="84" t="b">
        <v>0</v>
      </c>
      <c r="H181" s="84" t="b">
        <v>0</v>
      </c>
      <c r="I181" s="84" t="b">
        <v>0</v>
      </c>
      <c r="J181" s="84" t="b">
        <v>0</v>
      </c>
      <c r="K181" s="84" t="b">
        <v>0</v>
      </c>
      <c r="L181" s="84" t="b">
        <v>0</v>
      </c>
    </row>
    <row r="182" spans="1:12" ht="15">
      <c r="A182" s="84" t="s">
        <v>4010</v>
      </c>
      <c r="B182" s="84" t="s">
        <v>4058</v>
      </c>
      <c r="C182" s="84">
        <v>3</v>
      </c>
      <c r="D182" s="123">
        <v>0.0015850414934837562</v>
      </c>
      <c r="E182" s="123">
        <v>2.7106008547046447</v>
      </c>
      <c r="F182" s="84" t="s">
        <v>4098</v>
      </c>
      <c r="G182" s="84" t="b">
        <v>1</v>
      </c>
      <c r="H182" s="84" t="b">
        <v>0</v>
      </c>
      <c r="I182" s="84" t="b">
        <v>0</v>
      </c>
      <c r="J182" s="84" t="b">
        <v>0</v>
      </c>
      <c r="K182" s="84" t="b">
        <v>0</v>
      </c>
      <c r="L182" s="84" t="b">
        <v>0</v>
      </c>
    </row>
    <row r="183" spans="1:12" ht="15">
      <c r="A183" s="84" t="s">
        <v>4058</v>
      </c>
      <c r="B183" s="84" t="s">
        <v>4033</v>
      </c>
      <c r="C183" s="84">
        <v>3</v>
      </c>
      <c r="D183" s="123">
        <v>0.0015850414934837562</v>
      </c>
      <c r="E183" s="123">
        <v>2.953638903390939</v>
      </c>
      <c r="F183" s="84" t="s">
        <v>4098</v>
      </c>
      <c r="G183" s="84" t="b">
        <v>0</v>
      </c>
      <c r="H183" s="84" t="b">
        <v>0</v>
      </c>
      <c r="I183" s="84" t="b">
        <v>0</v>
      </c>
      <c r="J183" s="84" t="b">
        <v>0</v>
      </c>
      <c r="K183" s="84" t="b">
        <v>0</v>
      </c>
      <c r="L183" s="84" t="b">
        <v>0</v>
      </c>
    </row>
    <row r="184" spans="1:12" ht="15">
      <c r="A184" s="84" t="s">
        <v>4033</v>
      </c>
      <c r="B184" s="84" t="s">
        <v>4036</v>
      </c>
      <c r="C184" s="84">
        <v>3</v>
      </c>
      <c r="D184" s="123">
        <v>0.0015850414934837562</v>
      </c>
      <c r="E184" s="123">
        <v>2.828700166782639</v>
      </c>
      <c r="F184" s="84" t="s">
        <v>4098</v>
      </c>
      <c r="G184" s="84" t="b">
        <v>0</v>
      </c>
      <c r="H184" s="84" t="b">
        <v>0</v>
      </c>
      <c r="I184" s="84" t="b">
        <v>0</v>
      </c>
      <c r="J184" s="84" t="b">
        <v>0</v>
      </c>
      <c r="K184" s="84" t="b">
        <v>0</v>
      </c>
      <c r="L184" s="84" t="b">
        <v>0</v>
      </c>
    </row>
    <row r="185" spans="1:12" ht="15">
      <c r="A185" s="84" t="s">
        <v>4036</v>
      </c>
      <c r="B185" s="84" t="s">
        <v>4059</v>
      </c>
      <c r="C185" s="84">
        <v>3</v>
      </c>
      <c r="D185" s="123">
        <v>0.0015850414934837562</v>
      </c>
      <c r="E185" s="123">
        <v>2.953638903390939</v>
      </c>
      <c r="F185" s="84" t="s">
        <v>4098</v>
      </c>
      <c r="G185" s="84" t="b">
        <v>0</v>
      </c>
      <c r="H185" s="84" t="b">
        <v>0</v>
      </c>
      <c r="I185" s="84" t="b">
        <v>0</v>
      </c>
      <c r="J185" s="84" t="b">
        <v>0</v>
      </c>
      <c r="K185" s="84" t="b">
        <v>0</v>
      </c>
      <c r="L185" s="84" t="b">
        <v>0</v>
      </c>
    </row>
    <row r="186" spans="1:12" ht="15">
      <c r="A186" s="84" t="s">
        <v>4059</v>
      </c>
      <c r="B186" s="84" t="s">
        <v>4060</v>
      </c>
      <c r="C186" s="84">
        <v>3</v>
      </c>
      <c r="D186" s="123">
        <v>0.0015850414934837562</v>
      </c>
      <c r="E186" s="123">
        <v>3.078577639999239</v>
      </c>
      <c r="F186" s="84" t="s">
        <v>4098</v>
      </c>
      <c r="G186" s="84" t="b">
        <v>0</v>
      </c>
      <c r="H186" s="84" t="b">
        <v>0</v>
      </c>
      <c r="I186" s="84" t="b">
        <v>0</v>
      </c>
      <c r="J186" s="84" t="b">
        <v>0</v>
      </c>
      <c r="K186" s="84" t="b">
        <v>0</v>
      </c>
      <c r="L186" s="84" t="b">
        <v>0</v>
      </c>
    </row>
    <row r="187" spans="1:12" ht="15">
      <c r="A187" s="84" t="s">
        <v>4060</v>
      </c>
      <c r="B187" s="84" t="s">
        <v>622</v>
      </c>
      <c r="C187" s="84">
        <v>3</v>
      </c>
      <c r="D187" s="123">
        <v>0.0015850414934837562</v>
      </c>
      <c r="E187" s="123">
        <v>1.243945033663147</v>
      </c>
      <c r="F187" s="84" t="s">
        <v>4098</v>
      </c>
      <c r="G187" s="84" t="b">
        <v>0</v>
      </c>
      <c r="H187" s="84" t="b">
        <v>0</v>
      </c>
      <c r="I187" s="84" t="b">
        <v>0</v>
      </c>
      <c r="J187" s="84" t="b">
        <v>0</v>
      </c>
      <c r="K187" s="84" t="b">
        <v>0</v>
      </c>
      <c r="L187" s="84" t="b">
        <v>0</v>
      </c>
    </row>
    <row r="188" spans="1:12" ht="15">
      <c r="A188" s="84" t="s">
        <v>4061</v>
      </c>
      <c r="B188" s="84" t="s">
        <v>4029</v>
      </c>
      <c r="C188" s="84">
        <v>3</v>
      </c>
      <c r="D188" s="123">
        <v>0.0015850414934837562</v>
      </c>
      <c r="E188" s="123">
        <v>2.8567288903828825</v>
      </c>
      <c r="F188" s="84" t="s">
        <v>4098</v>
      </c>
      <c r="G188" s="84" t="b">
        <v>0</v>
      </c>
      <c r="H188" s="84" t="b">
        <v>0</v>
      </c>
      <c r="I188" s="84" t="b">
        <v>0</v>
      </c>
      <c r="J188" s="84" t="b">
        <v>1</v>
      </c>
      <c r="K188" s="84" t="b">
        <v>0</v>
      </c>
      <c r="L188" s="84" t="b">
        <v>0</v>
      </c>
    </row>
    <row r="189" spans="1:12" ht="15">
      <c r="A189" s="84" t="s">
        <v>3627</v>
      </c>
      <c r="B189" s="84" t="s">
        <v>4062</v>
      </c>
      <c r="C189" s="84">
        <v>3</v>
      </c>
      <c r="D189" s="123">
        <v>0.0015850414934837562</v>
      </c>
      <c r="E189" s="123">
        <v>2.5143062095606763</v>
      </c>
      <c r="F189" s="84" t="s">
        <v>4098</v>
      </c>
      <c r="G189" s="84" t="b">
        <v>0</v>
      </c>
      <c r="H189" s="84" t="b">
        <v>0</v>
      </c>
      <c r="I189" s="84" t="b">
        <v>0</v>
      </c>
      <c r="J189" s="84" t="b">
        <v>0</v>
      </c>
      <c r="K189" s="84" t="b">
        <v>0</v>
      </c>
      <c r="L189" s="84" t="b">
        <v>0</v>
      </c>
    </row>
    <row r="190" spans="1:12" ht="15">
      <c r="A190" s="84" t="s">
        <v>4062</v>
      </c>
      <c r="B190" s="84" t="s">
        <v>488</v>
      </c>
      <c r="C190" s="84">
        <v>3</v>
      </c>
      <c r="D190" s="123">
        <v>0.0015850414934837562</v>
      </c>
      <c r="E190" s="123">
        <v>1.415819808317665</v>
      </c>
      <c r="F190" s="84" t="s">
        <v>4098</v>
      </c>
      <c r="G190" s="84" t="b">
        <v>0</v>
      </c>
      <c r="H190" s="84" t="b">
        <v>0</v>
      </c>
      <c r="I190" s="84" t="b">
        <v>0</v>
      </c>
      <c r="J190" s="84" t="b">
        <v>0</v>
      </c>
      <c r="K190" s="84" t="b">
        <v>0</v>
      </c>
      <c r="L190" s="84" t="b">
        <v>0</v>
      </c>
    </row>
    <row r="191" spans="1:12" ht="15">
      <c r="A191" s="84" t="s">
        <v>488</v>
      </c>
      <c r="B191" s="84" t="s">
        <v>635</v>
      </c>
      <c r="C191" s="84">
        <v>3</v>
      </c>
      <c r="D191" s="123">
        <v>0.0015850414934837562</v>
      </c>
      <c r="E191" s="123">
        <v>-0.13494011699706596</v>
      </c>
      <c r="F191" s="84" t="s">
        <v>4098</v>
      </c>
      <c r="G191" s="84" t="b">
        <v>0</v>
      </c>
      <c r="H191" s="84" t="b">
        <v>0</v>
      </c>
      <c r="I191" s="84" t="b">
        <v>0</v>
      </c>
      <c r="J191" s="84" t="b">
        <v>0</v>
      </c>
      <c r="K191" s="84" t="b">
        <v>0</v>
      </c>
      <c r="L191" s="84" t="b">
        <v>0</v>
      </c>
    </row>
    <row r="192" spans="1:12" ht="15">
      <c r="A192" s="84" t="s">
        <v>3627</v>
      </c>
      <c r="B192" s="84" t="s">
        <v>4013</v>
      </c>
      <c r="C192" s="84">
        <v>2</v>
      </c>
      <c r="D192" s="123">
        <v>0.0011453829510267841</v>
      </c>
      <c r="E192" s="123">
        <v>2.037184954841014</v>
      </c>
      <c r="F192" s="84" t="s">
        <v>4098</v>
      </c>
      <c r="G192" s="84" t="b">
        <v>0</v>
      </c>
      <c r="H192" s="84" t="b">
        <v>0</v>
      </c>
      <c r="I192" s="84" t="b">
        <v>0</v>
      </c>
      <c r="J192" s="84" t="b">
        <v>0</v>
      </c>
      <c r="K192" s="84" t="b">
        <v>0</v>
      </c>
      <c r="L192" s="84" t="b">
        <v>0</v>
      </c>
    </row>
    <row r="193" spans="1:12" ht="15">
      <c r="A193" s="84" t="s">
        <v>4013</v>
      </c>
      <c r="B193" s="84" t="s">
        <v>3589</v>
      </c>
      <c r="C193" s="84">
        <v>2</v>
      </c>
      <c r="D193" s="123">
        <v>0.0011453829510267841</v>
      </c>
      <c r="E193" s="123">
        <v>1.415819808317665</v>
      </c>
      <c r="F193" s="84" t="s">
        <v>4098</v>
      </c>
      <c r="G193" s="84" t="b">
        <v>0</v>
      </c>
      <c r="H193" s="84" t="b">
        <v>0</v>
      </c>
      <c r="I193" s="84" t="b">
        <v>0</v>
      </c>
      <c r="J193" s="84" t="b">
        <v>0</v>
      </c>
      <c r="K193" s="84" t="b">
        <v>0</v>
      </c>
      <c r="L193" s="84" t="b">
        <v>0</v>
      </c>
    </row>
    <row r="194" spans="1:12" ht="15">
      <c r="A194" s="84" t="s">
        <v>3589</v>
      </c>
      <c r="B194" s="84" t="s">
        <v>4063</v>
      </c>
      <c r="C194" s="84">
        <v>2</v>
      </c>
      <c r="D194" s="123">
        <v>0.0011453829510267841</v>
      </c>
      <c r="E194" s="123">
        <v>1.8744576573433143</v>
      </c>
      <c r="F194" s="84" t="s">
        <v>4098</v>
      </c>
      <c r="G194" s="84" t="b">
        <v>0</v>
      </c>
      <c r="H194" s="84" t="b">
        <v>0</v>
      </c>
      <c r="I194" s="84" t="b">
        <v>0</v>
      </c>
      <c r="J194" s="84" t="b">
        <v>1</v>
      </c>
      <c r="K194" s="84" t="b">
        <v>0</v>
      </c>
      <c r="L194" s="84" t="b">
        <v>0</v>
      </c>
    </row>
    <row r="195" spans="1:12" ht="15">
      <c r="A195" s="84" t="s">
        <v>4063</v>
      </c>
      <c r="B195" s="84" t="s">
        <v>3593</v>
      </c>
      <c r="C195" s="84">
        <v>2</v>
      </c>
      <c r="D195" s="123">
        <v>0.0011453829510267841</v>
      </c>
      <c r="E195" s="123">
        <v>2.2546688990549204</v>
      </c>
      <c r="F195" s="84" t="s">
        <v>4098</v>
      </c>
      <c r="G195" s="84" t="b">
        <v>1</v>
      </c>
      <c r="H195" s="84" t="b">
        <v>0</v>
      </c>
      <c r="I195" s="84" t="b">
        <v>0</v>
      </c>
      <c r="J195" s="84" t="b">
        <v>0</v>
      </c>
      <c r="K195" s="84" t="b">
        <v>0</v>
      </c>
      <c r="L195" s="84" t="b">
        <v>0</v>
      </c>
    </row>
    <row r="196" spans="1:12" ht="15">
      <c r="A196" s="84" t="s">
        <v>3593</v>
      </c>
      <c r="B196" s="84" t="s">
        <v>635</v>
      </c>
      <c r="C196" s="84">
        <v>2</v>
      </c>
      <c r="D196" s="123">
        <v>0.0011453829510267841</v>
      </c>
      <c r="E196" s="123">
        <v>0.865059883002934</v>
      </c>
      <c r="F196" s="84" t="s">
        <v>4098</v>
      </c>
      <c r="G196" s="84" t="b">
        <v>0</v>
      </c>
      <c r="H196" s="84" t="b">
        <v>0</v>
      </c>
      <c r="I196" s="84" t="b">
        <v>0</v>
      </c>
      <c r="J196" s="84" t="b">
        <v>0</v>
      </c>
      <c r="K196" s="84" t="b">
        <v>0</v>
      </c>
      <c r="L196" s="84" t="b">
        <v>0</v>
      </c>
    </row>
    <row r="197" spans="1:12" ht="15">
      <c r="A197" s="84" t="s">
        <v>482</v>
      </c>
      <c r="B197" s="84" t="s">
        <v>635</v>
      </c>
      <c r="C197" s="84">
        <v>2</v>
      </c>
      <c r="D197" s="123">
        <v>0.0011453829510267841</v>
      </c>
      <c r="E197" s="123">
        <v>1.5182723967782779</v>
      </c>
      <c r="F197" s="84" t="s">
        <v>4098</v>
      </c>
      <c r="G197" s="84" t="b">
        <v>0</v>
      </c>
      <c r="H197" s="84" t="b">
        <v>0</v>
      </c>
      <c r="I197" s="84" t="b">
        <v>0</v>
      </c>
      <c r="J197" s="84" t="b">
        <v>0</v>
      </c>
      <c r="K197" s="84" t="b">
        <v>0</v>
      </c>
      <c r="L197" s="84" t="b">
        <v>0</v>
      </c>
    </row>
    <row r="198" spans="1:12" ht="15">
      <c r="A198" s="84" t="s">
        <v>3589</v>
      </c>
      <c r="B198" s="84" t="s">
        <v>622</v>
      </c>
      <c r="C198" s="84">
        <v>2</v>
      </c>
      <c r="D198" s="123">
        <v>0.0011453829510267841</v>
      </c>
      <c r="E198" s="123">
        <v>-0.1362662080484589</v>
      </c>
      <c r="F198" s="84" t="s">
        <v>4098</v>
      </c>
      <c r="G198" s="84" t="b">
        <v>0</v>
      </c>
      <c r="H198" s="84" t="b">
        <v>0</v>
      </c>
      <c r="I198" s="84" t="b">
        <v>0</v>
      </c>
      <c r="J198" s="84" t="b">
        <v>0</v>
      </c>
      <c r="K198" s="84" t="b">
        <v>0</v>
      </c>
      <c r="L198" s="84" t="b">
        <v>0</v>
      </c>
    </row>
    <row r="199" spans="1:12" ht="15">
      <c r="A199" s="84" t="s">
        <v>473</v>
      </c>
      <c r="B199" s="84" t="s">
        <v>3625</v>
      </c>
      <c r="C199" s="84">
        <v>2</v>
      </c>
      <c r="D199" s="123">
        <v>0.0011453829510267841</v>
      </c>
      <c r="E199" s="123">
        <v>3.25466889905492</v>
      </c>
      <c r="F199" s="84" t="s">
        <v>4098</v>
      </c>
      <c r="G199" s="84" t="b">
        <v>0</v>
      </c>
      <c r="H199" s="84" t="b">
        <v>0</v>
      </c>
      <c r="I199" s="84" t="b">
        <v>0</v>
      </c>
      <c r="J199" s="84" t="b">
        <v>0</v>
      </c>
      <c r="K199" s="84" t="b">
        <v>0</v>
      </c>
      <c r="L199" s="84" t="b">
        <v>0</v>
      </c>
    </row>
    <row r="200" spans="1:12" ht="15">
      <c r="A200" s="84" t="s">
        <v>462</v>
      </c>
      <c r="B200" s="84" t="s">
        <v>4020</v>
      </c>
      <c r="C200" s="84">
        <v>2</v>
      </c>
      <c r="D200" s="123">
        <v>0.0011453829510267841</v>
      </c>
      <c r="E200" s="123">
        <v>2.8567288903828825</v>
      </c>
      <c r="F200" s="84" t="s">
        <v>4098</v>
      </c>
      <c r="G200" s="84" t="b">
        <v>0</v>
      </c>
      <c r="H200" s="84" t="b">
        <v>0</v>
      </c>
      <c r="I200" s="84" t="b">
        <v>0</v>
      </c>
      <c r="J200" s="84" t="b">
        <v>0</v>
      </c>
      <c r="K200" s="84" t="b">
        <v>0</v>
      </c>
      <c r="L200" s="84" t="b">
        <v>0</v>
      </c>
    </row>
    <row r="201" spans="1:12" ht="15">
      <c r="A201" s="84" t="s">
        <v>4041</v>
      </c>
      <c r="B201" s="84" t="s">
        <v>488</v>
      </c>
      <c r="C201" s="84">
        <v>2</v>
      </c>
      <c r="D201" s="123">
        <v>0.0011453829510267841</v>
      </c>
      <c r="E201" s="123">
        <v>1.2397285492619836</v>
      </c>
      <c r="F201" s="84" t="s">
        <v>4098</v>
      </c>
      <c r="G201" s="84" t="b">
        <v>0</v>
      </c>
      <c r="H201" s="84" t="b">
        <v>0</v>
      </c>
      <c r="I201" s="84" t="b">
        <v>0</v>
      </c>
      <c r="J201" s="84" t="b">
        <v>0</v>
      </c>
      <c r="K201" s="84" t="b">
        <v>0</v>
      </c>
      <c r="L201" s="84" t="b">
        <v>0</v>
      </c>
    </row>
    <row r="202" spans="1:12" ht="15">
      <c r="A202" s="84" t="s">
        <v>483</v>
      </c>
      <c r="B202" s="84" t="s">
        <v>4024</v>
      </c>
      <c r="C202" s="84">
        <v>2</v>
      </c>
      <c r="D202" s="123">
        <v>0.0011453829510267841</v>
      </c>
      <c r="E202" s="123">
        <v>2.312660846032607</v>
      </c>
      <c r="F202" s="84" t="s">
        <v>4098</v>
      </c>
      <c r="G202" s="84" t="b">
        <v>0</v>
      </c>
      <c r="H202" s="84" t="b">
        <v>0</v>
      </c>
      <c r="I202" s="84" t="b">
        <v>0</v>
      </c>
      <c r="J202" s="84" t="b">
        <v>0</v>
      </c>
      <c r="K202" s="84" t="b">
        <v>0</v>
      </c>
      <c r="L202" s="84" t="b">
        <v>0</v>
      </c>
    </row>
    <row r="203" spans="1:12" ht="15">
      <c r="A203" s="84" t="s">
        <v>4024</v>
      </c>
      <c r="B203" s="84" t="s">
        <v>483</v>
      </c>
      <c r="C203" s="84">
        <v>2</v>
      </c>
      <c r="D203" s="123">
        <v>0.0011453829510267841</v>
      </c>
      <c r="E203" s="123">
        <v>2.312660846032607</v>
      </c>
      <c r="F203" s="84" t="s">
        <v>4098</v>
      </c>
      <c r="G203" s="84" t="b">
        <v>0</v>
      </c>
      <c r="H203" s="84" t="b">
        <v>0</v>
      </c>
      <c r="I203" s="84" t="b">
        <v>0</v>
      </c>
      <c r="J203" s="84" t="b">
        <v>0</v>
      </c>
      <c r="K203" s="84" t="b">
        <v>0</v>
      </c>
      <c r="L203" s="84" t="b">
        <v>0</v>
      </c>
    </row>
    <row r="204" spans="1:12" ht="15">
      <c r="A204" s="84" t="s">
        <v>483</v>
      </c>
      <c r="B204" s="84" t="s">
        <v>622</v>
      </c>
      <c r="C204" s="84">
        <v>2</v>
      </c>
      <c r="D204" s="123">
        <v>0.0011453829510267841</v>
      </c>
      <c r="E204" s="123">
        <v>0.6998769893128715</v>
      </c>
      <c r="F204" s="84" t="s">
        <v>4098</v>
      </c>
      <c r="G204" s="84" t="b">
        <v>0</v>
      </c>
      <c r="H204" s="84" t="b">
        <v>0</v>
      </c>
      <c r="I204" s="84" t="b">
        <v>0</v>
      </c>
      <c r="J204" s="84" t="b">
        <v>0</v>
      </c>
      <c r="K204" s="84" t="b">
        <v>0</v>
      </c>
      <c r="L204" s="84" t="b">
        <v>0</v>
      </c>
    </row>
    <row r="205" spans="1:12" ht="15">
      <c r="A205" s="84" t="s">
        <v>3608</v>
      </c>
      <c r="B205" s="84" t="s">
        <v>622</v>
      </c>
      <c r="C205" s="84">
        <v>2</v>
      </c>
      <c r="D205" s="123">
        <v>0.0011453829510267841</v>
      </c>
      <c r="E205" s="123">
        <v>0.7668237789434846</v>
      </c>
      <c r="F205" s="84" t="s">
        <v>4098</v>
      </c>
      <c r="G205" s="84" t="b">
        <v>0</v>
      </c>
      <c r="H205" s="84" t="b">
        <v>0</v>
      </c>
      <c r="I205" s="84" t="b">
        <v>0</v>
      </c>
      <c r="J205" s="84" t="b">
        <v>0</v>
      </c>
      <c r="K205" s="84" t="b">
        <v>0</v>
      </c>
      <c r="L205" s="84" t="b">
        <v>0</v>
      </c>
    </row>
    <row r="206" spans="1:12" ht="15">
      <c r="A206" s="84" t="s">
        <v>622</v>
      </c>
      <c r="B206" s="84" t="s">
        <v>4065</v>
      </c>
      <c r="C206" s="84">
        <v>2</v>
      </c>
      <c r="D206" s="123">
        <v>0.0011453829510267841</v>
      </c>
      <c r="E206" s="123">
        <v>1.3461838801762704</v>
      </c>
      <c r="F206" s="84" t="s">
        <v>4098</v>
      </c>
      <c r="G206" s="84" t="b">
        <v>0</v>
      </c>
      <c r="H206" s="84" t="b">
        <v>0</v>
      </c>
      <c r="I206" s="84" t="b">
        <v>0</v>
      </c>
      <c r="J206" s="84" t="b">
        <v>0</v>
      </c>
      <c r="K206" s="84" t="b">
        <v>0</v>
      </c>
      <c r="L206" s="84" t="b">
        <v>0</v>
      </c>
    </row>
    <row r="207" spans="1:12" ht="15">
      <c r="A207" s="84" t="s">
        <v>4065</v>
      </c>
      <c r="B207" s="84" t="s">
        <v>4066</v>
      </c>
      <c r="C207" s="84">
        <v>2</v>
      </c>
      <c r="D207" s="123">
        <v>0.0011453829510267841</v>
      </c>
      <c r="E207" s="123">
        <v>3.25466889905492</v>
      </c>
      <c r="F207" s="84" t="s">
        <v>4098</v>
      </c>
      <c r="G207" s="84" t="b">
        <v>0</v>
      </c>
      <c r="H207" s="84" t="b">
        <v>0</v>
      </c>
      <c r="I207" s="84" t="b">
        <v>0</v>
      </c>
      <c r="J207" s="84" t="b">
        <v>0</v>
      </c>
      <c r="K207" s="84" t="b">
        <v>0</v>
      </c>
      <c r="L207" s="84" t="b">
        <v>0</v>
      </c>
    </row>
    <row r="208" spans="1:12" ht="15">
      <c r="A208" s="84" t="s">
        <v>4066</v>
      </c>
      <c r="B208" s="84" t="s">
        <v>4067</v>
      </c>
      <c r="C208" s="84">
        <v>2</v>
      </c>
      <c r="D208" s="123">
        <v>0.0011453829510267841</v>
      </c>
      <c r="E208" s="123">
        <v>3.25466889905492</v>
      </c>
      <c r="F208" s="84" t="s">
        <v>4098</v>
      </c>
      <c r="G208" s="84" t="b">
        <v>0</v>
      </c>
      <c r="H208" s="84" t="b">
        <v>0</v>
      </c>
      <c r="I208" s="84" t="b">
        <v>0</v>
      </c>
      <c r="J208" s="84" t="b">
        <v>1</v>
      </c>
      <c r="K208" s="84" t="b">
        <v>0</v>
      </c>
      <c r="L208" s="84" t="b">
        <v>0</v>
      </c>
    </row>
    <row r="209" spans="1:12" ht="15">
      <c r="A209" s="84" t="s">
        <v>4067</v>
      </c>
      <c r="B209" s="84" t="s">
        <v>3575</v>
      </c>
      <c r="C209" s="84">
        <v>2</v>
      </c>
      <c r="D209" s="123">
        <v>0.0011453829510267841</v>
      </c>
      <c r="E209" s="123">
        <v>1.3653671965486098</v>
      </c>
      <c r="F209" s="84" t="s">
        <v>4098</v>
      </c>
      <c r="G209" s="84" t="b">
        <v>1</v>
      </c>
      <c r="H209" s="84" t="b">
        <v>0</v>
      </c>
      <c r="I209" s="84" t="b">
        <v>0</v>
      </c>
      <c r="J209" s="84" t="b">
        <v>0</v>
      </c>
      <c r="K209" s="84" t="b">
        <v>0</v>
      </c>
      <c r="L209" s="84" t="b">
        <v>0</v>
      </c>
    </row>
    <row r="210" spans="1:12" ht="15">
      <c r="A210" s="84" t="s">
        <v>3575</v>
      </c>
      <c r="B210" s="84" t="s">
        <v>3610</v>
      </c>
      <c r="C210" s="84">
        <v>2</v>
      </c>
      <c r="D210" s="123">
        <v>0.0011453829510267841</v>
      </c>
      <c r="E210" s="123">
        <v>0.6663971922125911</v>
      </c>
      <c r="F210" s="84" t="s">
        <v>4098</v>
      </c>
      <c r="G210" s="84" t="b">
        <v>0</v>
      </c>
      <c r="H210" s="84" t="b">
        <v>0</v>
      </c>
      <c r="I210" s="84" t="b">
        <v>0</v>
      </c>
      <c r="J210" s="84" t="b">
        <v>1</v>
      </c>
      <c r="K210" s="84" t="b">
        <v>0</v>
      </c>
      <c r="L210" s="84" t="b">
        <v>0</v>
      </c>
    </row>
    <row r="211" spans="1:12" ht="15">
      <c r="A211" s="84" t="s">
        <v>3610</v>
      </c>
      <c r="B211" s="84" t="s">
        <v>4068</v>
      </c>
      <c r="C211" s="84">
        <v>2</v>
      </c>
      <c r="D211" s="123">
        <v>0.0011453829510267841</v>
      </c>
      <c r="E211" s="123">
        <v>2.555698894718901</v>
      </c>
      <c r="F211" s="84" t="s">
        <v>4098</v>
      </c>
      <c r="G211" s="84" t="b">
        <v>1</v>
      </c>
      <c r="H211" s="84" t="b">
        <v>0</v>
      </c>
      <c r="I211" s="84" t="b">
        <v>0</v>
      </c>
      <c r="J211" s="84" t="b">
        <v>0</v>
      </c>
      <c r="K211" s="84" t="b">
        <v>0</v>
      </c>
      <c r="L211" s="84" t="b">
        <v>0</v>
      </c>
    </row>
    <row r="212" spans="1:12" ht="15">
      <c r="A212" s="84" t="s">
        <v>438</v>
      </c>
      <c r="B212" s="84" t="s">
        <v>622</v>
      </c>
      <c r="C212" s="84">
        <v>2</v>
      </c>
      <c r="D212" s="123">
        <v>0.0011453829510267841</v>
      </c>
      <c r="E212" s="123">
        <v>0.9429150379991659</v>
      </c>
      <c r="F212" s="84" t="s">
        <v>4098</v>
      </c>
      <c r="G212" s="84" t="b">
        <v>0</v>
      </c>
      <c r="H212" s="84" t="b">
        <v>0</v>
      </c>
      <c r="I212" s="84" t="b">
        <v>0</v>
      </c>
      <c r="J212" s="84" t="b">
        <v>0</v>
      </c>
      <c r="K212" s="84" t="b">
        <v>0</v>
      </c>
      <c r="L212" s="84" t="b">
        <v>0</v>
      </c>
    </row>
    <row r="213" spans="1:12" ht="15">
      <c r="A213" s="84" t="s">
        <v>4034</v>
      </c>
      <c r="B213" s="84" t="s">
        <v>4069</v>
      </c>
      <c r="C213" s="84">
        <v>2</v>
      </c>
      <c r="D213" s="123">
        <v>0.0011453829510267841</v>
      </c>
      <c r="E213" s="123">
        <v>2.953638903390939</v>
      </c>
      <c r="F213" s="84" t="s">
        <v>4098</v>
      </c>
      <c r="G213" s="84" t="b">
        <v>0</v>
      </c>
      <c r="H213" s="84" t="b">
        <v>0</v>
      </c>
      <c r="I213" s="84" t="b">
        <v>0</v>
      </c>
      <c r="J213" s="84" t="b">
        <v>0</v>
      </c>
      <c r="K213" s="84" t="b">
        <v>0</v>
      </c>
      <c r="L213" s="84" t="b">
        <v>0</v>
      </c>
    </row>
    <row r="214" spans="1:12" ht="15">
      <c r="A214" s="84" t="s">
        <v>3622</v>
      </c>
      <c r="B214" s="84" t="s">
        <v>4070</v>
      </c>
      <c r="C214" s="84">
        <v>2</v>
      </c>
      <c r="D214" s="123">
        <v>0.0011453829510267841</v>
      </c>
      <c r="E214" s="123">
        <v>2.953638903390939</v>
      </c>
      <c r="F214" s="84" t="s">
        <v>4098</v>
      </c>
      <c r="G214" s="84" t="b">
        <v>0</v>
      </c>
      <c r="H214" s="84" t="b">
        <v>0</v>
      </c>
      <c r="I214" s="84" t="b">
        <v>0</v>
      </c>
      <c r="J214" s="84" t="b">
        <v>0</v>
      </c>
      <c r="K214" s="84" t="b">
        <v>0</v>
      </c>
      <c r="L214" s="84" t="b">
        <v>0</v>
      </c>
    </row>
    <row r="215" spans="1:12" ht="15">
      <c r="A215" s="84" t="s">
        <v>4070</v>
      </c>
      <c r="B215" s="84" t="s">
        <v>4071</v>
      </c>
      <c r="C215" s="84">
        <v>2</v>
      </c>
      <c r="D215" s="123">
        <v>0.0011453829510267841</v>
      </c>
      <c r="E215" s="123">
        <v>3.25466889905492</v>
      </c>
      <c r="F215" s="84" t="s">
        <v>4098</v>
      </c>
      <c r="G215" s="84" t="b">
        <v>0</v>
      </c>
      <c r="H215" s="84" t="b">
        <v>0</v>
      </c>
      <c r="I215" s="84" t="b">
        <v>0</v>
      </c>
      <c r="J215" s="84" t="b">
        <v>0</v>
      </c>
      <c r="K215" s="84" t="b">
        <v>0</v>
      </c>
      <c r="L215" s="84" t="b">
        <v>0</v>
      </c>
    </row>
    <row r="216" spans="1:12" ht="15">
      <c r="A216" s="84" t="s">
        <v>4071</v>
      </c>
      <c r="B216" s="84" t="s">
        <v>4072</v>
      </c>
      <c r="C216" s="84">
        <v>2</v>
      </c>
      <c r="D216" s="123">
        <v>0.0011453829510267841</v>
      </c>
      <c r="E216" s="123">
        <v>3.25466889905492</v>
      </c>
      <c r="F216" s="84" t="s">
        <v>4098</v>
      </c>
      <c r="G216" s="84" t="b">
        <v>0</v>
      </c>
      <c r="H216" s="84" t="b">
        <v>0</v>
      </c>
      <c r="I216" s="84" t="b">
        <v>0</v>
      </c>
      <c r="J216" s="84" t="b">
        <v>0</v>
      </c>
      <c r="K216" s="84" t="b">
        <v>0</v>
      </c>
      <c r="L216" s="84" t="b">
        <v>0</v>
      </c>
    </row>
    <row r="217" spans="1:12" ht="15">
      <c r="A217" s="84" t="s">
        <v>4072</v>
      </c>
      <c r="B217" s="84" t="s">
        <v>4073</v>
      </c>
      <c r="C217" s="84">
        <v>2</v>
      </c>
      <c r="D217" s="123">
        <v>0.0011453829510267841</v>
      </c>
      <c r="E217" s="123">
        <v>3.25466889905492</v>
      </c>
      <c r="F217" s="84" t="s">
        <v>4098</v>
      </c>
      <c r="G217" s="84" t="b">
        <v>0</v>
      </c>
      <c r="H217" s="84" t="b">
        <v>0</v>
      </c>
      <c r="I217" s="84" t="b">
        <v>0</v>
      </c>
      <c r="J217" s="84" t="b">
        <v>0</v>
      </c>
      <c r="K217" s="84" t="b">
        <v>0</v>
      </c>
      <c r="L217" s="84" t="b">
        <v>0</v>
      </c>
    </row>
    <row r="218" spans="1:12" ht="15">
      <c r="A218" s="84" t="s">
        <v>4073</v>
      </c>
      <c r="B218" s="84" t="s">
        <v>4074</v>
      </c>
      <c r="C218" s="84">
        <v>2</v>
      </c>
      <c r="D218" s="123">
        <v>0.0011453829510267841</v>
      </c>
      <c r="E218" s="123">
        <v>3.25466889905492</v>
      </c>
      <c r="F218" s="84" t="s">
        <v>4098</v>
      </c>
      <c r="G218" s="84" t="b">
        <v>0</v>
      </c>
      <c r="H218" s="84" t="b">
        <v>0</v>
      </c>
      <c r="I218" s="84" t="b">
        <v>0</v>
      </c>
      <c r="J218" s="84" t="b">
        <v>0</v>
      </c>
      <c r="K218" s="84" t="b">
        <v>0</v>
      </c>
      <c r="L218" s="84" t="b">
        <v>0</v>
      </c>
    </row>
    <row r="219" spans="1:12" ht="15">
      <c r="A219" s="84" t="s">
        <v>4074</v>
      </c>
      <c r="B219" s="84" t="s">
        <v>4075</v>
      </c>
      <c r="C219" s="84">
        <v>2</v>
      </c>
      <c r="D219" s="123">
        <v>0.0011453829510267841</v>
      </c>
      <c r="E219" s="123">
        <v>3.25466889905492</v>
      </c>
      <c r="F219" s="84" t="s">
        <v>4098</v>
      </c>
      <c r="G219" s="84" t="b">
        <v>0</v>
      </c>
      <c r="H219" s="84" t="b">
        <v>0</v>
      </c>
      <c r="I219" s="84" t="b">
        <v>0</v>
      </c>
      <c r="J219" s="84" t="b">
        <v>1</v>
      </c>
      <c r="K219" s="84" t="b">
        <v>0</v>
      </c>
      <c r="L219" s="84" t="b">
        <v>0</v>
      </c>
    </row>
    <row r="220" spans="1:12" ht="15">
      <c r="A220" s="84" t="s">
        <v>4075</v>
      </c>
      <c r="B220" s="84" t="s">
        <v>4076</v>
      </c>
      <c r="C220" s="84">
        <v>2</v>
      </c>
      <c r="D220" s="123">
        <v>0.0011453829510267841</v>
      </c>
      <c r="E220" s="123">
        <v>3.25466889905492</v>
      </c>
      <c r="F220" s="84" t="s">
        <v>4098</v>
      </c>
      <c r="G220" s="84" t="b">
        <v>1</v>
      </c>
      <c r="H220" s="84" t="b">
        <v>0</v>
      </c>
      <c r="I220" s="84" t="b">
        <v>0</v>
      </c>
      <c r="J220" s="84" t="b">
        <v>1</v>
      </c>
      <c r="K220" s="84" t="b">
        <v>0</v>
      </c>
      <c r="L220" s="84" t="b">
        <v>0</v>
      </c>
    </row>
    <row r="221" spans="1:12" ht="15">
      <c r="A221" s="84" t="s">
        <v>635</v>
      </c>
      <c r="B221" s="84" t="s">
        <v>4077</v>
      </c>
      <c r="C221" s="84">
        <v>2</v>
      </c>
      <c r="D221" s="123">
        <v>0.0011453829510267841</v>
      </c>
      <c r="E221" s="123">
        <v>2.0505489163989954</v>
      </c>
      <c r="F221" s="84" t="s">
        <v>4098</v>
      </c>
      <c r="G221" s="84" t="b">
        <v>0</v>
      </c>
      <c r="H221" s="84" t="b">
        <v>0</v>
      </c>
      <c r="I221" s="84" t="b">
        <v>0</v>
      </c>
      <c r="J221" s="84" t="b">
        <v>1</v>
      </c>
      <c r="K221" s="84" t="b">
        <v>0</v>
      </c>
      <c r="L221" s="84" t="b">
        <v>0</v>
      </c>
    </row>
    <row r="222" spans="1:12" ht="15">
      <c r="A222" s="84" t="s">
        <v>4077</v>
      </c>
      <c r="B222" s="84" t="s">
        <v>4029</v>
      </c>
      <c r="C222" s="84">
        <v>2</v>
      </c>
      <c r="D222" s="123">
        <v>0.0011453829510267841</v>
      </c>
      <c r="E222" s="123">
        <v>2.8567288903828825</v>
      </c>
      <c r="F222" s="84" t="s">
        <v>4098</v>
      </c>
      <c r="G222" s="84" t="b">
        <v>1</v>
      </c>
      <c r="H222" s="84" t="b">
        <v>0</v>
      </c>
      <c r="I222" s="84" t="b">
        <v>0</v>
      </c>
      <c r="J222" s="84" t="b">
        <v>1</v>
      </c>
      <c r="K222" s="84" t="b">
        <v>0</v>
      </c>
      <c r="L222" s="84" t="b">
        <v>0</v>
      </c>
    </row>
    <row r="223" spans="1:12" ht="15">
      <c r="A223" s="84" t="s">
        <v>3583</v>
      </c>
      <c r="B223" s="84" t="s">
        <v>4078</v>
      </c>
      <c r="C223" s="84">
        <v>2</v>
      </c>
      <c r="D223" s="123">
        <v>0.0011453829510267841</v>
      </c>
      <c r="E223" s="123">
        <v>1.8314230251181123</v>
      </c>
      <c r="F223" s="84" t="s">
        <v>4098</v>
      </c>
      <c r="G223" s="84" t="b">
        <v>0</v>
      </c>
      <c r="H223" s="84" t="b">
        <v>0</v>
      </c>
      <c r="I223" s="84" t="b">
        <v>0</v>
      </c>
      <c r="J223" s="84" t="b">
        <v>0</v>
      </c>
      <c r="K223" s="84" t="b">
        <v>0</v>
      </c>
      <c r="L223" s="84" t="b">
        <v>0</v>
      </c>
    </row>
    <row r="224" spans="1:12" ht="15">
      <c r="A224" s="84" t="s">
        <v>4078</v>
      </c>
      <c r="B224" s="84" t="s">
        <v>4013</v>
      </c>
      <c r="C224" s="84">
        <v>2</v>
      </c>
      <c r="D224" s="123">
        <v>0.0011453829510267841</v>
      </c>
      <c r="E224" s="123">
        <v>2.777547644335258</v>
      </c>
      <c r="F224" s="84" t="s">
        <v>4098</v>
      </c>
      <c r="G224" s="84" t="b">
        <v>0</v>
      </c>
      <c r="H224" s="84" t="b">
        <v>0</v>
      </c>
      <c r="I224" s="84" t="b">
        <v>0</v>
      </c>
      <c r="J224" s="84" t="b">
        <v>0</v>
      </c>
      <c r="K224" s="84" t="b">
        <v>0</v>
      </c>
      <c r="L224" s="84" t="b">
        <v>0</v>
      </c>
    </row>
    <row r="225" spans="1:12" ht="15">
      <c r="A225" s="84" t="s">
        <v>3607</v>
      </c>
      <c r="B225" s="84" t="s">
        <v>3589</v>
      </c>
      <c r="C225" s="84">
        <v>2</v>
      </c>
      <c r="D225" s="123">
        <v>0.0011453829510267841</v>
      </c>
      <c r="E225" s="123">
        <v>0.7168498039816461</v>
      </c>
      <c r="F225" s="84" t="s">
        <v>4098</v>
      </c>
      <c r="G225" s="84" t="b">
        <v>0</v>
      </c>
      <c r="H225" s="84" t="b">
        <v>0</v>
      </c>
      <c r="I225" s="84" t="b">
        <v>0</v>
      </c>
      <c r="J225" s="84" t="b">
        <v>0</v>
      </c>
      <c r="K225" s="84" t="b">
        <v>0</v>
      </c>
      <c r="L225" s="84" t="b">
        <v>0</v>
      </c>
    </row>
    <row r="226" spans="1:12" ht="15">
      <c r="A226" s="84" t="s">
        <v>3589</v>
      </c>
      <c r="B226" s="84" t="s">
        <v>4013</v>
      </c>
      <c r="C226" s="84">
        <v>2</v>
      </c>
      <c r="D226" s="123">
        <v>0.0011453829510267841</v>
      </c>
      <c r="E226" s="123">
        <v>1.3973364026236519</v>
      </c>
      <c r="F226" s="84" t="s">
        <v>4098</v>
      </c>
      <c r="G226" s="84" t="b">
        <v>0</v>
      </c>
      <c r="H226" s="84" t="b">
        <v>0</v>
      </c>
      <c r="I226" s="84" t="b">
        <v>0</v>
      </c>
      <c r="J226" s="84" t="b">
        <v>0</v>
      </c>
      <c r="K226" s="84" t="b">
        <v>0</v>
      </c>
      <c r="L226" s="84" t="b">
        <v>0</v>
      </c>
    </row>
    <row r="227" spans="1:12" ht="15">
      <c r="A227" s="84" t="s">
        <v>425</v>
      </c>
      <c r="B227" s="84" t="s">
        <v>4047</v>
      </c>
      <c r="C227" s="84">
        <v>2</v>
      </c>
      <c r="D227" s="123">
        <v>0.0011453829510267841</v>
      </c>
      <c r="E227" s="123">
        <v>1.1440791887556714</v>
      </c>
      <c r="F227" s="84" t="s">
        <v>4098</v>
      </c>
      <c r="G227" s="84" t="b">
        <v>0</v>
      </c>
      <c r="H227" s="84" t="b">
        <v>0</v>
      </c>
      <c r="I227" s="84" t="b">
        <v>0</v>
      </c>
      <c r="J227" s="84" t="b">
        <v>0</v>
      </c>
      <c r="K227" s="84" t="b">
        <v>0</v>
      </c>
      <c r="L227" s="84" t="b">
        <v>0</v>
      </c>
    </row>
    <row r="228" spans="1:12" ht="15">
      <c r="A228" s="84" t="s">
        <v>4079</v>
      </c>
      <c r="B228" s="84" t="s">
        <v>4031</v>
      </c>
      <c r="C228" s="84">
        <v>2</v>
      </c>
      <c r="D228" s="123">
        <v>0.0012969971518144853</v>
      </c>
      <c r="E228" s="123">
        <v>2.953638903390939</v>
      </c>
      <c r="F228" s="84" t="s">
        <v>4098</v>
      </c>
      <c r="G228" s="84" t="b">
        <v>0</v>
      </c>
      <c r="H228" s="84" t="b">
        <v>0</v>
      </c>
      <c r="I228" s="84" t="b">
        <v>0</v>
      </c>
      <c r="J228" s="84" t="b">
        <v>0</v>
      </c>
      <c r="K228" s="84" t="b">
        <v>0</v>
      </c>
      <c r="L228" s="84" t="b">
        <v>0</v>
      </c>
    </row>
    <row r="229" spans="1:12" ht="15">
      <c r="A229" s="84" t="s">
        <v>3585</v>
      </c>
      <c r="B229" s="84" t="s">
        <v>4080</v>
      </c>
      <c r="C229" s="84">
        <v>2</v>
      </c>
      <c r="D229" s="123">
        <v>0.0011453829510267841</v>
      </c>
      <c r="E229" s="123">
        <v>2.555698894718901</v>
      </c>
      <c r="F229" s="84" t="s">
        <v>4098</v>
      </c>
      <c r="G229" s="84" t="b">
        <v>0</v>
      </c>
      <c r="H229" s="84" t="b">
        <v>0</v>
      </c>
      <c r="I229" s="84" t="b">
        <v>0</v>
      </c>
      <c r="J229" s="84" t="b">
        <v>0</v>
      </c>
      <c r="K229" s="84" t="b">
        <v>0</v>
      </c>
      <c r="L229" s="84" t="b">
        <v>0</v>
      </c>
    </row>
    <row r="230" spans="1:12" ht="15">
      <c r="A230" s="84" t="s">
        <v>4080</v>
      </c>
      <c r="B230" s="84" t="s">
        <v>4081</v>
      </c>
      <c r="C230" s="84">
        <v>2</v>
      </c>
      <c r="D230" s="123">
        <v>0.0011453829510267841</v>
      </c>
      <c r="E230" s="123">
        <v>3.25466889905492</v>
      </c>
      <c r="F230" s="84" t="s">
        <v>4098</v>
      </c>
      <c r="G230" s="84" t="b">
        <v>0</v>
      </c>
      <c r="H230" s="84" t="b">
        <v>0</v>
      </c>
      <c r="I230" s="84" t="b">
        <v>0</v>
      </c>
      <c r="J230" s="84" t="b">
        <v>0</v>
      </c>
      <c r="K230" s="84" t="b">
        <v>1</v>
      </c>
      <c r="L230" s="84" t="b">
        <v>0</v>
      </c>
    </row>
    <row r="231" spans="1:12" ht="15">
      <c r="A231" s="84" t="s">
        <v>4081</v>
      </c>
      <c r="B231" s="84" t="s">
        <v>3584</v>
      </c>
      <c r="C231" s="84">
        <v>2</v>
      </c>
      <c r="D231" s="123">
        <v>0.0011453829510267841</v>
      </c>
      <c r="E231" s="123">
        <v>2.4095708590406635</v>
      </c>
      <c r="F231" s="84" t="s">
        <v>4098</v>
      </c>
      <c r="G231" s="84" t="b">
        <v>0</v>
      </c>
      <c r="H231" s="84" t="b">
        <v>1</v>
      </c>
      <c r="I231" s="84" t="b">
        <v>0</v>
      </c>
      <c r="J231" s="84" t="b">
        <v>0</v>
      </c>
      <c r="K231" s="84" t="b">
        <v>0</v>
      </c>
      <c r="L231" s="84" t="b">
        <v>0</v>
      </c>
    </row>
    <row r="232" spans="1:12" ht="15">
      <c r="A232" s="84" t="s">
        <v>3583</v>
      </c>
      <c r="B232" s="84" t="s">
        <v>622</v>
      </c>
      <c r="C232" s="84">
        <v>2</v>
      </c>
      <c r="D232" s="123">
        <v>0.0011453829510267841</v>
      </c>
      <c r="E232" s="123">
        <v>-0.17930084027366072</v>
      </c>
      <c r="F232" s="84" t="s">
        <v>4098</v>
      </c>
      <c r="G232" s="84" t="b">
        <v>0</v>
      </c>
      <c r="H232" s="84" t="b">
        <v>0</v>
      </c>
      <c r="I232" s="84" t="b">
        <v>0</v>
      </c>
      <c r="J232" s="84" t="b">
        <v>0</v>
      </c>
      <c r="K232" s="84" t="b">
        <v>0</v>
      </c>
      <c r="L232" s="84" t="b">
        <v>0</v>
      </c>
    </row>
    <row r="233" spans="1:12" ht="15">
      <c r="A233" s="84" t="s">
        <v>4082</v>
      </c>
      <c r="B233" s="84" t="s">
        <v>4083</v>
      </c>
      <c r="C233" s="84">
        <v>2</v>
      </c>
      <c r="D233" s="123">
        <v>0.0011453829510267841</v>
      </c>
      <c r="E233" s="123">
        <v>3.25466889905492</v>
      </c>
      <c r="F233" s="84" t="s">
        <v>4098</v>
      </c>
      <c r="G233" s="84" t="b">
        <v>0</v>
      </c>
      <c r="H233" s="84" t="b">
        <v>0</v>
      </c>
      <c r="I233" s="84" t="b">
        <v>0</v>
      </c>
      <c r="J233" s="84" t="b">
        <v>0</v>
      </c>
      <c r="K233" s="84" t="b">
        <v>0</v>
      </c>
      <c r="L233" s="84" t="b">
        <v>0</v>
      </c>
    </row>
    <row r="234" spans="1:12" ht="15">
      <c r="A234" s="84" t="s">
        <v>4083</v>
      </c>
      <c r="B234" s="84" t="s">
        <v>4084</v>
      </c>
      <c r="C234" s="84">
        <v>2</v>
      </c>
      <c r="D234" s="123">
        <v>0.0011453829510267841</v>
      </c>
      <c r="E234" s="123">
        <v>3.25466889905492</v>
      </c>
      <c r="F234" s="84" t="s">
        <v>4098</v>
      </c>
      <c r="G234" s="84" t="b">
        <v>0</v>
      </c>
      <c r="H234" s="84" t="b">
        <v>0</v>
      </c>
      <c r="I234" s="84" t="b">
        <v>0</v>
      </c>
      <c r="J234" s="84" t="b">
        <v>0</v>
      </c>
      <c r="K234" s="84" t="b">
        <v>0</v>
      </c>
      <c r="L234" s="84" t="b">
        <v>0</v>
      </c>
    </row>
    <row r="235" spans="1:12" ht="15">
      <c r="A235" s="84" t="s">
        <v>4084</v>
      </c>
      <c r="B235" s="84" t="s">
        <v>4085</v>
      </c>
      <c r="C235" s="84">
        <v>2</v>
      </c>
      <c r="D235" s="123">
        <v>0.0011453829510267841</v>
      </c>
      <c r="E235" s="123">
        <v>3.25466889905492</v>
      </c>
      <c r="F235" s="84" t="s">
        <v>4098</v>
      </c>
      <c r="G235" s="84" t="b">
        <v>0</v>
      </c>
      <c r="H235" s="84" t="b">
        <v>0</v>
      </c>
      <c r="I235" s="84" t="b">
        <v>0</v>
      </c>
      <c r="J235" s="84" t="b">
        <v>0</v>
      </c>
      <c r="K235" s="84" t="b">
        <v>0</v>
      </c>
      <c r="L235" s="84" t="b">
        <v>0</v>
      </c>
    </row>
    <row r="236" spans="1:12" ht="15">
      <c r="A236" s="84" t="s">
        <v>4085</v>
      </c>
      <c r="B236" s="84" t="s">
        <v>622</v>
      </c>
      <c r="C236" s="84">
        <v>2</v>
      </c>
      <c r="D236" s="123">
        <v>0.0011453829510267841</v>
      </c>
      <c r="E236" s="123">
        <v>1.243945033663147</v>
      </c>
      <c r="F236" s="84" t="s">
        <v>4098</v>
      </c>
      <c r="G236" s="84" t="b">
        <v>0</v>
      </c>
      <c r="H236" s="84" t="b">
        <v>0</v>
      </c>
      <c r="I236" s="84" t="b">
        <v>0</v>
      </c>
      <c r="J236" s="84" t="b">
        <v>0</v>
      </c>
      <c r="K236" s="84" t="b">
        <v>0</v>
      </c>
      <c r="L236" s="84" t="b">
        <v>0</v>
      </c>
    </row>
    <row r="237" spans="1:12" ht="15">
      <c r="A237" s="84" t="s">
        <v>4052</v>
      </c>
      <c r="B237" s="84" t="s">
        <v>3589</v>
      </c>
      <c r="C237" s="84">
        <v>2</v>
      </c>
      <c r="D237" s="123">
        <v>0.0011453829510267841</v>
      </c>
      <c r="E237" s="123">
        <v>1.7168498039816462</v>
      </c>
      <c r="F237" s="84" t="s">
        <v>4098</v>
      </c>
      <c r="G237" s="84" t="b">
        <v>0</v>
      </c>
      <c r="H237" s="84" t="b">
        <v>0</v>
      </c>
      <c r="I237" s="84" t="b">
        <v>0</v>
      </c>
      <c r="J237" s="84" t="b">
        <v>0</v>
      </c>
      <c r="K237" s="84" t="b">
        <v>0</v>
      </c>
      <c r="L237" s="84" t="b">
        <v>0</v>
      </c>
    </row>
    <row r="238" spans="1:12" ht="15">
      <c r="A238" s="84" t="s">
        <v>3589</v>
      </c>
      <c r="B238" s="84" t="s">
        <v>4086</v>
      </c>
      <c r="C238" s="84">
        <v>2</v>
      </c>
      <c r="D238" s="123">
        <v>0.0011453829510267841</v>
      </c>
      <c r="E238" s="123">
        <v>1.8744576573433143</v>
      </c>
      <c r="F238" s="84" t="s">
        <v>4098</v>
      </c>
      <c r="G238" s="84" t="b">
        <v>0</v>
      </c>
      <c r="H238" s="84" t="b">
        <v>0</v>
      </c>
      <c r="I238" s="84" t="b">
        <v>0</v>
      </c>
      <c r="J238" s="84" t="b">
        <v>0</v>
      </c>
      <c r="K238" s="84" t="b">
        <v>0</v>
      </c>
      <c r="L238" s="84" t="b">
        <v>0</v>
      </c>
    </row>
    <row r="239" spans="1:12" ht="15">
      <c r="A239" s="84" t="s">
        <v>4086</v>
      </c>
      <c r="B239" s="84" t="s">
        <v>4087</v>
      </c>
      <c r="C239" s="84">
        <v>2</v>
      </c>
      <c r="D239" s="123">
        <v>0.0011453829510267841</v>
      </c>
      <c r="E239" s="123">
        <v>3.25466889905492</v>
      </c>
      <c r="F239" s="84" t="s">
        <v>4098</v>
      </c>
      <c r="G239" s="84" t="b">
        <v>0</v>
      </c>
      <c r="H239" s="84" t="b">
        <v>0</v>
      </c>
      <c r="I239" s="84" t="b">
        <v>0</v>
      </c>
      <c r="J239" s="84" t="b">
        <v>1</v>
      </c>
      <c r="K239" s="84" t="b">
        <v>0</v>
      </c>
      <c r="L239" s="84" t="b">
        <v>0</v>
      </c>
    </row>
    <row r="240" spans="1:12" ht="15">
      <c r="A240" s="84" t="s">
        <v>4087</v>
      </c>
      <c r="B240" s="84" t="s">
        <v>4088</v>
      </c>
      <c r="C240" s="84">
        <v>2</v>
      </c>
      <c r="D240" s="123">
        <v>0.0011453829510267841</v>
      </c>
      <c r="E240" s="123">
        <v>3.25466889905492</v>
      </c>
      <c r="F240" s="84" t="s">
        <v>4098</v>
      </c>
      <c r="G240" s="84" t="b">
        <v>1</v>
      </c>
      <c r="H240" s="84" t="b">
        <v>0</v>
      </c>
      <c r="I240" s="84" t="b">
        <v>0</v>
      </c>
      <c r="J240" s="84" t="b">
        <v>1</v>
      </c>
      <c r="K240" s="84" t="b">
        <v>0</v>
      </c>
      <c r="L240" s="84" t="b">
        <v>0</v>
      </c>
    </row>
    <row r="241" spans="1:12" ht="15">
      <c r="A241" s="84" t="s">
        <v>4088</v>
      </c>
      <c r="B241" s="84" t="s">
        <v>3984</v>
      </c>
      <c r="C241" s="84">
        <v>2</v>
      </c>
      <c r="D241" s="123">
        <v>0.0011453829510267841</v>
      </c>
      <c r="E241" s="123">
        <v>1.9024863809435577</v>
      </c>
      <c r="F241" s="84" t="s">
        <v>4098</v>
      </c>
      <c r="G241" s="84" t="b">
        <v>1</v>
      </c>
      <c r="H241" s="84" t="b">
        <v>0</v>
      </c>
      <c r="I241" s="84" t="b">
        <v>0</v>
      </c>
      <c r="J241" s="84" t="b">
        <v>0</v>
      </c>
      <c r="K241" s="84" t="b">
        <v>0</v>
      </c>
      <c r="L241" s="84" t="b">
        <v>0</v>
      </c>
    </row>
    <row r="242" spans="1:12" ht="15">
      <c r="A242" s="84" t="s">
        <v>3984</v>
      </c>
      <c r="B242" s="84" t="s">
        <v>4089</v>
      </c>
      <c r="C242" s="84">
        <v>2</v>
      </c>
      <c r="D242" s="123">
        <v>0.0011453829510267841</v>
      </c>
      <c r="E242" s="123">
        <v>1.9024863809435577</v>
      </c>
      <c r="F242" s="84" t="s">
        <v>4098</v>
      </c>
      <c r="G242" s="84" t="b">
        <v>0</v>
      </c>
      <c r="H242" s="84" t="b">
        <v>0</v>
      </c>
      <c r="I242" s="84" t="b">
        <v>0</v>
      </c>
      <c r="J242" s="84" t="b">
        <v>0</v>
      </c>
      <c r="K242" s="84" t="b">
        <v>0</v>
      </c>
      <c r="L242" s="84" t="b">
        <v>0</v>
      </c>
    </row>
    <row r="243" spans="1:12" ht="15">
      <c r="A243" s="84" t="s">
        <v>4089</v>
      </c>
      <c r="B243" s="84" t="s">
        <v>4053</v>
      </c>
      <c r="C243" s="84">
        <v>2</v>
      </c>
      <c r="D243" s="123">
        <v>0.0011453829510267841</v>
      </c>
      <c r="E243" s="123">
        <v>3.25466889905492</v>
      </c>
      <c r="F243" s="84" t="s">
        <v>4098</v>
      </c>
      <c r="G243" s="84" t="b">
        <v>0</v>
      </c>
      <c r="H243" s="84" t="b">
        <v>0</v>
      </c>
      <c r="I243" s="84" t="b">
        <v>0</v>
      </c>
      <c r="J243" s="84" t="b">
        <v>1</v>
      </c>
      <c r="K243" s="84" t="b">
        <v>0</v>
      </c>
      <c r="L243" s="84" t="b">
        <v>0</v>
      </c>
    </row>
    <row r="244" spans="1:12" ht="15">
      <c r="A244" s="84" t="s">
        <v>4053</v>
      </c>
      <c r="B244" s="84" t="s">
        <v>4090</v>
      </c>
      <c r="C244" s="84">
        <v>2</v>
      </c>
      <c r="D244" s="123">
        <v>0.0011453829510267841</v>
      </c>
      <c r="E244" s="123">
        <v>3.078577639999239</v>
      </c>
      <c r="F244" s="84" t="s">
        <v>4098</v>
      </c>
      <c r="G244" s="84" t="b">
        <v>1</v>
      </c>
      <c r="H244" s="84" t="b">
        <v>0</v>
      </c>
      <c r="I244" s="84" t="b">
        <v>0</v>
      </c>
      <c r="J244" s="84" t="b">
        <v>0</v>
      </c>
      <c r="K244" s="84" t="b">
        <v>0</v>
      </c>
      <c r="L244" s="84" t="b">
        <v>0</v>
      </c>
    </row>
    <row r="245" spans="1:12" ht="15">
      <c r="A245" s="84" t="s">
        <v>4090</v>
      </c>
      <c r="B245" s="84" t="s">
        <v>4091</v>
      </c>
      <c r="C245" s="84">
        <v>2</v>
      </c>
      <c r="D245" s="123">
        <v>0.0011453829510267841</v>
      </c>
      <c r="E245" s="123">
        <v>3.25466889905492</v>
      </c>
      <c r="F245" s="84" t="s">
        <v>4098</v>
      </c>
      <c r="G245" s="84" t="b">
        <v>0</v>
      </c>
      <c r="H245" s="84" t="b">
        <v>0</v>
      </c>
      <c r="I245" s="84" t="b">
        <v>0</v>
      </c>
      <c r="J245" s="84" t="b">
        <v>0</v>
      </c>
      <c r="K245" s="84" t="b">
        <v>0</v>
      </c>
      <c r="L245" s="84" t="b">
        <v>0</v>
      </c>
    </row>
    <row r="246" spans="1:12" ht="15">
      <c r="A246" s="84" t="s">
        <v>4091</v>
      </c>
      <c r="B246" s="84" t="s">
        <v>3607</v>
      </c>
      <c r="C246" s="84">
        <v>2</v>
      </c>
      <c r="D246" s="123">
        <v>0.0011453829510267841</v>
      </c>
      <c r="E246" s="123">
        <v>2.0643372008846286</v>
      </c>
      <c r="F246" s="84" t="s">
        <v>4098</v>
      </c>
      <c r="G246" s="84" t="b">
        <v>0</v>
      </c>
      <c r="H246" s="84" t="b">
        <v>0</v>
      </c>
      <c r="I246" s="84" t="b">
        <v>0</v>
      </c>
      <c r="J246" s="84" t="b">
        <v>0</v>
      </c>
      <c r="K246" s="84" t="b">
        <v>0</v>
      </c>
      <c r="L246" s="84" t="b">
        <v>0</v>
      </c>
    </row>
    <row r="247" spans="1:12" ht="15">
      <c r="A247" s="84" t="s">
        <v>4092</v>
      </c>
      <c r="B247" s="84" t="s">
        <v>3989</v>
      </c>
      <c r="C247" s="84">
        <v>2</v>
      </c>
      <c r="D247" s="123">
        <v>0.0011453829510267841</v>
      </c>
      <c r="E247" s="123">
        <v>2.233479599984982</v>
      </c>
      <c r="F247" s="84" t="s">
        <v>4098</v>
      </c>
      <c r="G247" s="84" t="b">
        <v>0</v>
      </c>
      <c r="H247" s="84" t="b">
        <v>0</v>
      </c>
      <c r="I247" s="84" t="b">
        <v>0</v>
      </c>
      <c r="J247" s="84" t="b">
        <v>0</v>
      </c>
      <c r="K247" s="84" t="b">
        <v>0</v>
      </c>
      <c r="L247" s="84" t="b">
        <v>0</v>
      </c>
    </row>
    <row r="248" spans="1:12" ht="15">
      <c r="A248" s="84" t="s">
        <v>3989</v>
      </c>
      <c r="B248" s="84" t="s">
        <v>4093</v>
      </c>
      <c r="C248" s="84">
        <v>2</v>
      </c>
      <c r="D248" s="123">
        <v>0.0011453829510267841</v>
      </c>
      <c r="E248" s="123">
        <v>2.2546688990549204</v>
      </c>
      <c r="F248" s="84" t="s">
        <v>4098</v>
      </c>
      <c r="G248" s="84" t="b">
        <v>0</v>
      </c>
      <c r="H248" s="84" t="b">
        <v>0</v>
      </c>
      <c r="I248" s="84" t="b">
        <v>0</v>
      </c>
      <c r="J248" s="84" t="b">
        <v>0</v>
      </c>
      <c r="K248" s="84" t="b">
        <v>0</v>
      </c>
      <c r="L248" s="84" t="b">
        <v>0</v>
      </c>
    </row>
    <row r="249" spans="1:12" ht="15">
      <c r="A249" s="84" t="s">
        <v>4093</v>
      </c>
      <c r="B249" s="84" t="s">
        <v>3575</v>
      </c>
      <c r="C249" s="84">
        <v>2</v>
      </c>
      <c r="D249" s="123">
        <v>0.0011453829510267841</v>
      </c>
      <c r="E249" s="123">
        <v>1.3653671965486098</v>
      </c>
      <c r="F249" s="84" t="s">
        <v>4098</v>
      </c>
      <c r="G249" s="84" t="b">
        <v>0</v>
      </c>
      <c r="H249" s="84" t="b">
        <v>0</v>
      </c>
      <c r="I249" s="84" t="b">
        <v>0</v>
      </c>
      <c r="J249" s="84" t="b">
        <v>0</v>
      </c>
      <c r="K249" s="84" t="b">
        <v>0</v>
      </c>
      <c r="L249" s="84" t="b">
        <v>0</v>
      </c>
    </row>
    <row r="250" spans="1:12" ht="15">
      <c r="A250" s="84" t="s">
        <v>3575</v>
      </c>
      <c r="B250" s="84" t="s">
        <v>4094</v>
      </c>
      <c r="C250" s="84">
        <v>2</v>
      </c>
      <c r="D250" s="123">
        <v>0.0011453829510267841</v>
      </c>
      <c r="E250" s="123">
        <v>1.3653671965486098</v>
      </c>
      <c r="F250" s="84" t="s">
        <v>4098</v>
      </c>
      <c r="G250" s="84" t="b">
        <v>0</v>
      </c>
      <c r="H250" s="84" t="b">
        <v>0</v>
      </c>
      <c r="I250" s="84" t="b">
        <v>0</v>
      </c>
      <c r="J250" s="84" t="b">
        <v>0</v>
      </c>
      <c r="K250" s="84" t="b">
        <v>0</v>
      </c>
      <c r="L250" s="84" t="b">
        <v>0</v>
      </c>
    </row>
    <row r="251" spans="1:12" ht="15">
      <c r="A251" s="84" t="s">
        <v>4094</v>
      </c>
      <c r="B251" s="84" t="s">
        <v>622</v>
      </c>
      <c r="C251" s="84">
        <v>2</v>
      </c>
      <c r="D251" s="123">
        <v>0.0011453829510267841</v>
      </c>
      <c r="E251" s="123">
        <v>1.243945033663147</v>
      </c>
      <c r="F251" s="84" t="s">
        <v>4098</v>
      </c>
      <c r="G251" s="84" t="b">
        <v>0</v>
      </c>
      <c r="H251" s="84" t="b">
        <v>0</v>
      </c>
      <c r="I251" s="84" t="b">
        <v>0</v>
      </c>
      <c r="J251" s="84" t="b">
        <v>0</v>
      </c>
      <c r="K251" s="84" t="b">
        <v>0</v>
      </c>
      <c r="L251" s="84" t="b">
        <v>0</v>
      </c>
    </row>
    <row r="252" spans="1:12" ht="15">
      <c r="A252" s="84" t="s">
        <v>424</v>
      </c>
      <c r="B252" s="84" t="s">
        <v>3588</v>
      </c>
      <c r="C252" s="84">
        <v>2</v>
      </c>
      <c r="D252" s="123">
        <v>0.0011453829510267841</v>
      </c>
      <c r="E252" s="123">
        <v>1.8610936957853328</v>
      </c>
      <c r="F252" s="84" t="s">
        <v>4098</v>
      </c>
      <c r="G252" s="84" t="b">
        <v>0</v>
      </c>
      <c r="H252" s="84" t="b">
        <v>0</v>
      </c>
      <c r="I252" s="84" t="b">
        <v>0</v>
      </c>
      <c r="J252" s="84" t="b">
        <v>0</v>
      </c>
      <c r="K252" s="84" t="b">
        <v>0</v>
      </c>
      <c r="L252" s="84" t="b">
        <v>0</v>
      </c>
    </row>
    <row r="253" spans="1:12" ht="15">
      <c r="A253" s="84" t="s">
        <v>622</v>
      </c>
      <c r="B253" s="84" t="s">
        <v>488</v>
      </c>
      <c r="C253" s="84">
        <v>2</v>
      </c>
      <c r="D253" s="123">
        <v>0.0011453829510267841</v>
      </c>
      <c r="E253" s="123">
        <v>-0.4926652105609848</v>
      </c>
      <c r="F253" s="84" t="s">
        <v>4098</v>
      </c>
      <c r="G253" s="84" t="b">
        <v>0</v>
      </c>
      <c r="H253" s="84" t="b">
        <v>0</v>
      </c>
      <c r="I253" s="84" t="b">
        <v>0</v>
      </c>
      <c r="J253" s="84" t="b">
        <v>0</v>
      </c>
      <c r="K253" s="84" t="b">
        <v>0</v>
      </c>
      <c r="L253" s="84" t="b">
        <v>0</v>
      </c>
    </row>
    <row r="254" spans="1:12" ht="15">
      <c r="A254" s="84" t="s">
        <v>3539</v>
      </c>
      <c r="B254" s="84" t="s">
        <v>635</v>
      </c>
      <c r="C254" s="84">
        <v>2</v>
      </c>
      <c r="D254" s="123">
        <v>0.0011453829510267841</v>
      </c>
      <c r="E254" s="123">
        <v>1.1203323881062401</v>
      </c>
      <c r="F254" s="84" t="s">
        <v>4098</v>
      </c>
      <c r="G254" s="84" t="b">
        <v>0</v>
      </c>
      <c r="H254" s="84" t="b">
        <v>0</v>
      </c>
      <c r="I254" s="84" t="b">
        <v>0</v>
      </c>
      <c r="J254" s="84" t="b">
        <v>0</v>
      </c>
      <c r="K254" s="84" t="b">
        <v>0</v>
      </c>
      <c r="L254" s="84" t="b">
        <v>0</v>
      </c>
    </row>
    <row r="255" spans="1:12" ht="15">
      <c r="A255" s="84" t="s">
        <v>635</v>
      </c>
      <c r="B255" s="84" t="s">
        <v>3538</v>
      </c>
      <c r="C255" s="84">
        <v>2</v>
      </c>
      <c r="D255" s="123">
        <v>0.0011453829510267841</v>
      </c>
      <c r="E255" s="123">
        <v>1.5064808720487197</v>
      </c>
      <c r="F255" s="84" t="s">
        <v>4098</v>
      </c>
      <c r="G255" s="84" t="b">
        <v>0</v>
      </c>
      <c r="H255" s="84" t="b">
        <v>0</v>
      </c>
      <c r="I255" s="84" t="b">
        <v>0</v>
      </c>
      <c r="J255" s="84" t="b">
        <v>0</v>
      </c>
      <c r="K255" s="84" t="b">
        <v>0</v>
      </c>
      <c r="L255" s="84" t="b">
        <v>0</v>
      </c>
    </row>
    <row r="256" spans="1:12" ht="15">
      <c r="A256" s="84" t="s">
        <v>622</v>
      </c>
      <c r="B256" s="84" t="s">
        <v>3604</v>
      </c>
      <c r="C256" s="84">
        <v>2</v>
      </c>
      <c r="D256" s="123">
        <v>0.0011453829510267841</v>
      </c>
      <c r="E256" s="123">
        <v>1.3461838801762704</v>
      </c>
      <c r="F256" s="84" t="s">
        <v>4098</v>
      </c>
      <c r="G256" s="84" t="b">
        <v>0</v>
      </c>
      <c r="H256" s="84" t="b">
        <v>0</v>
      </c>
      <c r="I256" s="84" t="b">
        <v>0</v>
      </c>
      <c r="J256" s="84" t="b">
        <v>0</v>
      </c>
      <c r="K256" s="84" t="b">
        <v>0</v>
      </c>
      <c r="L256" s="84" t="b">
        <v>0</v>
      </c>
    </row>
    <row r="257" spans="1:12" ht="15">
      <c r="A257" s="84" t="s">
        <v>3604</v>
      </c>
      <c r="B257" s="84" t="s">
        <v>3605</v>
      </c>
      <c r="C257" s="84">
        <v>2</v>
      </c>
      <c r="D257" s="123">
        <v>0.0011453829510267841</v>
      </c>
      <c r="E257" s="123">
        <v>3.25466889905492</v>
      </c>
      <c r="F257" s="84" t="s">
        <v>4098</v>
      </c>
      <c r="G257" s="84" t="b">
        <v>0</v>
      </c>
      <c r="H257" s="84" t="b">
        <v>0</v>
      </c>
      <c r="I257" s="84" t="b">
        <v>0</v>
      </c>
      <c r="J257" s="84" t="b">
        <v>0</v>
      </c>
      <c r="K257" s="84" t="b">
        <v>0</v>
      </c>
      <c r="L257" s="84" t="b">
        <v>0</v>
      </c>
    </row>
    <row r="258" spans="1:12" ht="15">
      <c r="A258" s="84" t="s">
        <v>425</v>
      </c>
      <c r="B258" s="84" t="s">
        <v>4010</v>
      </c>
      <c r="C258" s="84">
        <v>2</v>
      </c>
      <c r="D258" s="123">
        <v>0.0011453829510267841</v>
      </c>
      <c r="E258" s="123">
        <v>0.6669579340360089</v>
      </c>
      <c r="F258" s="84" t="s">
        <v>4098</v>
      </c>
      <c r="G258" s="84" t="b">
        <v>0</v>
      </c>
      <c r="H258" s="84" t="b">
        <v>0</v>
      </c>
      <c r="I258" s="84" t="b">
        <v>0</v>
      </c>
      <c r="J258" s="84" t="b">
        <v>1</v>
      </c>
      <c r="K258" s="84" t="b">
        <v>0</v>
      </c>
      <c r="L258" s="84" t="b">
        <v>0</v>
      </c>
    </row>
    <row r="259" spans="1:12" ht="15">
      <c r="A259" s="84" t="s">
        <v>622</v>
      </c>
      <c r="B259" s="84" t="s">
        <v>3602</v>
      </c>
      <c r="C259" s="84">
        <v>2</v>
      </c>
      <c r="D259" s="123">
        <v>0.0011453829510267841</v>
      </c>
      <c r="E259" s="123">
        <v>1.3461838801762704</v>
      </c>
      <c r="F259" s="84" t="s">
        <v>4098</v>
      </c>
      <c r="G259" s="84" t="b">
        <v>0</v>
      </c>
      <c r="H259" s="84" t="b">
        <v>0</v>
      </c>
      <c r="I259" s="84" t="b">
        <v>0</v>
      </c>
      <c r="J259" s="84" t="b">
        <v>0</v>
      </c>
      <c r="K259" s="84" t="b">
        <v>0</v>
      </c>
      <c r="L259" s="84" t="b">
        <v>0</v>
      </c>
    </row>
    <row r="260" spans="1:12" ht="15">
      <c r="A260" s="84" t="s">
        <v>3602</v>
      </c>
      <c r="B260" s="84" t="s">
        <v>485</v>
      </c>
      <c r="C260" s="84">
        <v>2</v>
      </c>
      <c r="D260" s="123">
        <v>0.0011453829510267841</v>
      </c>
      <c r="E260" s="123">
        <v>3.25466889905492</v>
      </c>
      <c r="F260" s="84" t="s">
        <v>4098</v>
      </c>
      <c r="G260" s="84" t="b">
        <v>0</v>
      </c>
      <c r="H260" s="84" t="b">
        <v>0</v>
      </c>
      <c r="I260" s="84" t="b">
        <v>0</v>
      </c>
      <c r="J260" s="84" t="b">
        <v>0</v>
      </c>
      <c r="K260" s="84" t="b">
        <v>0</v>
      </c>
      <c r="L260" s="84" t="b">
        <v>0</v>
      </c>
    </row>
    <row r="261" spans="1:12" ht="15">
      <c r="A261" s="84" t="s">
        <v>485</v>
      </c>
      <c r="B261" s="84" t="s">
        <v>3603</v>
      </c>
      <c r="C261" s="84">
        <v>2</v>
      </c>
      <c r="D261" s="123">
        <v>0.0011453829510267841</v>
      </c>
      <c r="E261" s="123">
        <v>3.25466889905492</v>
      </c>
      <c r="F261" s="84" t="s">
        <v>4098</v>
      </c>
      <c r="G261" s="84" t="b">
        <v>0</v>
      </c>
      <c r="H261" s="84" t="b">
        <v>0</v>
      </c>
      <c r="I261" s="84" t="b">
        <v>0</v>
      </c>
      <c r="J261" s="84" t="b">
        <v>1</v>
      </c>
      <c r="K261" s="84" t="b">
        <v>0</v>
      </c>
      <c r="L261" s="84" t="b">
        <v>0</v>
      </c>
    </row>
    <row r="262" spans="1:12" ht="15">
      <c r="A262" s="84" t="s">
        <v>359</v>
      </c>
      <c r="B262" s="84" t="s">
        <v>4061</v>
      </c>
      <c r="C262" s="84">
        <v>2</v>
      </c>
      <c r="D262" s="123">
        <v>0.0011453829510267841</v>
      </c>
      <c r="E262" s="123">
        <v>3.25466889905492</v>
      </c>
      <c r="F262" s="84" t="s">
        <v>4098</v>
      </c>
      <c r="G262" s="84" t="b">
        <v>0</v>
      </c>
      <c r="H262" s="84" t="b">
        <v>0</v>
      </c>
      <c r="I262" s="84" t="b">
        <v>0</v>
      </c>
      <c r="J262" s="84" t="b">
        <v>0</v>
      </c>
      <c r="K262" s="84" t="b">
        <v>0</v>
      </c>
      <c r="L262" s="84" t="b">
        <v>0</v>
      </c>
    </row>
    <row r="263" spans="1:12" ht="15">
      <c r="A263" s="84" t="s">
        <v>3574</v>
      </c>
      <c r="B263" s="84" t="s">
        <v>3573</v>
      </c>
      <c r="C263" s="84">
        <v>262</v>
      </c>
      <c r="D263" s="123">
        <v>0.02561644383820454</v>
      </c>
      <c r="E263" s="123">
        <v>0.991631832011549</v>
      </c>
      <c r="F263" s="84" t="s">
        <v>3449</v>
      </c>
      <c r="G263" s="84" t="b">
        <v>0</v>
      </c>
      <c r="H263" s="84" t="b">
        <v>0</v>
      </c>
      <c r="I263" s="84" t="b">
        <v>0</v>
      </c>
      <c r="J263" s="84" t="b">
        <v>0</v>
      </c>
      <c r="K263" s="84" t="b">
        <v>0</v>
      </c>
      <c r="L263" s="84" t="b">
        <v>0</v>
      </c>
    </row>
    <row r="264" spans="1:12" ht="15">
      <c r="A264" s="84" t="s">
        <v>3573</v>
      </c>
      <c r="B264" s="84" t="s">
        <v>3578</v>
      </c>
      <c r="C264" s="84">
        <v>131</v>
      </c>
      <c r="D264" s="123">
        <v>0.01280822191910227</v>
      </c>
      <c r="E264" s="123">
        <v>0.991631832011549</v>
      </c>
      <c r="F264" s="84" t="s">
        <v>3449</v>
      </c>
      <c r="G264" s="84" t="b">
        <v>0</v>
      </c>
      <c r="H264" s="84" t="b">
        <v>0</v>
      </c>
      <c r="I264" s="84" t="b">
        <v>0</v>
      </c>
      <c r="J264" s="84" t="b">
        <v>0</v>
      </c>
      <c r="K264" s="84" t="b">
        <v>0</v>
      </c>
      <c r="L264" s="84" t="b">
        <v>0</v>
      </c>
    </row>
    <row r="265" spans="1:12" ht="15">
      <c r="A265" s="84" t="s">
        <v>3578</v>
      </c>
      <c r="B265" s="84" t="s">
        <v>488</v>
      </c>
      <c r="C265" s="84">
        <v>131</v>
      </c>
      <c r="D265" s="123">
        <v>0.01280822191910227</v>
      </c>
      <c r="E265" s="123">
        <v>1.2926618276755302</v>
      </c>
      <c r="F265" s="84" t="s">
        <v>3449</v>
      </c>
      <c r="G265" s="84" t="b">
        <v>0</v>
      </c>
      <c r="H265" s="84" t="b">
        <v>0</v>
      </c>
      <c r="I265" s="84" t="b">
        <v>0</v>
      </c>
      <c r="J265" s="84" t="b">
        <v>0</v>
      </c>
      <c r="K265" s="84" t="b">
        <v>0</v>
      </c>
      <c r="L265" s="84" t="b">
        <v>0</v>
      </c>
    </row>
    <row r="266" spans="1:12" ht="15">
      <c r="A266" s="84" t="s">
        <v>488</v>
      </c>
      <c r="B266" s="84" t="s">
        <v>3579</v>
      </c>
      <c r="C266" s="84">
        <v>131</v>
      </c>
      <c r="D266" s="123">
        <v>0.01280822191910227</v>
      </c>
      <c r="E266" s="123">
        <v>1.2926618276755302</v>
      </c>
      <c r="F266" s="84" t="s">
        <v>3449</v>
      </c>
      <c r="G266" s="84" t="b">
        <v>0</v>
      </c>
      <c r="H266" s="84" t="b">
        <v>0</v>
      </c>
      <c r="I266" s="84" t="b">
        <v>0</v>
      </c>
      <c r="J266" s="84" t="b">
        <v>0</v>
      </c>
      <c r="K266" s="84" t="b">
        <v>0</v>
      </c>
      <c r="L266" s="84" t="b">
        <v>0</v>
      </c>
    </row>
    <row r="267" spans="1:12" ht="15">
      <c r="A267" s="84" t="s">
        <v>3579</v>
      </c>
      <c r="B267" s="84" t="s">
        <v>3580</v>
      </c>
      <c r="C267" s="84">
        <v>131</v>
      </c>
      <c r="D267" s="123">
        <v>0.01280822191910227</v>
      </c>
      <c r="E267" s="123">
        <v>1.2926618276755302</v>
      </c>
      <c r="F267" s="84" t="s">
        <v>3449</v>
      </c>
      <c r="G267" s="84" t="b">
        <v>0</v>
      </c>
      <c r="H267" s="84" t="b">
        <v>0</v>
      </c>
      <c r="I267" s="84" t="b">
        <v>0</v>
      </c>
      <c r="J267" s="84" t="b">
        <v>0</v>
      </c>
      <c r="K267" s="84" t="b">
        <v>0</v>
      </c>
      <c r="L267" s="84" t="b">
        <v>0</v>
      </c>
    </row>
    <row r="268" spans="1:12" ht="15">
      <c r="A268" s="84" t="s">
        <v>3580</v>
      </c>
      <c r="B268" s="84" t="s">
        <v>3574</v>
      </c>
      <c r="C268" s="84">
        <v>131</v>
      </c>
      <c r="D268" s="123">
        <v>0.01280822191910227</v>
      </c>
      <c r="E268" s="123">
        <v>0.9932926159930136</v>
      </c>
      <c r="F268" s="84" t="s">
        <v>3449</v>
      </c>
      <c r="G268" s="84" t="b">
        <v>0</v>
      </c>
      <c r="H268" s="84" t="b">
        <v>0</v>
      </c>
      <c r="I268" s="84" t="b">
        <v>0</v>
      </c>
      <c r="J268" s="84" t="b">
        <v>0</v>
      </c>
      <c r="K268" s="84" t="b">
        <v>0</v>
      </c>
      <c r="L268" s="84" t="b">
        <v>0</v>
      </c>
    </row>
    <row r="269" spans="1:12" ht="15">
      <c r="A269" s="84" t="s">
        <v>3573</v>
      </c>
      <c r="B269" s="84" t="s">
        <v>3581</v>
      </c>
      <c r="C269" s="84">
        <v>131</v>
      </c>
      <c r="D269" s="123">
        <v>0.01280822191910227</v>
      </c>
      <c r="E269" s="123">
        <v>0.991631832011549</v>
      </c>
      <c r="F269" s="84" t="s">
        <v>3449</v>
      </c>
      <c r="G269" s="84" t="b">
        <v>0</v>
      </c>
      <c r="H269" s="84" t="b">
        <v>0</v>
      </c>
      <c r="I269" s="84" t="b">
        <v>0</v>
      </c>
      <c r="J269" s="84" t="b">
        <v>0</v>
      </c>
      <c r="K269" s="84" t="b">
        <v>0</v>
      </c>
      <c r="L269" s="84" t="b">
        <v>0</v>
      </c>
    </row>
    <row r="270" spans="1:12" ht="15">
      <c r="A270" s="84" t="s">
        <v>3581</v>
      </c>
      <c r="B270" s="84" t="s">
        <v>3575</v>
      </c>
      <c r="C270" s="84">
        <v>131</v>
      </c>
      <c r="D270" s="123">
        <v>0.01280822191910227</v>
      </c>
      <c r="E270" s="123">
        <v>1.2396714079363371</v>
      </c>
      <c r="F270" s="84" t="s">
        <v>3449</v>
      </c>
      <c r="G270" s="84" t="b">
        <v>0</v>
      </c>
      <c r="H270" s="84" t="b">
        <v>0</v>
      </c>
      <c r="I270" s="84" t="b">
        <v>0</v>
      </c>
      <c r="J270" s="84" t="b">
        <v>0</v>
      </c>
      <c r="K270" s="84" t="b">
        <v>0</v>
      </c>
      <c r="L270" s="84" t="b">
        <v>0</v>
      </c>
    </row>
    <row r="271" spans="1:12" ht="15">
      <c r="A271" s="84" t="s">
        <v>3575</v>
      </c>
      <c r="B271" s="84" t="s">
        <v>3577</v>
      </c>
      <c r="C271" s="84">
        <v>131</v>
      </c>
      <c r="D271" s="123">
        <v>0.01280822191910227</v>
      </c>
      <c r="E271" s="123">
        <v>1.177965756298932</v>
      </c>
      <c r="F271" s="84" t="s">
        <v>3449</v>
      </c>
      <c r="G271" s="84" t="b">
        <v>0</v>
      </c>
      <c r="H271" s="84" t="b">
        <v>0</v>
      </c>
      <c r="I271" s="84" t="b">
        <v>0</v>
      </c>
      <c r="J271" s="84" t="b">
        <v>0</v>
      </c>
      <c r="K271" s="84" t="b">
        <v>0</v>
      </c>
      <c r="L271" s="84" t="b">
        <v>0</v>
      </c>
    </row>
    <row r="272" spans="1:12" ht="15">
      <c r="A272" s="84" t="s">
        <v>3577</v>
      </c>
      <c r="B272" s="84" t="s">
        <v>3614</v>
      </c>
      <c r="C272" s="84">
        <v>131</v>
      </c>
      <c r="D272" s="123">
        <v>0.01280822191910227</v>
      </c>
      <c r="E272" s="123">
        <v>1.2309561760381251</v>
      </c>
      <c r="F272" s="84" t="s">
        <v>3449</v>
      </c>
      <c r="G272" s="84" t="b">
        <v>0</v>
      </c>
      <c r="H272" s="84" t="b">
        <v>0</v>
      </c>
      <c r="I272" s="84" t="b">
        <v>0</v>
      </c>
      <c r="J272" s="84" t="b">
        <v>0</v>
      </c>
      <c r="K272" s="84" t="b">
        <v>0</v>
      </c>
      <c r="L272" s="84" t="b">
        <v>0</v>
      </c>
    </row>
    <row r="273" spans="1:12" ht="15">
      <c r="A273" s="84" t="s">
        <v>3614</v>
      </c>
      <c r="B273" s="84" t="s">
        <v>3983</v>
      </c>
      <c r="C273" s="84">
        <v>131</v>
      </c>
      <c r="D273" s="123">
        <v>0.01280822191910227</v>
      </c>
      <c r="E273" s="123">
        <v>1.2926618276755302</v>
      </c>
      <c r="F273" s="84" t="s">
        <v>3449</v>
      </c>
      <c r="G273" s="84" t="b">
        <v>0</v>
      </c>
      <c r="H273" s="84" t="b">
        <v>0</v>
      </c>
      <c r="I273" s="84" t="b">
        <v>0</v>
      </c>
      <c r="J273" s="84" t="b">
        <v>0</v>
      </c>
      <c r="K273" s="84" t="b">
        <v>0</v>
      </c>
      <c r="L273" s="84" t="b">
        <v>0</v>
      </c>
    </row>
    <row r="274" spans="1:12" ht="15">
      <c r="A274" s="84" t="s">
        <v>425</v>
      </c>
      <c r="B274" s="84" t="s">
        <v>3574</v>
      </c>
      <c r="C274" s="84">
        <v>130</v>
      </c>
      <c r="D274" s="123">
        <v>0.01286402844297755</v>
      </c>
      <c r="E274" s="123">
        <v>0.7361681060281141</v>
      </c>
      <c r="F274" s="84" t="s">
        <v>3449</v>
      </c>
      <c r="G274" s="84" t="b">
        <v>0</v>
      </c>
      <c r="H274" s="84" t="b">
        <v>0</v>
      </c>
      <c r="I274" s="84" t="b">
        <v>0</v>
      </c>
      <c r="J274" s="84" t="b">
        <v>0</v>
      </c>
      <c r="K274" s="84" t="b">
        <v>0</v>
      </c>
      <c r="L274" s="84" t="b">
        <v>0</v>
      </c>
    </row>
    <row r="275" spans="1:12" ht="15">
      <c r="A275" s="84" t="s">
        <v>622</v>
      </c>
      <c r="B275" s="84" t="s">
        <v>635</v>
      </c>
      <c r="C275" s="84">
        <v>75</v>
      </c>
      <c r="D275" s="123">
        <v>0.013781567887858512</v>
      </c>
      <c r="E275" s="123">
        <v>1.465450451181126</v>
      </c>
      <c r="F275" s="84" t="s">
        <v>3449</v>
      </c>
      <c r="G275" s="84" t="b">
        <v>0</v>
      </c>
      <c r="H275" s="84" t="b">
        <v>0</v>
      </c>
      <c r="I275" s="84" t="b">
        <v>0</v>
      </c>
      <c r="J275" s="84" t="b">
        <v>0</v>
      </c>
      <c r="K275" s="84" t="b">
        <v>0</v>
      </c>
      <c r="L275" s="84" t="b">
        <v>0</v>
      </c>
    </row>
    <row r="276" spans="1:12" ht="15">
      <c r="A276" s="84" t="s">
        <v>3596</v>
      </c>
      <c r="B276" s="84" t="s">
        <v>3597</v>
      </c>
      <c r="C276" s="84">
        <v>21</v>
      </c>
      <c r="D276" s="123">
        <v>0.007980131639702051</v>
      </c>
      <c r="E276" s="123">
        <v>2.087713828597375</v>
      </c>
      <c r="F276" s="84" t="s">
        <v>3449</v>
      </c>
      <c r="G276" s="84" t="b">
        <v>0</v>
      </c>
      <c r="H276" s="84" t="b">
        <v>0</v>
      </c>
      <c r="I276" s="84" t="b">
        <v>0</v>
      </c>
      <c r="J276" s="84" t="b">
        <v>0</v>
      </c>
      <c r="K276" s="84" t="b">
        <v>0</v>
      </c>
      <c r="L276" s="84" t="b">
        <v>0</v>
      </c>
    </row>
    <row r="277" spans="1:12" ht="15">
      <c r="A277" s="84" t="s">
        <v>3597</v>
      </c>
      <c r="B277" s="84" t="s">
        <v>3598</v>
      </c>
      <c r="C277" s="84">
        <v>21</v>
      </c>
      <c r="D277" s="123">
        <v>0.007980131639702051</v>
      </c>
      <c r="E277" s="123">
        <v>2.087713828597375</v>
      </c>
      <c r="F277" s="84" t="s">
        <v>3449</v>
      </c>
      <c r="G277" s="84" t="b">
        <v>0</v>
      </c>
      <c r="H277" s="84" t="b">
        <v>0</v>
      </c>
      <c r="I277" s="84" t="b">
        <v>0</v>
      </c>
      <c r="J277" s="84" t="b">
        <v>0</v>
      </c>
      <c r="K277" s="84" t="b">
        <v>0</v>
      </c>
      <c r="L277" s="84" t="b">
        <v>0</v>
      </c>
    </row>
    <row r="278" spans="1:12" ht="15">
      <c r="A278" s="84" t="s">
        <v>3598</v>
      </c>
      <c r="B278" s="84" t="s">
        <v>622</v>
      </c>
      <c r="C278" s="84">
        <v>21</v>
      </c>
      <c r="D278" s="123">
        <v>0.007980131639702051</v>
      </c>
      <c r="E278" s="123">
        <v>1.405611749548652</v>
      </c>
      <c r="F278" s="84" t="s">
        <v>3449</v>
      </c>
      <c r="G278" s="84" t="b">
        <v>0</v>
      </c>
      <c r="H278" s="84" t="b">
        <v>0</v>
      </c>
      <c r="I278" s="84" t="b">
        <v>0</v>
      </c>
      <c r="J278" s="84" t="b">
        <v>0</v>
      </c>
      <c r="K278" s="84" t="b">
        <v>0</v>
      </c>
      <c r="L278" s="84" t="b">
        <v>0</v>
      </c>
    </row>
    <row r="279" spans="1:12" ht="15">
      <c r="A279" s="84" t="s">
        <v>3987</v>
      </c>
      <c r="B279" s="84" t="s">
        <v>3984</v>
      </c>
      <c r="C279" s="84">
        <v>20</v>
      </c>
      <c r="D279" s="123">
        <v>0.00775056412918484</v>
      </c>
      <c r="E279" s="123">
        <v>1.8417313992642996</v>
      </c>
      <c r="F279" s="84" t="s">
        <v>3449</v>
      </c>
      <c r="G279" s="84" t="b">
        <v>0</v>
      </c>
      <c r="H279" s="84" t="b">
        <v>0</v>
      </c>
      <c r="I279" s="84" t="b">
        <v>0</v>
      </c>
      <c r="J279" s="84" t="b">
        <v>0</v>
      </c>
      <c r="K279" s="84" t="b">
        <v>0</v>
      </c>
      <c r="L279" s="84" t="b">
        <v>0</v>
      </c>
    </row>
    <row r="280" spans="1:12" ht="15">
      <c r="A280" s="84" t="s">
        <v>3984</v>
      </c>
      <c r="B280" s="84" t="s">
        <v>3986</v>
      </c>
      <c r="C280" s="84">
        <v>20</v>
      </c>
      <c r="D280" s="123">
        <v>0.00775056412918484</v>
      </c>
      <c r="E280" s="123">
        <v>1.8417313992642996</v>
      </c>
      <c r="F280" s="84" t="s">
        <v>3449</v>
      </c>
      <c r="G280" s="84" t="b">
        <v>0</v>
      </c>
      <c r="H280" s="84" t="b">
        <v>0</v>
      </c>
      <c r="I280" s="84" t="b">
        <v>0</v>
      </c>
      <c r="J280" s="84" t="b">
        <v>0</v>
      </c>
      <c r="K280" s="84" t="b">
        <v>0</v>
      </c>
      <c r="L280" s="84" t="b">
        <v>0</v>
      </c>
    </row>
    <row r="281" spans="1:12" ht="15">
      <c r="A281" s="84" t="s">
        <v>3986</v>
      </c>
      <c r="B281" s="84" t="s">
        <v>3577</v>
      </c>
      <c r="C281" s="84">
        <v>20</v>
      </c>
      <c r="D281" s="123">
        <v>0.00775056412918484</v>
      </c>
      <c r="E281" s="123">
        <v>1.2309561760381251</v>
      </c>
      <c r="F281" s="84" t="s">
        <v>3449</v>
      </c>
      <c r="G281" s="84" t="b">
        <v>0</v>
      </c>
      <c r="H281" s="84" t="b">
        <v>0</v>
      </c>
      <c r="I281" s="84" t="b">
        <v>0</v>
      </c>
      <c r="J281" s="84" t="b">
        <v>0</v>
      </c>
      <c r="K281" s="84" t="b">
        <v>0</v>
      </c>
      <c r="L281" s="84" t="b">
        <v>0</v>
      </c>
    </row>
    <row r="282" spans="1:12" ht="15">
      <c r="A282" s="84" t="s">
        <v>3577</v>
      </c>
      <c r="B282" s="84" t="s">
        <v>3988</v>
      </c>
      <c r="C282" s="84">
        <v>20</v>
      </c>
      <c r="D282" s="123">
        <v>0.00775056412918484</v>
      </c>
      <c r="E282" s="123">
        <v>1.2309561760381251</v>
      </c>
      <c r="F282" s="84" t="s">
        <v>3449</v>
      </c>
      <c r="G282" s="84" t="b">
        <v>0</v>
      </c>
      <c r="H282" s="84" t="b">
        <v>0</v>
      </c>
      <c r="I282" s="84" t="b">
        <v>0</v>
      </c>
      <c r="J282" s="84" t="b">
        <v>0</v>
      </c>
      <c r="K282" s="84" t="b">
        <v>0</v>
      </c>
      <c r="L282" s="84" t="b">
        <v>0</v>
      </c>
    </row>
    <row r="283" spans="1:12" ht="15">
      <c r="A283" s="84" t="s">
        <v>3988</v>
      </c>
      <c r="B283" s="84" t="s">
        <v>3607</v>
      </c>
      <c r="C283" s="84">
        <v>20</v>
      </c>
      <c r="D283" s="123">
        <v>0.00775056412918484</v>
      </c>
      <c r="E283" s="123">
        <v>2.1089031276673134</v>
      </c>
      <c r="F283" s="84" t="s">
        <v>3449</v>
      </c>
      <c r="G283" s="84" t="b">
        <v>0</v>
      </c>
      <c r="H283" s="84" t="b">
        <v>0</v>
      </c>
      <c r="I283" s="84" t="b">
        <v>0</v>
      </c>
      <c r="J283" s="84" t="b">
        <v>0</v>
      </c>
      <c r="K283" s="84" t="b">
        <v>0</v>
      </c>
      <c r="L283" s="84" t="b">
        <v>0</v>
      </c>
    </row>
    <row r="284" spans="1:12" ht="15">
      <c r="A284" s="84" t="s">
        <v>3607</v>
      </c>
      <c r="B284" s="84" t="s">
        <v>3522</v>
      </c>
      <c r="C284" s="84">
        <v>20</v>
      </c>
      <c r="D284" s="123">
        <v>0.00775056412918484</v>
      </c>
      <c r="E284" s="123">
        <v>2.1089031276673134</v>
      </c>
      <c r="F284" s="84" t="s">
        <v>3449</v>
      </c>
      <c r="G284" s="84" t="b">
        <v>0</v>
      </c>
      <c r="H284" s="84" t="b">
        <v>0</v>
      </c>
      <c r="I284" s="84" t="b">
        <v>0</v>
      </c>
      <c r="J284" s="84" t="b">
        <v>0</v>
      </c>
      <c r="K284" s="84" t="b">
        <v>0</v>
      </c>
      <c r="L284" s="84" t="b">
        <v>0</v>
      </c>
    </row>
    <row r="285" spans="1:12" ht="15">
      <c r="A285" s="84" t="s">
        <v>3522</v>
      </c>
      <c r="B285" s="84" t="s">
        <v>622</v>
      </c>
      <c r="C285" s="84">
        <v>20</v>
      </c>
      <c r="D285" s="123">
        <v>0.00775056412918484</v>
      </c>
      <c r="E285" s="123">
        <v>1.405611749548652</v>
      </c>
      <c r="F285" s="84" t="s">
        <v>3449</v>
      </c>
      <c r="G285" s="84" t="b">
        <v>0</v>
      </c>
      <c r="H285" s="84" t="b">
        <v>0</v>
      </c>
      <c r="I285" s="84" t="b">
        <v>0</v>
      </c>
      <c r="J285" s="84" t="b">
        <v>0</v>
      </c>
      <c r="K285" s="84" t="b">
        <v>0</v>
      </c>
      <c r="L285" s="84" t="b">
        <v>0</v>
      </c>
    </row>
    <row r="286" spans="1:12" ht="15">
      <c r="A286" s="84" t="s">
        <v>425</v>
      </c>
      <c r="B286" s="84" t="s">
        <v>3596</v>
      </c>
      <c r="C286" s="84">
        <v>20</v>
      </c>
      <c r="D286" s="123">
        <v>0.00775056412918484</v>
      </c>
      <c r="E286" s="123">
        <v>1.0388652610595583</v>
      </c>
      <c r="F286" s="84" t="s">
        <v>3449</v>
      </c>
      <c r="G286" s="84" t="b">
        <v>0</v>
      </c>
      <c r="H286" s="84" t="b">
        <v>0</v>
      </c>
      <c r="I286" s="84" t="b">
        <v>0</v>
      </c>
      <c r="J286" s="84" t="b">
        <v>0</v>
      </c>
      <c r="K286" s="84" t="b">
        <v>0</v>
      </c>
      <c r="L286" s="84" t="b">
        <v>0</v>
      </c>
    </row>
    <row r="287" spans="1:12" ht="15">
      <c r="A287" s="84" t="s">
        <v>425</v>
      </c>
      <c r="B287" s="84" t="s">
        <v>3987</v>
      </c>
      <c r="C287" s="84">
        <v>19</v>
      </c>
      <c r="D287" s="123">
        <v>0.007513284946336491</v>
      </c>
      <c r="E287" s="123">
        <v>1.0388652610595583</v>
      </c>
      <c r="F287" s="84" t="s">
        <v>3449</v>
      </c>
      <c r="G287" s="84" t="b">
        <v>0</v>
      </c>
      <c r="H287" s="84" t="b">
        <v>0</v>
      </c>
      <c r="I287" s="84" t="b">
        <v>0</v>
      </c>
      <c r="J287" s="84" t="b">
        <v>0</v>
      </c>
      <c r="K287" s="84" t="b">
        <v>0</v>
      </c>
      <c r="L287" s="84" t="b">
        <v>0</v>
      </c>
    </row>
    <row r="288" spans="1:12" ht="15">
      <c r="A288" s="84" t="s">
        <v>3618</v>
      </c>
      <c r="B288" s="84" t="s">
        <v>3575</v>
      </c>
      <c r="C288" s="84">
        <v>17</v>
      </c>
      <c r="D288" s="123">
        <v>0.007013921385155718</v>
      </c>
      <c r="E288" s="123">
        <v>1.2396714079363371</v>
      </c>
      <c r="F288" s="84" t="s">
        <v>3449</v>
      </c>
      <c r="G288" s="84" t="b">
        <v>0</v>
      </c>
      <c r="H288" s="84" t="b">
        <v>0</v>
      </c>
      <c r="I288" s="84" t="b">
        <v>0</v>
      </c>
      <c r="J288" s="84" t="b">
        <v>0</v>
      </c>
      <c r="K288" s="84" t="b">
        <v>0</v>
      </c>
      <c r="L288" s="84" t="b">
        <v>0</v>
      </c>
    </row>
    <row r="289" spans="1:12" ht="15">
      <c r="A289" s="84" t="s">
        <v>3575</v>
      </c>
      <c r="B289" s="84" t="s">
        <v>3990</v>
      </c>
      <c r="C289" s="84">
        <v>17</v>
      </c>
      <c r="D289" s="123">
        <v>0.007013921385155718</v>
      </c>
      <c r="E289" s="123">
        <v>1.2396714079363371</v>
      </c>
      <c r="F289" s="84" t="s">
        <v>3449</v>
      </c>
      <c r="G289" s="84" t="b">
        <v>0</v>
      </c>
      <c r="H289" s="84" t="b">
        <v>0</v>
      </c>
      <c r="I289" s="84" t="b">
        <v>0</v>
      </c>
      <c r="J289" s="84" t="b">
        <v>0</v>
      </c>
      <c r="K289" s="84" t="b">
        <v>1</v>
      </c>
      <c r="L289" s="84" t="b">
        <v>0</v>
      </c>
    </row>
    <row r="290" spans="1:12" ht="15">
      <c r="A290" s="84" t="s">
        <v>3990</v>
      </c>
      <c r="B290" s="84" t="s">
        <v>3583</v>
      </c>
      <c r="C290" s="84">
        <v>17</v>
      </c>
      <c r="D290" s="123">
        <v>0.007013921385155718</v>
      </c>
      <c r="E290" s="123">
        <v>2.1794842019530205</v>
      </c>
      <c r="F290" s="84" t="s">
        <v>3449</v>
      </c>
      <c r="G290" s="84" t="b">
        <v>0</v>
      </c>
      <c r="H290" s="84" t="b">
        <v>1</v>
      </c>
      <c r="I290" s="84" t="b">
        <v>0</v>
      </c>
      <c r="J290" s="84" t="b">
        <v>0</v>
      </c>
      <c r="K290" s="84" t="b">
        <v>0</v>
      </c>
      <c r="L290" s="84" t="b">
        <v>0</v>
      </c>
    </row>
    <row r="291" spans="1:12" ht="15">
      <c r="A291" s="84" t="s">
        <v>3583</v>
      </c>
      <c r="B291" s="84" t="s">
        <v>3991</v>
      </c>
      <c r="C291" s="84">
        <v>17</v>
      </c>
      <c r="D291" s="123">
        <v>0.007013921385155718</v>
      </c>
      <c r="E291" s="123">
        <v>2.1794842019530205</v>
      </c>
      <c r="F291" s="84" t="s">
        <v>3449</v>
      </c>
      <c r="G291" s="84" t="b">
        <v>0</v>
      </c>
      <c r="H291" s="84" t="b">
        <v>0</v>
      </c>
      <c r="I291" s="84" t="b">
        <v>0</v>
      </c>
      <c r="J291" s="84" t="b">
        <v>0</v>
      </c>
      <c r="K291" s="84" t="b">
        <v>0</v>
      </c>
      <c r="L291" s="84" t="b">
        <v>0</v>
      </c>
    </row>
    <row r="292" spans="1:12" ht="15">
      <c r="A292" s="84" t="s">
        <v>3991</v>
      </c>
      <c r="B292" s="84" t="s">
        <v>3992</v>
      </c>
      <c r="C292" s="84">
        <v>17</v>
      </c>
      <c r="D292" s="123">
        <v>0.007013921385155718</v>
      </c>
      <c r="E292" s="123">
        <v>2.1794842019530205</v>
      </c>
      <c r="F292" s="84" t="s">
        <v>3449</v>
      </c>
      <c r="G292" s="84" t="b">
        <v>0</v>
      </c>
      <c r="H292" s="84" t="b">
        <v>0</v>
      </c>
      <c r="I292" s="84" t="b">
        <v>0</v>
      </c>
      <c r="J292" s="84" t="b">
        <v>0</v>
      </c>
      <c r="K292" s="84" t="b">
        <v>0</v>
      </c>
      <c r="L292" s="84" t="b">
        <v>0</v>
      </c>
    </row>
    <row r="293" spans="1:12" ht="15">
      <c r="A293" s="84" t="s">
        <v>3992</v>
      </c>
      <c r="B293" s="84" t="s">
        <v>3993</v>
      </c>
      <c r="C293" s="84">
        <v>17</v>
      </c>
      <c r="D293" s="123">
        <v>0.007013921385155718</v>
      </c>
      <c r="E293" s="123">
        <v>2.1794842019530205</v>
      </c>
      <c r="F293" s="84" t="s">
        <v>3449</v>
      </c>
      <c r="G293" s="84" t="b">
        <v>0</v>
      </c>
      <c r="H293" s="84" t="b">
        <v>0</v>
      </c>
      <c r="I293" s="84" t="b">
        <v>0</v>
      </c>
      <c r="J293" s="84" t="b">
        <v>0</v>
      </c>
      <c r="K293" s="84" t="b">
        <v>0</v>
      </c>
      <c r="L293" s="84" t="b">
        <v>0</v>
      </c>
    </row>
    <row r="294" spans="1:12" ht="15">
      <c r="A294" s="84" t="s">
        <v>3993</v>
      </c>
      <c r="B294" s="84" t="s">
        <v>3994</v>
      </c>
      <c r="C294" s="84">
        <v>17</v>
      </c>
      <c r="D294" s="123">
        <v>0.007013921385155718</v>
      </c>
      <c r="E294" s="123">
        <v>2.1794842019530205</v>
      </c>
      <c r="F294" s="84" t="s">
        <v>3449</v>
      </c>
      <c r="G294" s="84" t="b">
        <v>0</v>
      </c>
      <c r="H294" s="84" t="b">
        <v>0</v>
      </c>
      <c r="I294" s="84" t="b">
        <v>0</v>
      </c>
      <c r="J294" s="84" t="b">
        <v>0</v>
      </c>
      <c r="K294" s="84" t="b">
        <v>0</v>
      </c>
      <c r="L294" s="84" t="b">
        <v>0</v>
      </c>
    </row>
    <row r="295" spans="1:12" ht="15">
      <c r="A295" s="84" t="s">
        <v>3994</v>
      </c>
      <c r="B295" s="84" t="s">
        <v>3612</v>
      </c>
      <c r="C295" s="84">
        <v>17</v>
      </c>
      <c r="D295" s="123">
        <v>0.007013921385155718</v>
      </c>
      <c r="E295" s="123">
        <v>2.1794842019530205</v>
      </c>
      <c r="F295" s="84" t="s">
        <v>3449</v>
      </c>
      <c r="G295" s="84" t="b">
        <v>0</v>
      </c>
      <c r="H295" s="84" t="b">
        <v>0</v>
      </c>
      <c r="I295" s="84" t="b">
        <v>0</v>
      </c>
      <c r="J295" s="84" t="b">
        <v>0</v>
      </c>
      <c r="K295" s="84" t="b">
        <v>0</v>
      </c>
      <c r="L295" s="84" t="b">
        <v>0</v>
      </c>
    </row>
    <row r="296" spans="1:12" ht="15">
      <c r="A296" s="84" t="s">
        <v>3612</v>
      </c>
      <c r="B296" s="84" t="s">
        <v>3995</v>
      </c>
      <c r="C296" s="84">
        <v>17</v>
      </c>
      <c r="D296" s="123">
        <v>0.007013921385155718</v>
      </c>
      <c r="E296" s="123">
        <v>2.1794842019530205</v>
      </c>
      <c r="F296" s="84" t="s">
        <v>3449</v>
      </c>
      <c r="G296" s="84" t="b">
        <v>0</v>
      </c>
      <c r="H296" s="84" t="b">
        <v>0</v>
      </c>
      <c r="I296" s="84" t="b">
        <v>0</v>
      </c>
      <c r="J296" s="84" t="b">
        <v>0</v>
      </c>
      <c r="K296" s="84" t="b">
        <v>0</v>
      </c>
      <c r="L296" s="84" t="b">
        <v>0</v>
      </c>
    </row>
    <row r="297" spans="1:12" ht="15">
      <c r="A297" s="84" t="s">
        <v>3995</v>
      </c>
      <c r="B297" s="84" t="s">
        <v>3996</v>
      </c>
      <c r="C297" s="84">
        <v>17</v>
      </c>
      <c r="D297" s="123">
        <v>0.007013921385155718</v>
      </c>
      <c r="E297" s="123">
        <v>2.1794842019530205</v>
      </c>
      <c r="F297" s="84" t="s">
        <v>3449</v>
      </c>
      <c r="G297" s="84" t="b">
        <v>0</v>
      </c>
      <c r="H297" s="84" t="b">
        <v>0</v>
      </c>
      <c r="I297" s="84" t="b">
        <v>0</v>
      </c>
      <c r="J297" s="84" t="b">
        <v>0</v>
      </c>
      <c r="K297" s="84" t="b">
        <v>0</v>
      </c>
      <c r="L297" s="84" t="b">
        <v>0</v>
      </c>
    </row>
    <row r="298" spans="1:12" ht="15">
      <c r="A298" s="84" t="s">
        <v>3589</v>
      </c>
      <c r="B298" s="84" t="s">
        <v>3989</v>
      </c>
      <c r="C298" s="84">
        <v>17</v>
      </c>
      <c r="D298" s="123">
        <v>0.007013921385155718</v>
      </c>
      <c r="E298" s="123">
        <v>2.1546606182279886</v>
      </c>
      <c r="F298" s="84" t="s">
        <v>3449</v>
      </c>
      <c r="G298" s="84" t="b">
        <v>0</v>
      </c>
      <c r="H298" s="84" t="b">
        <v>0</v>
      </c>
      <c r="I298" s="84" t="b">
        <v>0</v>
      </c>
      <c r="J298" s="84" t="b">
        <v>0</v>
      </c>
      <c r="K298" s="84" t="b">
        <v>0</v>
      </c>
      <c r="L298" s="84" t="b">
        <v>0</v>
      </c>
    </row>
    <row r="299" spans="1:12" ht="15">
      <c r="A299" s="84" t="s">
        <v>3989</v>
      </c>
      <c r="B299" s="84" t="s">
        <v>3984</v>
      </c>
      <c r="C299" s="84">
        <v>17</v>
      </c>
      <c r="D299" s="123">
        <v>0.007013921385155718</v>
      </c>
      <c r="E299" s="123">
        <v>1.8417313992642996</v>
      </c>
      <c r="F299" s="84" t="s">
        <v>3449</v>
      </c>
      <c r="G299" s="84" t="b">
        <v>0</v>
      </c>
      <c r="H299" s="84" t="b">
        <v>0</v>
      </c>
      <c r="I299" s="84" t="b">
        <v>0</v>
      </c>
      <c r="J299" s="84" t="b">
        <v>0</v>
      </c>
      <c r="K299" s="84" t="b">
        <v>0</v>
      </c>
      <c r="L299" s="84" t="b">
        <v>0</v>
      </c>
    </row>
    <row r="300" spans="1:12" ht="15">
      <c r="A300" s="84" t="s">
        <v>3984</v>
      </c>
      <c r="B300" s="84" t="s">
        <v>3998</v>
      </c>
      <c r="C300" s="84">
        <v>17</v>
      </c>
      <c r="D300" s="123">
        <v>0.007013921385155718</v>
      </c>
      <c r="E300" s="123">
        <v>1.8417313992642996</v>
      </c>
      <c r="F300" s="84" t="s">
        <v>3449</v>
      </c>
      <c r="G300" s="84" t="b">
        <v>0</v>
      </c>
      <c r="H300" s="84" t="b">
        <v>0</v>
      </c>
      <c r="I300" s="84" t="b">
        <v>0</v>
      </c>
      <c r="J300" s="84" t="b">
        <v>0</v>
      </c>
      <c r="K300" s="84" t="b">
        <v>0</v>
      </c>
      <c r="L300" s="84" t="b">
        <v>0</v>
      </c>
    </row>
    <row r="301" spans="1:12" ht="15">
      <c r="A301" s="84" t="s">
        <v>3998</v>
      </c>
      <c r="B301" s="84" t="s">
        <v>3524</v>
      </c>
      <c r="C301" s="84">
        <v>17</v>
      </c>
      <c r="D301" s="123">
        <v>0.007013921385155718</v>
      </c>
      <c r="E301" s="123">
        <v>2.1794842019530205</v>
      </c>
      <c r="F301" s="84" t="s">
        <v>3449</v>
      </c>
      <c r="G301" s="84" t="b">
        <v>0</v>
      </c>
      <c r="H301" s="84" t="b">
        <v>0</v>
      </c>
      <c r="I301" s="84" t="b">
        <v>0</v>
      </c>
      <c r="J301" s="84" t="b">
        <v>0</v>
      </c>
      <c r="K301" s="84" t="b">
        <v>0</v>
      </c>
      <c r="L301" s="84" t="b">
        <v>0</v>
      </c>
    </row>
    <row r="302" spans="1:12" ht="15">
      <c r="A302" s="84" t="s">
        <v>3524</v>
      </c>
      <c r="B302" s="84" t="s">
        <v>622</v>
      </c>
      <c r="C302" s="84">
        <v>17</v>
      </c>
      <c r="D302" s="123">
        <v>0.007013921385155718</v>
      </c>
      <c r="E302" s="123">
        <v>1.405611749548652</v>
      </c>
      <c r="F302" s="84" t="s">
        <v>3449</v>
      </c>
      <c r="G302" s="84" t="b">
        <v>0</v>
      </c>
      <c r="H302" s="84" t="b">
        <v>0</v>
      </c>
      <c r="I302" s="84" t="b">
        <v>0</v>
      </c>
      <c r="J302" s="84" t="b">
        <v>0</v>
      </c>
      <c r="K302" s="84" t="b">
        <v>0</v>
      </c>
      <c r="L302" s="84" t="b">
        <v>0</v>
      </c>
    </row>
    <row r="303" spans="1:12" ht="15">
      <c r="A303" s="84" t="s">
        <v>425</v>
      </c>
      <c r="B303" s="84" t="s">
        <v>3589</v>
      </c>
      <c r="C303" s="84">
        <v>16</v>
      </c>
      <c r="D303" s="123">
        <v>0.006750880912197322</v>
      </c>
      <c r="E303" s="123">
        <v>1.0125363223372092</v>
      </c>
      <c r="F303" s="84" t="s">
        <v>3449</v>
      </c>
      <c r="G303" s="84" t="b">
        <v>0</v>
      </c>
      <c r="H303" s="84" t="b">
        <v>0</v>
      </c>
      <c r="I303" s="84" t="b">
        <v>0</v>
      </c>
      <c r="J303" s="84" t="b">
        <v>0</v>
      </c>
      <c r="K303" s="84" t="b">
        <v>0</v>
      </c>
      <c r="L303" s="84" t="b">
        <v>0</v>
      </c>
    </row>
    <row r="304" spans="1:12" ht="15">
      <c r="A304" s="84" t="s">
        <v>425</v>
      </c>
      <c r="B304" s="84" t="s">
        <v>3618</v>
      </c>
      <c r="C304" s="84">
        <v>16</v>
      </c>
      <c r="D304" s="123">
        <v>0.006750880912197322</v>
      </c>
      <c r="E304" s="123">
        <v>1.0388652610595583</v>
      </c>
      <c r="F304" s="84" t="s">
        <v>3449</v>
      </c>
      <c r="G304" s="84" t="b">
        <v>0</v>
      </c>
      <c r="H304" s="84" t="b">
        <v>0</v>
      </c>
      <c r="I304" s="84" t="b">
        <v>0</v>
      </c>
      <c r="J304" s="84" t="b">
        <v>0</v>
      </c>
      <c r="K304" s="84" t="b">
        <v>0</v>
      </c>
      <c r="L304" s="84" t="b">
        <v>0</v>
      </c>
    </row>
    <row r="305" spans="1:12" ht="15">
      <c r="A305" s="84" t="s">
        <v>3996</v>
      </c>
      <c r="B305" s="84" t="s">
        <v>3997</v>
      </c>
      <c r="C305" s="84">
        <v>16</v>
      </c>
      <c r="D305" s="123">
        <v>0.006750880912197322</v>
      </c>
      <c r="E305" s="123">
        <v>2.1794842019530205</v>
      </c>
      <c r="F305" s="84" t="s">
        <v>3449</v>
      </c>
      <c r="G305" s="84" t="b">
        <v>0</v>
      </c>
      <c r="H305" s="84" t="b">
        <v>0</v>
      </c>
      <c r="I305" s="84" t="b">
        <v>0</v>
      </c>
      <c r="J305" s="84" t="b">
        <v>0</v>
      </c>
      <c r="K305" s="84" t="b">
        <v>0</v>
      </c>
      <c r="L305" s="84" t="b">
        <v>0</v>
      </c>
    </row>
    <row r="306" spans="1:12" ht="15">
      <c r="A306" s="84" t="s">
        <v>4003</v>
      </c>
      <c r="B306" s="84" t="s">
        <v>4004</v>
      </c>
      <c r="C306" s="84">
        <v>13</v>
      </c>
      <c r="D306" s="123">
        <v>0.005901241324950932</v>
      </c>
      <c r="E306" s="123">
        <v>2.2959897710244577</v>
      </c>
      <c r="F306" s="84" t="s">
        <v>3449</v>
      </c>
      <c r="G306" s="84" t="b">
        <v>0</v>
      </c>
      <c r="H306" s="84" t="b">
        <v>0</v>
      </c>
      <c r="I306" s="84" t="b">
        <v>0</v>
      </c>
      <c r="J306" s="84" t="b">
        <v>0</v>
      </c>
      <c r="K306" s="84" t="b">
        <v>0</v>
      </c>
      <c r="L306" s="84" t="b">
        <v>0</v>
      </c>
    </row>
    <row r="307" spans="1:12" ht="15">
      <c r="A307" s="84" t="s">
        <v>4004</v>
      </c>
      <c r="B307" s="84" t="s">
        <v>622</v>
      </c>
      <c r="C307" s="84">
        <v>13</v>
      </c>
      <c r="D307" s="123">
        <v>0.005901241324950932</v>
      </c>
      <c r="E307" s="123">
        <v>1.405611749548652</v>
      </c>
      <c r="F307" s="84" t="s">
        <v>3449</v>
      </c>
      <c r="G307" s="84" t="b">
        <v>0</v>
      </c>
      <c r="H307" s="84" t="b">
        <v>0</v>
      </c>
      <c r="I307" s="84" t="b">
        <v>0</v>
      </c>
      <c r="J307" s="84" t="b">
        <v>0</v>
      </c>
      <c r="K307" s="84" t="b">
        <v>0</v>
      </c>
      <c r="L307" s="84" t="b">
        <v>0</v>
      </c>
    </row>
    <row r="308" spans="1:12" ht="15">
      <c r="A308" s="84" t="s">
        <v>425</v>
      </c>
      <c r="B308" s="84" t="s">
        <v>4003</v>
      </c>
      <c r="C308" s="84">
        <v>12</v>
      </c>
      <c r="D308" s="123">
        <v>0.005595381074385691</v>
      </c>
      <c r="E308" s="123">
        <v>1.0388652610595583</v>
      </c>
      <c r="F308" s="84" t="s">
        <v>3449</v>
      </c>
      <c r="G308" s="84" t="b">
        <v>0</v>
      </c>
      <c r="H308" s="84" t="b">
        <v>0</v>
      </c>
      <c r="I308" s="84" t="b">
        <v>0</v>
      </c>
      <c r="J308" s="84" t="b">
        <v>0</v>
      </c>
      <c r="K308" s="84" t="b">
        <v>0</v>
      </c>
      <c r="L308" s="84" t="b">
        <v>0</v>
      </c>
    </row>
    <row r="309" spans="1:12" ht="15">
      <c r="A309" s="84" t="s">
        <v>3527</v>
      </c>
      <c r="B309" s="84" t="s">
        <v>4005</v>
      </c>
      <c r="C309" s="84">
        <v>11</v>
      </c>
      <c r="D309" s="123">
        <v>0.00527665848388919</v>
      </c>
      <c r="E309" s="123">
        <v>2.3685404381730693</v>
      </c>
      <c r="F309" s="84" t="s">
        <v>3449</v>
      </c>
      <c r="G309" s="84" t="b">
        <v>0</v>
      </c>
      <c r="H309" s="84" t="b">
        <v>0</v>
      </c>
      <c r="I309" s="84" t="b">
        <v>0</v>
      </c>
      <c r="J309" s="84" t="b">
        <v>0</v>
      </c>
      <c r="K309" s="84" t="b">
        <v>0</v>
      </c>
      <c r="L309" s="84" t="b">
        <v>0</v>
      </c>
    </row>
    <row r="310" spans="1:12" ht="15">
      <c r="A310" s="84" t="s">
        <v>4005</v>
      </c>
      <c r="B310" s="84" t="s">
        <v>622</v>
      </c>
      <c r="C310" s="84">
        <v>11</v>
      </c>
      <c r="D310" s="123">
        <v>0.00527665848388919</v>
      </c>
      <c r="E310" s="123">
        <v>1.405611749548652</v>
      </c>
      <c r="F310" s="84" t="s">
        <v>3449</v>
      </c>
      <c r="G310" s="84" t="b">
        <v>0</v>
      </c>
      <c r="H310" s="84" t="b">
        <v>0</v>
      </c>
      <c r="I310" s="84" t="b">
        <v>0</v>
      </c>
      <c r="J310" s="84" t="b">
        <v>0</v>
      </c>
      <c r="K310" s="84" t="b">
        <v>0</v>
      </c>
      <c r="L310" s="84" t="b">
        <v>0</v>
      </c>
    </row>
    <row r="311" spans="1:12" ht="15">
      <c r="A311" s="84" t="s">
        <v>622</v>
      </c>
      <c r="B311" s="84" t="s">
        <v>4006</v>
      </c>
      <c r="C311" s="84">
        <v>11</v>
      </c>
      <c r="D311" s="123">
        <v>0.00527665848388919</v>
      </c>
      <c r="E311" s="123">
        <v>1.465450451181126</v>
      </c>
      <c r="F311" s="84" t="s">
        <v>3449</v>
      </c>
      <c r="G311" s="84" t="b">
        <v>0</v>
      </c>
      <c r="H311" s="84" t="b">
        <v>0</v>
      </c>
      <c r="I311" s="84" t="b">
        <v>0</v>
      </c>
      <c r="J311" s="84" t="b">
        <v>0</v>
      </c>
      <c r="K311" s="84" t="b">
        <v>0</v>
      </c>
      <c r="L311" s="84" t="b">
        <v>0</v>
      </c>
    </row>
    <row r="312" spans="1:12" ht="15">
      <c r="A312" s="84" t="s">
        <v>4006</v>
      </c>
      <c r="B312" s="84" t="s">
        <v>4007</v>
      </c>
      <c r="C312" s="84">
        <v>11</v>
      </c>
      <c r="D312" s="123">
        <v>0.00527665848388919</v>
      </c>
      <c r="E312" s="123">
        <v>2.3685404381730693</v>
      </c>
      <c r="F312" s="84" t="s">
        <v>3449</v>
      </c>
      <c r="G312" s="84" t="b">
        <v>0</v>
      </c>
      <c r="H312" s="84" t="b">
        <v>0</v>
      </c>
      <c r="I312" s="84" t="b">
        <v>0</v>
      </c>
      <c r="J312" s="84" t="b">
        <v>0</v>
      </c>
      <c r="K312" s="84" t="b">
        <v>0</v>
      </c>
      <c r="L312" s="84" t="b">
        <v>0</v>
      </c>
    </row>
    <row r="313" spans="1:12" ht="15">
      <c r="A313" s="84" t="s">
        <v>4007</v>
      </c>
      <c r="B313" s="84" t="s">
        <v>4008</v>
      </c>
      <c r="C313" s="84">
        <v>11</v>
      </c>
      <c r="D313" s="123">
        <v>0.00527665848388919</v>
      </c>
      <c r="E313" s="123">
        <v>2.3685404381730693</v>
      </c>
      <c r="F313" s="84" t="s">
        <v>3449</v>
      </c>
      <c r="G313" s="84" t="b">
        <v>0</v>
      </c>
      <c r="H313" s="84" t="b">
        <v>0</v>
      </c>
      <c r="I313" s="84" t="b">
        <v>0</v>
      </c>
      <c r="J313" s="84" t="b">
        <v>1</v>
      </c>
      <c r="K313" s="84" t="b">
        <v>0</v>
      </c>
      <c r="L313" s="84" t="b">
        <v>0</v>
      </c>
    </row>
    <row r="314" spans="1:12" ht="15">
      <c r="A314" s="84" t="s">
        <v>4008</v>
      </c>
      <c r="B314" s="84" t="s">
        <v>3593</v>
      </c>
      <c r="C314" s="84">
        <v>11</v>
      </c>
      <c r="D314" s="123">
        <v>0.00527665848388919</v>
      </c>
      <c r="E314" s="123">
        <v>2.33075187728367</v>
      </c>
      <c r="F314" s="84" t="s">
        <v>3449</v>
      </c>
      <c r="G314" s="84" t="b">
        <v>1</v>
      </c>
      <c r="H314" s="84" t="b">
        <v>0</v>
      </c>
      <c r="I314" s="84" t="b">
        <v>0</v>
      </c>
      <c r="J314" s="84" t="b">
        <v>0</v>
      </c>
      <c r="K314" s="84" t="b">
        <v>0</v>
      </c>
      <c r="L314" s="84" t="b">
        <v>0</v>
      </c>
    </row>
    <row r="315" spans="1:12" ht="15">
      <c r="A315" s="84" t="s">
        <v>3985</v>
      </c>
      <c r="B315" s="84" t="s">
        <v>3999</v>
      </c>
      <c r="C315" s="84">
        <v>11</v>
      </c>
      <c r="D315" s="123">
        <v>0.00527665848388919</v>
      </c>
      <c r="E315" s="123">
        <v>2.0675104425090884</v>
      </c>
      <c r="F315" s="84" t="s">
        <v>3449</v>
      </c>
      <c r="G315" s="84" t="b">
        <v>0</v>
      </c>
      <c r="H315" s="84" t="b">
        <v>0</v>
      </c>
      <c r="I315" s="84" t="b">
        <v>0</v>
      </c>
      <c r="J315" s="84" t="b">
        <v>0</v>
      </c>
      <c r="K315" s="84" t="b">
        <v>0</v>
      </c>
      <c r="L315" s="84" t="b">
        <v>0</v>
      </c>
    </row>
    <row r="316" spans="1:12" ht="15">
      <c r="A316" s="84" t="s">
        <v>3999</v>
      </c>
      <c r="B316" s="84" t="s">
        <v>3985</v>
      </c>
      <c r="C316" s="84">
        <v>11</v>
      </c>
      <c r="D316" s="123">
        <v>0.00527665848388919</v>
      </c>
      <c r="E316" s="123">
        <v>2.087713828597375</v>
      </c>
      <c r="F316" s="84" t="s">
        <v>3449</v>
      </c>
      <c r="G316" s="84" t="b">
        <v>0</v>
      </c>
      <c r="H316" s="84" t="b">
        <v>0</v>
      </c>
      <c r="I316" s="84" t="b">
        <v>0</v>
      </c>
      <c r="J316" s="84" t="b">
        <v>0</v>
      </c>
      <c r="K316" s="84" t="b">
        <v>0</v>
      </c>
      <c r="L316" s="84" t="b">
        <v>0</v>
      </c>
    </row>
    <row r="317" spans="1:12" ht="15">
      <c r="A317" s="84" t="s">
        <v>3985</v>
      </c>
      <c r="B317" s="84" t="s">
        <v>4000</v>
      </c>
      <c r="C317" s="84">
        <v>11</v>
      </c>
      <c r="D317" s="123">
        <v>0.00527665848388919</v>
      </c>
      <c r="E317" s="123">
        <v>2.0675104425090884</v>
      </c>
      <c r="F317" s="84" t="s">
        <v>3449</v>
      </c>
      <c r="G317" s="84" t="b">
        <v>0</v>
      </c>
      <c r="H317" s="84" t="b">
        <v>0</v>
      </c>
      <c r="I317" s="84" t="b">
        <v>0</v>
      </c>
      <c r="J317" s="84" t="b">
        <v>0</v>
      </c>
      <c r="K317" s="84" t="b">
        <v>0</v>
      </c>
      <c r="L317" s="84" t="b">
        <v>0</v>
      </c>
    </row>
    <row r="318" spans="1:12" ht="15">
      <c r="A318" s="84" t="s">
        <v>4000</v>
      </c>
      <c r="B318" s="84" t="s">
        <v>4001</v>
      </c>
      <c r="C318" s="84">
        <v>11</v>
      </c>
      <c r="D318" s="123">
        <v>0.00527665848388919</v>
      </c>
      <c r="E318" s="123">
        <v>2.3685404381730693</v>
      </c>
      <c r="F318" s="84" t="s">
        <v>3449</v>
      </c>
      <c r="G318" s="84" t="b">
        <v>0</v>
      </c>
      <c r="H318" s="84" t="b">
        <v>0</v>
      </c>
      <c r="I318" s="84" t="b">
        <v>0</v>
      </c>
      <c r="J318" s="84" t="b">
        <v>1</v>
      </c>
      <c r="K318" s="84" t="b">
        <v>0</v>
      </c>
      <c r="L318" s="84" t="b">
        <v>0</v>
      </c>
    </row>
    <row r="319" spans="1:12" ht="15">
      <c r="A319" s="84" t="s">
        <v>4001</v>
      </c>
      <c r="B319" s="84" t="s">
        <v>4002</v>
      </c>
      <c r="C319" s="84">
        <v>11</v>
      </c>
      <c r="D319" s="123">
        <v>0.00527665848388919</v>
      </c>
      <c r="E319" s="123">
        <v>2.3685404381730693</v>
      </c>
      <c r="F319" s="84" t="s">
        <v>3449</v>
      </c>
      <c r="G319" s="84" t="b">
        <v>1</v>
      </c>
      <c r="H319" s="84" t="b">
        <v>0</v>
      </c>
      <c r="I319" s="84" t="b">
        <v>0</v>
      </c>
      <c r="J319" s="84" t="b">
        <v>0</v>
      </c>
      <c r="K319" s="84" t="b">
        <v>0</v>
      </c>
      <c r="L319" s="84" t="b">
        <v>0</v>
      </c>
    </row>
    <row r="320" spans="1:12" ht="15">
      <c r="A320" s="84" t="s">
        <v>4002</v>
      </c>
      <c r="B320" s="84" t="s">
        <v>622</v>
      </c>
      <c r="C320" s="84">
        <v>11</v>
      </c>
      <c r="D320" s="123">
        <v>0.00527665848388919</v>
      </c>
      <c r="E320" s="123">
        <v>1.405611749548652</v>
      </c>
      <c r="F320" s="84" t="s">
        <v>3449</v>
      </c>
      <c r="G320" s="84" t="b">
        <v>0</v>
      </c>
      <c r="H320" s="84" t="b">
        <v>0</v>
      </c>
      <c r="I320" s="84" t="b">
        <v>0</v>
      </c>
      <c r="J320" s="84" t="b">
        <v>0</v>
      </c>
      <c r="K320" s="84" t="b">
        <v>0</v>
      </c>
      <c r="L320" s="84" t="b">
        <v>0</v>
      </c>
    </row>
    <row r="321" spans="1:12" ht="15">
      <c r="A321" s="84" t="s">
        <v>425</v>
      </c>
      <c r="B321" s="84" t="s">
        <v>3985</v>
      </c>
      <c r="C321" s="84">
        <v>10</v>
      </c>
      <c r="D321" s="123">
        <v>0.004943901147531651</v>
      </c>
      <c r="E321" s="123">
        <v>0.716645966325639</v>
      </c>
      <c r="F321" s="84" t="s">
        <v>3449</v>
      </c>
      <c r="G321" s="84" t="b">
        <v>0</v>
      </c>
      <c r="H321" s="84" t="b">
        <v>0</v>
      </c>
      <c r="I321" s="84" t="b">
        <v>0</v>
      </c>
      <c r="J321" s="84" t="b">
        <v>0</v>
      </c>
      <c r="K321" s="84" t="b">
        <v>0</v>
      </c>
      <c r="L321" s="84" t="b">
        <v>0</v>
      </c>
    </row>
    <row r="322" spans="1:12" ht="15">
      <c r="A322" s="84" t="s">
        <v>425</v>
      </c>
      <c r="B322" s="84" t="s">
        <v>3527</v>
      </c>
      <c r="C322" s="84">
        <v>10</v>
      </c>
      <c r="D322" s="123">
        <v>0.004943901147531651</v>
      </c>
      <c r="E322" s="123">
        <v>1.0388652610595583</v>
      </c>
      <c r="F322" s="84" t="s">
        <v>3449</v>
      </c>
      <c r="G322" s="84" t="b">
        <v>0</v>
      </c>
      <c r="H322" s="84" t="b">
        <v>0</v>
      </c>
      <c r="I322" s="84" t="b">
        <v>0</v>
      </c>
      <c r="J322" s="84" t="b">
        <v>0</v>
      </c>
      <c r="K322" s="84" t="b">
        <v>0</v>
      </c>
      <c r="L322" s="84" t="b">
        <v>0</v>
      </c>
    </row>
    <row r="323" spans="1:12" ht="15">
      <c r="A323" s="84" t="s">
        <v>4010</v>
      </c>
      <c r="B323" s="84" t="s">
        <v>4058</v>
      </c>
      <c r="C323" s="84">
        <v>3</v>
      </c>
      <c r="D323" s="123">
        <v>0.002040016718359961</v>
      </c>
      <c r="E323" s="123">
        <v>2.932811868611632</v>
      </c>
      <c r="F323" s="84" t="s">
        <v>3449</v>
      </c>
      <c r="G323" s="84" t="b">
        <v>1</v>
      </c>
      <c r="H323" s="84" t="b">
        <v>0</v>
      </c>
      <c r="I323" s="84" t="b">
        <v>0</v>
      </c>
      <c r="J323" s="84" t="b">
        <v>0</v>
      </c>
      <c r="K323" s="84" t="b">
        <v>0</v>
      </c>
      <c r="L323" s="84" t="b">
        <v>0</v>
      </c>
    </row>
    <row r="324" spans="1:12" ht="15">
      <c r="A324" s="84" t="s">
        <v>4058</v>
      </c>
      <c r="B324" s="84" t="s">
        <v>4033</v>
      </c>
      <c r="C324" s="84">
        <v>3</v>
      </c>
      <c r="D324" s="123">
        <v>0.002040016718359961</v>
      </c>
      <c r="E324" s="123">
        <v>2.932811868611632</v>
      </c>
      <c r="F324" s="84" t="s">
        <v>3449</v>
      </c>
      <c r="G324" s="84" t="b">
        <v>0</v>
      </c>
      <c r="H324" s="84" t="b">
        <v>0</v>
      </c>
      <c r="I324" s="84" t="b">
        <v>0</v>
      </c>
      <c r="J324" s="84" t="b">
        <v>0</v>
      </c>
      <c r="K324" s="84" t="b">
        <v>0</v>
      </c>
      <c r="L324" s="84" t="b">
        <v>0</v>
      </c>
    </row>
    <row r="325" spans="1:12" ht="15">
      <c r="A325" s="84" t="s">
        <v>4033</v>
      </c>
      <c r="B325" s="84" t="s">
        <v>4036</v>
      </c>
      <c r="C325" s="84">
        <v>3</v>
      </c>
      <c r="D325" s="123">
        <v>0.002040016718359961</v>
      </c>
      <c r="E325" s="123">
        <v>2.932811868611632</v>
      </c>
      <c r="F325" s="84" t="s">
        <v>3449</v>
      </c>
      <c r="G325" s="84" t="b">
        <v>0</v>
      </c>
      <c r="H325" s="84" t="b">
        <v>0</v>
      </c>
      <c r="I325" s="84" t="b">
        <v>0</v>
      </c>
      <c r="J325" s="84" t="b">
        <v>0</v>
      </c>
      <c r="K325" s="84" t="b">
        <v>0</v>
      </c>
      <c r="L325" s="84" t="b">
        <v>0</v>
      </c>
    </row>
    <row r="326" spans="1:12" ht="15">
      <c r="A326" s="84" t="s">
        <v>4036</v>
      </c>
      <c r="B326" s="84" t="s">
        <v>4059</v>
      </c>
      <c r="C326" s="84">
        <v>3</v>
      </c>
      <c r="D326" s="123">
        <v>0.002040016718359961</v>
      </c>
      <c r="E326" s="123">
        <v>2.932811868611632</v>
      </c>
      <c r="F326" s="84" t="s">
        <v>3449</v>
      </c>
      <c r="G326" s="84" t="b">
        <v>0</v>
      </c>
      <c r="H326" s="84" t="b">
        <v>0</v>
      </c>
      <c r="I326" s="84" t="b">
        <v>0</v>
      </c>
      <c r="J326" s="84" t="b">
        <v>0</v>
      </c>
      <c r="K326" s="84" t="b">
        <v>0</v>
      </c>
      <c r="L326" s="84" t="b">
        <v>0</v>
      </c>
    </row>
    <row r="327" spans="1:12" ht="15">
      <c r="A327" s="84" t="s">
        <v>4059</v>
      </c>
      <c r="B327" s="84" t="s">
        <v>4060</v>
      </c>
      <c r="C327" s="84">
        <v>3</v>
      </c>
      <c r="D327" s="123">
        <v>0.002040016718359961</v>
      </c>
      <c r="E327" s="123">
        <v>2.932811868611632</v>
      </c>
      <c r="F327" s="84" t="s">
        <v>3449</v>
      </c>
      <c r="G327" s="84" t="b">
        <v>0</v>
      </c>
      <c r="H327" s="84" t="b">
        <v>0</v>
      </c>
      <c r="I327" s="84" t="b">
        <v>0</v>
      </c>
      <c r="J327" s="84" t="b">
        <v>0</v>
      </c>
      <c r="K327" s="84" t="b">
        <v>0</v>
      </c>
      <c r="L327" s="84" t="b">
        <v>0</v>
      </c>
    </row>
    <row r="328" spans="1:12" ht="15">
      <c r="A328" s="84" t="s">
        <v>4060</v>
      </c>
      <c r="B328" s="84" t="s">
        <v>622</v>
      </c>
      <c r="C328" s="84">
        <v>3</v>
      </c>
      <c r="D328" s="123">
        <v>0.002040016718359961</v>
      </c>
      <c r="E328" s="123">
        <v>1.405611749548652</v>
      </c>
      <c r="F328" s="84" t="s">
        <v>3449</v>
      </c>
      <c r="G328" s="84" t="b">
        <v>0</v>
      </c>
      <c r="H328" s="84" t="b">
        <v>0</v>
      </c>
      <c r="I328" s="84" t="b">
        <v>0</v>
      </c>
      <c r="J328" s="84" t="b">
        <v>0</v>
      </c>
      <c r="K328" s="84" t="b">
        <v>0</v>
      </c>
      <c r="L328" s="84" t="b">
        <v>0</v>
      </c>
    </row>
    <row r="329" spans="1:12" ht="15">
      <c r="A329" s="84" t="s">
        <v>425</v>
      </c>
      <c r="B329" s="84" t="s">
        <v>4010</v>
      </c>
      <c r="C329" s="84">
        <v>2</v>
      </c>
      <c r="D329" s="123">
        <v>0.0014850315637882033</v>
      </c>
      <c r="E329" s="123">
        <v>1.0388652610595583</v>
      </c>
      <c r="F329" s="84" t="s">
        <v>3449</v>
      </c>
      <c r="G329" s="84" t="b">
        <v>0</v>
      </c>
      <c r="H329" s="84" t="b">
        <v>0</v>
      </c>
      <c r="I329" s="84" t="b">
        <v>0</v>
      </c>
      <c r="J329" s="84" t="b">
        <v>1</v>
      </c>
      <c r="K329" s="84" t="b">
        <v>0</v>
      </c>
      <c r="L329" s="84" t="b">
        <v>0</v>
      </c>
    </row>
    <row r="330" spans="1:12" ht="15">
      <c r="A330" s="84" t="s">
        <v>3584</v>
      </c>
      <c r="B330" s="84" t="s">
        <v>3583</v>
      </c>
      <c r="C330" s="84">
        <v>16</v>
      </c>
      <c r="D330" s="123">
        <v>0.01721462410320305</v>
      </c>
      <c r="E330" s="123">
        <v>1.2425414282983842</v>
      </c>
      <c r="F330" s="84" t="s">
        <v>3450</v>
      </c>
      <c r="G330" s="84" t="b">
        <v>0</v>
      </c>
      <c r="H330" s="84" t="b">
        <v>0</v>
      </c>
      <c r="I330" s="84" t="b">
        <v>0</v>
      </c>
      <c r="J330" s="84" t="b">
        <v>0</v>
      </c>
      <c r="K330" s="84" t="b">
        <v>0</v>
      </c>
      <c r="L330" s="84" t="b">
        <v>0</v>
      </c>
    </row>
    <row r="331" spans="1:12" ht="15">
      <c r="A331" s="84" t="s">
        <v>635</v>
      </c>
      <c r="B331" s="84" t="s">
        <v>3526</v>
      </c>
      <c r="C331" s="84">
        <v>10</v>
      </c>
      <c r="D331" s="123">
        <v>0.01491636985382828</v>
      </c>
      <c r="E331" s="123">
        <v>1.410032515592148</v>
      </c>
      <c r="F331" s="84" t="s">
        <v>3450</v>
      </c>
      <c r="G331" s="84" t="b">
        <v>0</v>
      </c>
      <c r="H331" s="84" t="b">
        <v>0</v>
      </c>
      <c r="I331" s="84" t="b">
        <v>0</v>
      </c>
      <c r="J331" s="84" t="b">
        <v>0</v>
      </c>
      <c r="K331" s="84" t="b">
        <v>0</v>
      </c>
      <c r="L331" s="84" t="b">
        <v>0</v>
      </c>
    </row>
    <row r="332" spans="1:12" ht="15">
      <c r="A332" s="84" t="s">
        <v>3526</v>
      </c>
      <c r="B332" s="84" t="s">
        <v>622</v>
      </c>
      <c r="C332" s="84">
        <v>10</v>
      </c>
      <c r="D332" s="123">
        <v>0.01491636985382828</v>
      </c>
      <c r="E332" s="123">
        <v>0.9777236052888478</v>
      </c>
      <c r="F332" s="84" t="s">
        <v>3450</v>
      </c>
      <c r="G332" s="84" t="b">
        <v>0</v>
      </c>
      <c r="H332" s="84" t="b">
        <v>0</v>
      </c>
      <c r="I332" s="84" t="b">
        <v>0</v>
      </c>
      <c r="J332" s="84" t="b">
        <v>0</v>
      </c>
      <c r="K332" s="84" t="b">
        <v>0</v>
      </c>
      <c r="L332" s="84" t="b">
        <v>0</v>
      </c>
    </row>
    <row r="333" spans="1:12" ht="15">
      <c r="A333" s="84" t="s">
        <v>622</v>
      </c>
      <c r="B333" s="84" t="s">
        <v>3525</v>
      </c>
      <c r="C333" s="84">
        <v>10</v>
      </c>
      <c r="D333" s="123">
        <v>0.01491636985382828</v>
      </c>
      <c r="E333" s="123">
        <v>1.1090025199281668</v>
      </c>
      <c r="F333" s="84" t="s">
        <v>3450</v>
      </c>
      <c r="G333" s="84" t="b">
        <v>0</v>
      </c>
      <c r="H333" s="84" t="b">
        <v>0</v>
      </c>
      <c r="I333" s="84" t="b">
        <v>0</v>
      </c>
      <c r="J333" s="84" t="b">
        <v>0</v>
      </c>
      <c r="K333" s="84" t="b">
        <v>0</v>
      </c>
      <c r="L333" s="84" t="b">
        <v>0</v>
      </c>
    </row>
    <row r="334" spans="1:12" ht="15">
      <c r="A334" s="84" t="s">
        <v>622</v>
      </c>
      <c r="B334" s="84" t="s">
        <v>3523</v>
      </c>
      <c r="C334" s="84">
        <v>9</v>
      </c>
      <c r="D334" s="123">
        <v>0.014263464874649271</v>
      </c>
      <c r="E334" s="123">
        <v>0.8079725242641855</v>
      </c>
      <c r="F334" s="84" t="s">
        <v>3450</v>
      </c>
      <c r="G334" s="84" t="b">
        <v>0</v>
      </c>
      <c r="H334" s="84" t="b">
        <v>0</v>
      </c>
      <c r="I334" s="84" t="b">
        <v>0</v>
      </c>
      <c r="J334" s="84" t="b">
        <v>0</v>
      </c>
      <c r="K334" s="84" t="b">
        <v>0</v>
      </c>
      <c r="L334" s="84" t="b">
        <v>0</v>
      </c>
    </row>
    <row r="335" spans="1:12" ht="15">
      <c r="A335" s="84" t="s">
        <v>622</v>
      </c>
      <c r="B335" s="84" t="s">
        <v>635</v>
      </c>
      <c r="C335" s="84">
        <v>8</v>
      </c>
      <c r="D335" s="123">
        <v>0.013512077765067616</v>
      </c>
      <c r="E335" s="123">
        <v>0.7816435855418364</v>
      </c>
      <c r="F335" s="84" t="s">
        <v>3450</v>
      </c>
      <c r="G335" s="84" t="b">
        <v>0</v>
      </c>
      <c r="H335" s="84" t="b">
        <v>0</v>
      </c>
      <c r="I335" s="84" t="b">
        <v>0</v>
      </c>
      <c r="J335" s="84" t="b">
        <v>0</v>
      </c>
      <c r="K335" s="84" t="b">
        <v>0</v>
      </c>
      <c r="L335" s="84" t="b">
        <v>0</v>
      </c>
    </row>
    <row r="336" spans="1:12" ht="15">
      <c r="A336" s="84" t="s">
        <v>3583</v>
      </c>
      <c r="B336" s="84" t="s">
        <v>3626</v>
      </c>
      <c r="C336" s="84">
        <v>7</v>
      </c>
      <c r="D336" s="123">
        <v>0.012649837145949047</v>
      </c>
      <c r="E336" s="123">
        <v>1.1845494813206974</v>
      </c>
      <c r="F336" s="84" t="s">
        <v>3450</v>
      </c>
      <c r="G336" s="84" t="b">
        <v>0</v>
      </c>
      <c r="H336" s="84" t="b">
        <v>0</v>
      </c>
      <c r="I336" s="84" t="b">
        <v>0</v>
      </c>
      <c r="J336" s="84" t="b">
        <v>0</v>
      </c>
      <c r="K336" s="84" t="b">
        <v>0</v>
      </c>
      <c r="L336" s="84" t="b">
        <v>0</v>
      </c>
    </row>
    <row r="337" spans="1:12" ht="15">
      <c r="A337" s="84" t="s">
        <v>4022</v>
      </c>
      <c r="B337" s="84" t="s">
        <v>3585</v>
      </c>
      <c r="C337" s="84">
        <v>6</v>
      </c>
      <c r="D337" s="123">
        <v>0.011660804595999896</v>
      </c>
      <c r="E337" s="123">
        <v>1.640481436970422</v>
      </c>
      <c r="F337" s="84" t="s">
        <v>3450</v>
      </c>
      <c r="G337" s="84" t="b">
        <v>0</v>
      </c>
      <c r="H337" s="84" t="b">
        <v>0</v>
      </c>
      <c r="I337" s="84" t="b">
        <v>0</v>
      </c>
      <c r="J337" s="84" t="b">
        <v>0</v>
      </c>
      <c r="K337" s="84" t="b">
        <v>0</v>
      </c>
      <c r="L337" s="84" t="b">
        <v>0</v>
      </c>
    </row>
    <row r="338" spans="1:12" ht="15">
      <c r="A338" s="84" t="s">
        <v>4014</v>
      </c>
      <c r="B338" s="84" t="s">
        <v>489</v>
      </c>
      <c r="C338" s="84">
        <v>6</v>
      </c>
      <c r="D338" s="123">
        <v>0.011660804595999896</v>
      </c>
      <c r="E338" s="123">
        <v>1.8623301865867783</v>
      </c>
      <c r="F338" s="84" t="s">
        <v>3450</v>
      </c>
      <c r="G338" s="84" t="b">
        <v>0</v>
      </c>
      <c r="H338" s="84" t="b">
        <v>0</v>
      </c>
      <c r="I338" s="84" t="b">
        <v>0</v>
      </c>
      <c r="J338" s="84" t="b">
        <v>0</v>
      </c>
      <c r="K338" s="84" t="b">
        <v>0</v>
      </c>
      <c r="L338" s="84" t="b">
        <v>0</v>
      </c>
    </row>
    <row r="339" spans="1:12" ht="15">
      <c r="A339" s="84" t="s">
        <v>489</v>
      </c>
      <c r="B339" s="84" t="s">
        <v>3591</v>
      </c>
      <c r="C339" s="84">
        <v>6</v>
      </c>
      <c r="D339" s="123">
        <v>0.011660804595999896</v>
      </c>
      <c r="E339" s="123">
        <v>1.8623301865867783</v>
      </c>
      <c r="F339" s="84" t="s">
        <v>3450</v>
      </c>
      <c r="G339" s="84" t="b">
        <v>0</v>
      </c>
      <c r="H339" s="84" t="b">
        <v>0</v>
      </c>
      <c r="I339" s="84" t="b">
        <v>0</v>
      </c>
      <c r="J339" s="84" t="b">
        <v>0</v>
      </c>
      <c r="K339" s="84" t="b">
        <v>0</v>
      </c>
      <c r="L339" s="84" t="b">
        <v>0</v>
      </c>
    </row>
    <row r="340" spans="1:12" ht="15">
      <c r="A340" s="84" t="s">
        <v>3591</v>
      </c>
      <c r="B340" s="84" t="s">
        <v>4015</v>
      </c>
      <c r="C340" s="84">
        <v>6</v>
      </c>
      <c r="D340" s="123">
        <v>0.011660804595999896</v>
      </c>
      <c r="E340" s="123">
        <v>1.8623301865867783</v>
      </c>
      <c r="F340" s="84" t="s">
        <v>3450</v>
      </c>
      <c r="G340" s="84" t="b">
        <v>0</v>
      </c>
      <c r="H340" s="84" t="b">
        <v>0</v>
      </c>
      <c r="I340" s="84" t="b">
        <v>0</v>
      </c>
      <c r="J340" s="84" t="b">
        <v>0</v>
      </c>
      <c r="K340" s="84" t="b">
        <v>0</v>
      </c>
      <c r="L340" s="84" t="b">
        <v>0</v>
      </c>
    </row>
    <row r="341" spans="1:12" ht="15">
      <c r="A341" s="84" t="s">
        <v>4015</v>
      </c>
      <c r="B341" s="84" t="s">
        <v>4009</v>
      </c>
      <c r="C341" s="84">
        <v>6</v>
      </c>
      <c r="D341" s="123">
        <v>0.011660804595999896</v>
      </c>
      <c r="E341" s="123">
        <v>1.8623301865867783</v>
      </c>
      <c r="F341" s="84" t="s">
        <v>3450</v>
      </c>
      <c r="G341" s="84" t="b">
        <v>0</v>
      </c>
      <c r="H341" s="84" t="b">
        <v>0</v>
      </c>
      <c r="I341" s="84" t="b">
        <v>0</v>
      </c>
      <c r="J341" s="84" t="b">
        <v>0</v>
      </c>
      <c r="K341" s="84" t="b">
        <v>0</v>
      </c>
      <c r="L341" s="84" t="b">
        <v>0</v>
      </c>
    </row>
    <row r="342" spans="1:12" ht="15">
      <c r="A342" s="84" t="s">
        <v>4009</v>
      </c>
      <c r="B342" s="84" t="s">
        <v>4016</v>
      </c>
      <c r="C342" s="84">
        <v>6</v>
      </c>
      <c r="D342" s="123">
        <v>0.011660804595999896</v>
      </c>
      <c r="E342" s="123">
        <v>1.8623301865867783</v>
      </c>
      <c r="F342" s="84" t="s">
        <v>3450</v>
      </c>
      <c r="G342" s="84" t="b">
        <v>0</v>
      </c>
      <c r="H342" s="84" t="b">
        <v>0</v>
      </c>
      <c r="I342" s="84" t="b">
        <v>0</v>
      </c>
      <c r="J342" s="84" t="b">
        <v>0</v>
      </c>
      <c r="K342" s="84" t="b">
        <v>0</v>
      </c>
      <c r="L342" s="84" t="b">
        <v>0</v>
      </c>
    </row>
    <row r="343" spans="1:12" ht="15">
      <c r="A343" s="84" t="s">
        <v>4016</v>
      </c>
      <c r="B343" s="84" t="s">
        <v>632</v>
      </c>
      <c r="C343" s="84">
        <v>6</v>
      </c>
      <c r="D343" s="123">
        <v>0.011660804595999896</v>
      </c>
      <c r="E343" s="123">
        <v>1.4943534012921837</v>
      </c>
      <c r="F343" s="84" t="s">
        <v>3450</v>
      </c>
      <c r="G343" s="84" t="b">
        <v>0</v>
      </c>
      <c r="H343" s="84" t="b">
        <v>0</v>
      </c>
      <c r="I343" s="84" t="b">
        <v>0</v>
      </c>
      <c r="J343" s="84" t="b">
        <v>0</v>
      </c>
      <c r="K343" s="84" t="b">
        <v>0</v>
      </c>
      <c r="L343" s="84" t="b">
        <v>0</v>
      </c>
    </row>
    <row r="344" spans="1:12" ht="15">
      <c r="A344" s="84" t="s">
        <v>632</v>
      </c>
      <c r="B344" s="84" t="s">
        <v>4017</v>
      </c>
      <c r="C344" s="84">
        <v>6</v>
      </c>
      <c r="D344" s="123">
        <v>0.011660804595999896</v>
      </c>
      <c r="E344" s="123">
        <v>1.686238927531097</v>
      </c>
      <c r="F344" s="84" t="s">
        <v>3450</v>
      </c>
      <c r="G344" s="84" t="b">
        <v>0</v>
      </c>
      <c r="H344" s="84" t="b">
        <v>0</v>
      </c>
      <c r="I344" s="84" t="b">
        <v>0</v>
      </c>
      <c r="J344" s="84" t="b">
        <v>0</v>
      </c>
      <c r="K344" s="84" t="b">
        <v>0</v>
      </c>
      <c r="L344" s="84" t="b">
        <v>0</v>
      </c>
    </row>
    <row r="345" spans="1:12" ht="15">
      <c r="A345" s="84" t="s">
        <v>4017</v>
      </c>
      <c r="B345" s="84" t="s">
        <v>4018</v>
      </c>
      <c r="C345" s="84">
        <v>6</v>
      </c>
      <c r="D345" s="123">
        <v>0.011660804595999896</v>
      </c>
      <c r="E345" s="123">
        <v>1.8623301865867783</v>
      </c>
      <c r="F345" s="84" t="s">
        <v>3450</v>
      </c>
      <c r="G345" s="84" t="b">
        <v>0</v>
      </c>
      <c r="H345" s="84" t="b">
        <v>0</v>
      </c>
      <c r="I345" s="84" t="b">
        <v>0</v>
      </c>
      <c r="J345" s="84" t="b">
        <v>0</v>
      </c>
      <c r="K345" s="84" t="b">
        <v>0</v>
      </c>
      <c r="L345" s="84" t="b">
        <v>0</v>
      </c>
    </row>
    <row r="346" spans="1:12" ht="15">
      <c r="A346" s="84" t="s">
        <v>4018</v>
      </c>
      <c r="B346" s="84" t="s">
        <v>3584</v>
      </c>
      <c r="C346" s="84">
        <v>6</v>
      </c>
      <c r="D346" s="123">
        <v>0.011660804595999896</v>
      </c>
      <c r="E346" s="123">
        <v>1.4943534012921837</v>
      </c>
      <c r="F346" s="84" t="s">
        <v>3450</v>
      </c>
      <c r="G346" s="84" t="b">
        <v>0</v>
      </c>
      <c r="H346" s="84" t="b">
        <v>0</v>
      </c>
      <c r="I346" s="84" t="b">
        <v>0</v>
      </c>
      <c r="J346" s="84" t="b">
        <v>0</v>
      </c>
      <c r="K346" s="84" t="b">
        <v>0</v>
      </c>
      <c r="L346" s="84" t="b">
        <v>0</v>
      </c>
    </row>
    <row r="347" spans="1:12" ht="15">
      <c r="A347" s="84" t="s">
        <v>3583</v>
      </c>
      <c r="B347" s="84" t="s">
        <v>4019</v>
      </c>
      <c r="C347" s="84">
        <v>6</v>
      </c>
      <c r="D347" s="123">
        <v>0.011660804595999896</v>
      </c>
      <c r="E347" s="123">
        <v>1.2425414282983842</v>
      </c>
      <c r="F347" s="84" t="s">
        <v>3450</v>
      </c>
      <c r="G347" s="84" t="b">
        <v>0</v>
      </c>
      <c r="H347" s="84" t="b">
        <v>0</v>
      </c>
      <c r="I347" s="84" t="b">
        <v>0</v>
      </c>
      <c r="J347" s="84" t="b">
        <v>0</v>
      </c>
      <c r="K347" s="84" t="b">
        <v>1</v>
      </c>
      <c r="L347" s="84" t="b">
        <v>0</v>
      </c>
    </row>
    <row r="348" spans="1:12" ht="15">
      <c r="A348" s="84" t="s">
        <v>635</v>
      </c>
      <c r="B348" s="84" t="s">
        <v>622</v>
      </c>
      <c r="C348" s="84">
        <v>6</v>
      </c>
      <c r="D348" s="123">
        <v>0.011660804595999896</v>
      </c>
      <c r="E348" s="123">
        <v>0.5254259342942175</v>
      </c>
      <c r="F348" s="84" t="s">
        <v>3450</v>
      </c>
      <c r="G348" s="84" t="b">
        <v>0</v>
      </c>
      <c r="H348" s="84" t="b">
        <v>0</v>
      </c>
      <c r="I348" s="84" t="b">
        <v>0</v>
      </c>
      <c r="J348" s="84" t="b">
        <v>0</v>
      </c>
      <c r="K348" s="84" t="b">
        <v>0</v>
      </c>
      <c r="L348" s="84" t="b">
        <v>0</v>
      </c>
    </row>
    <row r="349" spans="1:12" ht="15">
      <c r="A349" s="84" t="s">
        <v>472</v>
      </c>
      <c r="B349" s="84" t="s">
        <v>4014</v>
      </c>
      <c r="C349" s="84">
        <v>5</v>
      </c>
      <c r="D349" s="123">
        <v>0.010523663497830444</v>
      </c>
      <c r="E349" s="123">
        <v>1.4943534012921837</v>
      </c>
      <c r="F349" s="84" t="s">
        <v>3450</v>
      </c>
      <c r="G349" s="84" t="b">
        <v>0</v>
      </c>
      <c r="H349" s="84" t="b">
        <v>0</v>
      </c>
      <c r="I349" s="84" t="b">
        <v>0</v>
      </c>
      <c r="J349" s="84" t="b">
        <v>0</v>
      </c>
      <c r="K349" s="84" t="b">
        <v>0</v>
      </c>
      <c r="L349" s="84" t="b">
        <v>0</v>
      </c>
    </row>
    <row r="350" spans="1:12" ht="15">
      <c r="A350" s="84" t="s">
        <v>4025</v>
      </c>
      <c r="B350" s="84" t="s">
        <v>4026</v>
      </c>
      <c r="C350" s="84">
        <v>5</v>
      </c>
      <c r="D350" s="123">
        <v>0.010523663497830444</v>
      </c>
      <c r="E350" s="123">
        <v>1.941511432634403</v>
      </c>
      <c r="F350" s="84" t="s">
        <v>3450</v>
      </c>
      <c r="G350" s="84" t="b">
        <v>0</v>
      </c>
      <c r="H350" s="84" t="b">
        <v>0</v>
      </c>
      <c r="I350" s="84" t="b">
        <v>0</v>
      </c>
      <c r="J350" s="84" t="b">
        <v>0</v>
      </c>
      <c r="K350" s="84" t="b">
        <v>0</v>
      </c>
      <c r="L350" s="84" t="b">
        <v>0</v>
      </c>
    </row>
    <row r="351" spans="1:12" ht="15">
      <c r="A351" s="84" t="s">
        <v>4026</v>
      </c>
      <c r="B351" s="84" t="s">
        <v>4027</v>
      </c>
      <c r="C351" s="84">
        <v>5</v>
      </c>
      <c r="D351" s="123">
        <v>0.010523663497830444</v>
      </c>
      <c r="E351" s="123">
        <v>1.941511432634403</v>
      </c>
      <c r="F351" s="84" t="s">
        <v>3450</v>
      </c>
      <c r="G351" s="84" t="b">
        <v>0</v>
      </c>
      <c r="H351" s="84" t="b">
        <v>0</v>
      </c>
      <c r="I351" s="84" t="b">
        <v>0</v>
      </c>
      <c r="J351" s="84" t="b">
        <v>0</v>
      </c>
      <c r="K351" s="84" t="b">
        <v>0</v>
      </c>
      <c r="L351" s="84" t="b">
        <v>0</v>
      </c>
    </row>
    <row r="352" spans="1:12" ht="15">
      <c r="A352" s="84" t="s">
        <v>4027</v>
      </c>
      <c r="B352" s="84" t="s">
        <v>3601</v>
      </c>
      <c r="C352" s="84">
        <v>5</v>
      </c>
      <c r="D352" s="123">
        <v>0.010523663497830444</v>
      </c>
      <c r="E352" s="123">
        <v>1.941511432634403</v>
      </c>
      <c r="F352" s="84" t="s">
        <v>3450</v>
      </c>
      <c r="G352" s="84" t="b">
        <v>0</v>
      </c>
      <c r="H352" s="84" t="b">
        <v>0</v>
      </c>
      <c r="I352" s="84" t="b">
        <v>0</v>
      </c>
      <c r="J352" s="84" t="b">
        <v>0</v>
      </c>
      <c r="K352" s="84" t="b">
        <v>0</v>
      </c>
      <c r="L352" s="84" t="b">
        <v>0</v>
      </c>
    </row>
    <row r="353" spans="1:12" ht="15">
      <c r="A353" s="84" t="s">
        <v>3601</v>
      </c>
      <c r="B353" s="84" t="s">
        <v>483</v>
      </c>
      <c r="C353" s="84">
        <v>5</v>
      </c>
      <c r="D353" s="123">
        <v>0.010523663497830444</v>
      </c>
      <c r="E353" s="123">
        <v>1.795383396956165</v>
      </c>
      <c r="F353" s="84" t="s">
        <v>3450</v>
      </c>
      <c r="G353" s="84" t="b">
        <v>0</v>
      </c>
      <c r="H353" s="84" t="b">
        <v>0</v>
      </c>
      <c r="I353" s="84" t="b">
        <v>0</v>
      </c>
      <c r="J353" s="84" t="b">
        <v>0</v>
      </c>
      <c r="K353" s="84" t="b">
        <v>0</v>
      </c>
      <c r="L353" s="84" t="b">
        <v>0</v>
      </c>
    </row>
    <row r="354" spans="1:12" ht="15">
      <c r="A354" s="84" t="s">
        <v>3589</v>
      </c>
      <c r="B354" s="84" t="s">
        <v>3627</v>
      </c>
      <c r="C354" s="84">
        <v>5</v>
      </c>
      <c r="D354" s="123">
        <v>0.010523663497830444</v>
      </c>
      <c r="E354" s="123">
        <v>1.686238927531097</v>
      </c>
      <c r="F354" s="84" t="s">
        <v>3450</v>
      </c>
      <c r="G354" s="84" t="b">
        <v>0</v>
      </c>
      <c r="H354" s="84" t="b">
        <v>0</v>
      </c>
      <c r="I354" s="84" t="b">
        <v>0</v>
      </c>
      <c r="J354" s="84" t="b">
        <v>0</v>
      </c>
      <c r="K354" s="84" t="b">
        <v>0</v>
      </c>
      <c r="L354" s="84" t="b">
        <v>0</v>
      </c>
    </row>
    <row r="355" spans="1:12" ht="15">
      <c r="A355" s="84" t="s">
        <v>472</v>
      </c>
      <c r="B355" s="84" t="s">
        <v>4022</v>
      </c>
      <c r="C355" s="84">
        <v>4</v>
      </c>
      <c r="D355" s="123">
        <v>0.00920842173926685</v>
      </c>
      <c r="E355" s="123">
        <v>1.4943534012921837</v>
      </c>
      <c r="F355" s="84" t="s">
        <v>3450</v>
      </c>
      <c r="G355" s="84" t="b">
        <v>0</v>
      </c>
      <c r="H355" s="84" t="b">
        <v>0</v>
      </c>
      <c r="I355" s="84" t="b">
        <v>0</v>
      </c>
      <c r="J355" s="84" t="b">
        <v>0</v>
      </c>
      <c r="K355" s="84" t="b">
        <v>0</v>
      </c>
      <c r="L355" s="84" t="b">
        <v>0</v>
      </c>
    </row>
    <row r="356" spans="1:12" ht="15">
      <c r="A356" s="84" t="s">
        <v>3585</v>
      </c>
      <c r="B356" s="84" t="s">
        <v>4032</v>
      </c>
      <c r="C356" s="84">
        <v>4</v>
      </c>
      <c r="D356" s="123">
        <v>0.00920842173926685</v>
      </c>
      <c r="E356" s="123">
        <v>1.640481436970422</v>
      </c>
      <c r="F356" s="84" t="s">
        <v>3450</v>
      </c>
      <c r="G356" s="84" t="b">
        <v>0</v>
      </c>
      <c r="H356" s="84" t="b">
        <v>0</v>
      </c>
      <c r="I356" s="84" t="b">
        <v>0</v>
      </c>
      <c r="J356" s="84" t="b">
        <v>0</v>
      </c>
      <c r="K356" s="84" t="b">
        <v>0</v>
      </c>
      <c r="L356" s="84" t="b">
        <v>0</v>
      </c>
    </row>
    <row r="357" spans="1:12" ht="15">
      <c r="A357" s="84" t="s">
        <v>4032</v>
      </c>
      <c r="B357" s="84" t="s">
        <v>3585</v>
      </c>
      <c r="C357" s="84">
        <v>4</v>
      </c>
      <c r="D357" s="123">
        <v>0.00920842173926685</v>
      </c>
      <c r="E357" s="123">
        <v>1.640481436970422</v>
      </c>
      <c r="F357" s="84" t="s">
        <v>3450</v>
      </c>
      <c r="G357" s="84" t="b">
        <v>0</v>
      </c>
      <c r="H357" s="84" t="b">
        <v>0</v>
      </c>
      <c r="I357" s="84" t="b">
        <v>0</v>
      </c>
      <c r="J357" s="84" t="b">
        <v>0</v>
      </c>
      <c r="K357" s="84" t="b">
        <v>0</v>
      </c>
      <c r="L357" s="84" t="b">
        <v>0</v>
      </c>
    </row>
    <row r="358" spans="1:12" ht="15">
      <c r="A358" s="84" t="s">
        <v>3585</v>
      </c>
      <c r="B358" s="84" t="s">
        <v>4028</v>
      </c>
      <c r="C358" s="84">
        <v>4</v>
      </c>
      <c r="D358" s="123">
        <v>0.00920842173926685</v>
      </c>
      <c r="E358" s="123">
        <v>1.5435714239623655</v>
      </c>
      <c r="F358" s="84" t="s">
        <v>3450</v>
      </c>
      <c r="G358" s="84" t="b">
        <v>0</v>
      </c>
      <c r="H358" s="84" t="b">
        <v>0</v>
      </c>
      <c r="I358" s="84" t="b">
        <v>0</v>
      </c>
      <c r="J358" s="84" t="b">
        <v>0</v>
      </c>
      <c r="K358" s="84" t="b">
        <v>0</v>
      </c>
      <c r="L358" s="84" t="b">
        <v>0</v>
      </c>
    </row>
    <row r="359" spans="1:12" ht="15">
      <c r="A359" s="84" t="s">
        <v>4028</v>
      </c>
      <c r="B359" s="84" t="s">
        <v>3984</v>
      </c>
      <c r="C359" s="84">
        <v>4</v>
      </c>
      <c r="D359" s="123">
        <v>0.00920842173926685</v>
      </c>
      <c r="E359" s="123">
        <v>1.6984733839481085</v>
      </c>
      <c r="F359" s="84" t="s">
        <v>3450</v>
      </c>
      <c r="G359" s="84" t="b">
        <v>0</v>
      </c>
      <c r="H359" s="84" t="b">
        <v>0</v>
      </c>
      <c r="I359" s="84" t="b">
        <v>0</v>
      </c>
      <c r="J359" s="84" t="b">
        <v>0</v>
      </c>
      <c r="K359" s="84" t="b">
        <v>0</v>
      </c>
      <c r="L359" s="84" t="b">
        <v>0</v>
      </c>
    </row>
    <row r="360" spans="1:12" ht="15">
      <c r="A360" s="84" t="s">
        <v>3984</v>
      </c>
      <c r="B360" s="84" t="s">
        <v>3610</v>
      </c>
      <c r="C360" s="84">
        <v>4</v>
      </c>
      <c r="D360" s="123">
        <v>0.00920842173926685</v>
      </c>
      <c r="E360" s="123">
        <v>1.6984733839481085</v>
      </c>
      <c r="F360" s="84" t="s">
        <v>3450</v>
      </c>
      <c r="G360" s="84" t="b">
        <v>0</v>
      </c>
      <c r="H360" s="84" t="b">
        <v>0</v>
      </c>
      <c r="I360" s="84" t="b">
        <v>0</v>
      </c>
      <c r="J360" s="84" t="b">
        <v>1</v>
      </c>
      <c r="K360" s="84" t="b">
        <v>0</v>
      </c>
      <c r="L360" s="84" t="b">
        <v>0</v>
      </c>
    </row>
    <row r="361" spans="1:12" ht="15">
      <c r="A361" s="84" t="s">
        <v>3610</v>
      </c>
      <c r="B361" s="84" t="s">
        <v>3583</v>
      </c>
      <c r="C361" s="84">
        <v>4</v>
      </c>
      <c r="D361" s="123">
        <v>0.00920842173926685</v>
      </c>
      <c r="E361" s="123">
        <v>1.1456314152903277</v>
      </c>
      <c r="F361" s="84" t="s">
        <v>3450</v>
      </c>
      <c r="G361" s="84" t="b">
        <v>1</v>
      </c>
      <c r="H361" s="84" t="b">
        <v>0</v>
      </c>
      <c r="I361" s="84" t="b">
        <v>0</v>
      </c>
      <c r="J361" s="84" t="b">
        <v>0</v>
      </c>
      <c r="K361" s="84" t="b">
        <v>0</v>
      </c>
      <c r="L361" s="84" t="b">
        <v>0</v>
      </c>
    </row>
    <row r="362" spans="1:12" ht="15">
      <c r="A362" s="84" t="s">
        <v>3626</v>
      </c>
      <c r="B362" s="84" t="s">
        <v>4010</v>
      </c>
      <c r="C362" s="84">
        <v>4</v>
      </c>
      <c r="D362" s="123">
        <v>0.00920842173926685</v>
      </c>
      <c r="E362" s="123">
        <v>1.7373914499784782</v>
      </c>
      <c r="F362" s="84" t="s">
        <v>3450</v>
      </c>
      <c r="G362" s="84" t="b">
        <v>0</v>
      </c>
      <c r="H362" s="84" t="b">
        <v>0</v>
      </c>
      <c r="I362" s="84" t="b">
        <v>0</v>
      </c>
      <c r="J362" s="84" t="b">
        <v>1</v>
      </c>
      <c r="K362" s="84" t="b">
        <v>0</v>
      </c>
      <c r="L362" s="84" t="b">
        <v>0</v>
      </c>
    </row>
    <row r="363" spans="1:12" ht="15">
      <c r="A363" s="84" t="s">
        <v>4010</v>
      </c>
      <c r="B363" s="84" t="s">
        <v>3584</v>
      </c>
      <c r="C363" s="84">
        <v>4</v>
      </c>
      <c r="D363" s="123">
        <v>0.00920842173926685</v>
      </c>
      <c r="E363" s="123">
        <v>1.4943534012921837</v>
      </c>
      <c r="F363" s="84" t="s">
        <v>3450</v>
      </c>
      <c r="G363" s="84" t="b">
        <v>1</v>
      </c>
      <c r="H363" s="84" t="b">
        <v>0</v>
      </c>
      <c r="I363" s="84" t="b">
        <v>0</v>
      </c>
      <c r="J363" s="84" t="b">
        <v>0</v>
      </c>
      <c r="K363" s="84" t="b">
        <v>0</v>
      </c>
      <c r="L363" s="84" t="b">
        <v>0</v>
      </c>
    </row>
    <row r="364" spans="1:12" ht="15">
      <c r="A364" s="84" t="s">
        <v>3583</v>
      </c>
      <c r="B364" s="84" t="s">
        <v>3523</v>
      </c>
      <c r="C364" s="84">
        <v>4</v>
      </c>
      <c r="D364" s="123">
        <v>0.00920842173926685</v>
      </c>
      <c r="E364" s="123">
        <v>0.5893289145230406</v>
      </c>
      <c r="F364" s="84" t="s">
        <v>3450</v>
      </c>
      <c r="G364" s="84" t="b">
        <v>0</v>
      </c>
      <c r="H364" s="84" t="b">
        <v>0</v>
      </c>
      <c r="I364" s="84" t="b">
        <v>0</v>
      </c>
      <c r="J364" s="84" t="b">
        <v>0</v>
      </c>
      <c r="K364" s="84" t="b">
        <v>0</v>
      </c>
      <c r="L364" s="84" t="b">
        <v>0</v>
      </c>
    </row>
    <row r="365" spans="1:12" ht="15">
      <c r="A365" s="84" t="s">
        <v>3523</v>
      </c>
      <c r="B365" s="84" t="s">
        <v>622</v>
      </c>
      <c r="C365" s="84">
        <v>4</v>
      </c>
      <c r="D365" s="123">
        <v>0.00920842173926685</v>
      </c>
      <c r="E365" s="123">
        <v>0.6766936096248666</v>
      </c>
      <c r="F365" s="84" t="s">
        <v>3450</v>
      </c>
      <c r="G365" s="84" t="b">
        <v>0</v>
      </c>
      <c r="H365" s="84" t="b">
        <v>0</v>
      </c>
      <c r="I365" s="84" t="b">
        <v>0</v>
      </c>
      <c r="J365" s="84" t="b">
        <v>0</v>
      </c>
      <c r="K365" s="84" t="b">
        <v>0</v>
      </c>
      <c r="L365" s="84" t="b">
        <v>0</v>
      </c>
    </row>
    <row r="366" spans="1:12" ht="15">
      <c r="A366" s="84" t="s">
        <v>622</v>
      </c>
      <c r="B366" s="84" t="s">
        <v>3531</v>
      </c>
      <c r="C366" s="84">
        <v>3</v>
      </c>
      <c r="D366" s="123">
        <v>0.007669689440549731</v>
      </c>
      <c r="E366" s="123">
        <v>1.1090025199281668</v>
      </c>
      <c r="F366" s="84" t="s">
        <v>3450</v>
      </c>
      <c r="G366" s="84" t="b">
        <v>0</v>
      </c>
      <c r="H366" s="84" t="b">
        <v>0</v>
      </c>
      <c r="I366" s="84" t="b">
        <v>0</v>
      </c>
      <c r="J366" s="84" t="b">
        <v>0</v>
      </c>
      <c r="K366" s="84" t="b">
        <v>0</v>
      </c>
      <c r="L366" s="84" t="b">
        <v>0</v>
      </c>
    </row>
    <row r="367" spans="1:12" ht="15">
      <c r="A367" s="84" t="s">
        <v>3531</v>
      </c>
      <c r="B367" s="84" t="s">
        <v>632</v>
      </c>
      <c r="C367" s="84">
        <v>3</v>
      </c>
      <c r="D367" s="123">
        <v>0.007669689440549731</v>
      </c>
      <c r="E367" s="123">
        <v>1.4943534012921837</v>
      </c>
      <c r="F367" s="84" t="s">
        <v>3450</v>
      </c>
      <c r="G367" s="84" t="b">
        <v>0</v>
      </c>
      <c r="H367" s="84" t="b">
        <v>0</v>
      </c>
      <c r="I367" s="84" t="b">
        <v>0</v>
      </c>
      <c r="J367" s="84" t="b">
        <v>0</v>
      </c>
      <c r="K367" s="84" t="b">
        <v>0</v>
      </c>
      <c r="L367" s="84" t="b">
        <v>0</v>
      </c>
    </row>
    <row r="368" spans="1:12" ht="15">
      <c r="A368" s="84" t="s">
        <v>632</v>
      </c>
      <c r="B368" s="84" t="s">
        <v>3523</v>
      </c>
      <c r="C368" s="84">
        <v>3</v>
      </c>
      <c r="D368" s="123">
        <v>0.007669689440549731</v>
      </c>
      <c r="E368" s="123">
        <v>0.9080876771474533</v>
      </c>
      <c r="F368" s="84" t="s">
        <v>3450</v>
      </c>
      <c r="G368" s="84" t="b">
        <v>0</v>
      </c>
      <c r="H368" s="84" t="b">
        <v>0</v>
      </c>
      <c r="I368" s="84" t="b">
        <v>0</v>
      </c>
      <c r="J368" s="84" t="b">
        <v>0</v>
      </c>
      <c r="K368" s="84" t="b">
        <v>0</v>
      </c>
      <c r="L368" s="84" t="b">
        <v>0</v>
      </c>
    </row>
    <row r="369" spans="1:12" ht="15">
      <c r="A369" s="84" t="s">
        <v>472</v>
      </c>
      <c r="B369" s="84" t="s">
        <v>4025</v>
      </c>
      <c r="C369" s="84">
        <v>3</v>
      </c>
      <c r="D369" s="123">
        <v>0.007669689440549731</v>
      </c>
      <c r="E369" s="123">
        <v>1.4943534012921837</v>
      </c>
      <c r="F369" s="84" t="s">
        <v>3450</v>
      </c>
      <c r="G369" s="84" t="b">
        <v>0</v>
      </c>
      <c r="H369" s="84" t="b">
        <v>0</v>
      </c>
      <c r="I369" s="84" t="b">
        <v>0</v>
      </c>
      <c r="J369" s="84" t="b">
        <v>0</v>
      </c>
      <c r="K369" s="84" t="b">
        <v>0</v>
      </c>
      <c r="L369" s="84" t="b">
        <v>0</v>
      </c>
    </row>
    <row r="370" spans="1:12" ht="15">
      <c r="A370" s="84" t="s">
        <v>3583</v>
      </c>
      <c r="B370" s="84" t="s">
        <v>4043</v>
      </c>
      <c r="C370" s="84">
        <v>3</v>
      </c>
      <c r="D370" s="123">
        <v>0.007669689440549731</v>
      </c>
      <c r="E370" s="123">
        <v>1.2425414282983842</v>
      </c>
      <c r="F370" s="84" t="s">
        <v>3450</v>
      </c>
      <c r="G370" s="84" t="b">
        <v>0</v>
      </c>
      <c r="H370" s="84" t="b">
        <v>0</v>
      </c>
      <c r="I370" s="84" t="b">
        <v>0</v>
      </c>
      <c r="J370" s="84" t="b">
        <v>1</v>
      </c>
      <c r="K370" s="84" t="b">
        <v>0</v>
      </c>
      <c r="L370" s="84" t="b">
        <v>0</v>
      </c>
    </row>
    <row r="371" spans="1:12" ht="15">
      <c r="A371" s="84" t="s">
        <v>4043</v>
      </c>
      <c r="B371" s="84" t="s">
        <v>622</v>
      </c>
      <c r="C371" s="84">
        <v>3</v>
      </c>
      <c r="D371" s="123">
        <v>0.007669689440549731</v>
      </c>
      <c r="E371" s="123">
        <v>0.9777236052888477</v>
      </c>
      <c r="F371" s="84" t="s">
        <v>3450</v>
      </c>
      <c r="G371" s="84" t="b">
        <v>1</v>
      </c>
      <c r="H371" s="84" t="b">
        <v>0</v>
      </c>
      <c r="I371" s="84" t="b">
        <v>0</v>
      </c>
      <c r="J371" s="84" t="b">
        <v>0</v>
      </c>
      <c r="K371" s="84" t="b">
        <v>0</v>
      </c>
      <c r="L371" s="84" t="b">
        <v>0</v>
      </c>
    </row>
    <row r="372" spans="1:12" ht="15">
      <c r="A372" s="84" t="s">
        <v>3523</v>
      </c>
      <c r="B372" s="84" t="s">
        <v>632</v>
      </c>
      <c r="C372" s="84">
        <v>3</v>
      </c>
      <c r="D372" s="123">
        <v>0.007669689440549731</v>
      </c>
      <c r="E372" s="123">
        <v>1.0683846690199026</v>
      </c>
      <c r="F372" s="84" t="s">
        <v>3450</v>
      </c>
      <c r="G372" s="84" t="b">
        <v>0</v>
      </c>
      <c r="H372" s="84" t="b">
        <v>0</v>
      </c>
      <c r="I372" s="84" t="b">
        <v>0</v>
      </c>
      <c r="J372" s="84" t="b">
        <v>0</v>
      </c>
      <c r="K372" s="84" t="b">
        <v>0</v>
      </c>
      <c r="L372" s="84" t="b">
        <v>0</v>
      </c>
    </row>
    <row r="373" spans="1:12" ht="15">
      <c r="A373" s="84" t="s">
        <v>483</v>
      </c>
      <c r="B373" s="84" t="s">
        <v>4042</v>
      </c>
      <c r="C373" s="84">
        <v>3</v>
      </c>
      <c r="D373" s="123">
        <v>0.007669689440549731</v>
      </c>
      <c r="E373" s="123">
        <v>1.795383396956165</v>
      </c>
      <c r="F373" s="84" t="s">
        <v>3450</v>
      </c>
      <c r="G373" s="84" t="b">
        <v>0</v>
      </c>
      <c r="H373" s="84" t="b">
        <v>0</v>
      </c>
      <c r="I373" s="84" t="b">
        <v>0</v>
      </c>
      <c r="J373" s="84" t="b">
        <v>0</v>
      </c>
      <c r="K373" s="84" t="b">
        <v>0</v>
      </c>
      <c r="L373" s="84" t="b">
        <v>0</v>
      </c>
    </row>
    <row r="374" spans="1:12" ht="15">
      <c r="A374" s="84" t="s">
        <v>4042</v>
      </c>
      <c r="B374" s="84" t="s">
        <v>622</v>
      </c>
      <c r="C374" s="84">
        <v>3</v>
      </c>
      <c r="D374" s="123">
        <v>0.007669689440549731</v>
      </c>
      <c r="E374" s="123">
        <v>0.9777236052888477</v>
      </c>
      <c r="F374" s="84" t="s">
        <v>3450</v>
      </c>
      <c r="G374" s="84" t="b">
        <v>0</v>
      </c>
      <c r="H374" s="84" t="b">
        <v>0</v>
      </c>
      <c r="I374" s="84" t="b">
        <v>0</v>
      </c>
      <c r="J374" s="84" t="b">
        <v>0</v>
      </c>
      <c r="K374" s="84" t="b">
        <v>0</v>
      </c>
      <c r="L374" s="84" t="b">
        <v>0</v>
      </c>
    </row>
    <row r="375" spans="1:12" ht="15">
      <c r="A375" s="84" t="s">
        <v>4061</v>
      </c>
      <c r="B375" s="84" t="s">
        <v>4029</v>
      </c>
      <c r="C375" s="84">
        <v>3</v>
      </c>
      <c r="D375" s="123">
        <v>0.007669689440549731</v>
      </c>
      <c r="E375" s="123">
        <v>2.1633601822507593</v>
      </c>
      <c r="F375" s="84" t="s">
        <v>3450</v>
      </c>
      <c r="G375" s="84" t="b">
        <v>0</v>
      </c>
      <c r="H375" s="84" t="b">
        <v>0</v>
      </c>
      <c r="I375" s="84" t="b">
        <v>0</v>
      </c>
      <c r="J375" s="84" t="b">
        <v>1</v>
      </c>
      <c r="K375" s="84" t="b">
        <v>0</v>
      </c>
      <c r="L375" s="84" t="b">
        <v>0</v>
      </c>
    </row>
    <row r="376" spans="1:12" ht="15">
      <c r="A376" s="84" t="s">
        <v>4029</v>
      </c>
      <c r="B376" s="84" t="s">
        <v>3583</v>
      </c>
      <c r="C376" s="84">
        <v>3</v>
      </c>
      <c r="D376" s="123">
        <v>0.007669689440549731</v>
      </c>
      <c r="E376" s="123">
        <v>1.2425414282983842</v>
      </c>
      <c r="F376" s="84" t="s">
        <v>3450</v>
      </c>
      <c r="G376" s="84" t="b">
        <v>1</v>
      </c>
      <c r="H376" s="84" t="b">
        <v>0</v>
      </c>
      <c r="I376" s="84" t="b">
        <v>0</v>
      </c>
      <c r="J376" s="84" t="b">
        <v>0</v>
      </c>
      <c r="K376" s="84" t="b">
        <v>0</v>
      </c>
      <c r="L376" s="84" t="b">
        <v>0</v>
      </c>
    </row>
    <row r="377" spans="1:12" ht="15">
      <c r="A377" s="84" t="s">
        <v>3626</v>
      </c>
      <c r="B377" s="84" t="s">
        <v>3589</v>
      </c>
      <c r="C377" s="84">
        <v>3</v>
      </c>
      <c r="D377" s="123">
        <v>0.007669689440549731</v>
      </c>
      <c r="E377" s="123">
        <v>1.311422717706197</v>
      </c>
      <c r="F377" s="84" t="s">
        <v>3450</v>
      </c>
      <c r="G377" s="84" t="b">
        <v>0</v>
      </c>
      <c r="H377" s="84" t="b">
        <v>0</v>
      </c>
      <c r="I377" s="84" t="b">
        <v>0</v>
      </c>
      <c r="J377" s="84" t="b">
        <v>0</v>
      </c>
      <c r="K377" s="84" t="b">
        <v>0</v>
      </c>
      <c r="L377" s="84" t="b">
        <v>0</v>
      </c>
    </row>
    <row r="378" spans="1:12" ht="15">
      <c r="A378" s="84" t="s">
        <v>3627</v>
      </c>
      <c r="B378" s="84" t="s">
        <v>4062</v>
      </c>
      <c r="C378" s="84">
        <v>3</v>
      </c>
      <c r="D378" s="123">
        <v>0.007669689440549731</v>
      </c>
      <c r="E378" s="123">
        <v>1.941511432634403</v>
      </c>
      <c r="F378" s="84" t="s">
        <v>3450</v>
      </c>
      <c r="G378" s="84" t="b">
        <v>0</v>
      </c>
      <c r="H378" s="84" t="b">
        <v>0</v>
      </c>
      <c r="I378" s="84" t="b">
        <v>0</v>
      </c>
      <c r="J378" s="84" t="b">
        <v>0</v>
      </c>
      <c r="K378" s="84" t="b">
        <v>0</v>
      </c>
      <c r="L378" s="84" t="b">
        <v>0</v>
      </c>
    </row>
    <row r="379" spans="1:12" ht="15">
      <c r="A379" s="84" t="s">
        <v>4062</v>
      </c>
      <c r="B379" s="84" t="s">
        <v>488</v>
      </c>
      <c r="C379" s="84">
        <v>3</v>
      </c>
      <c r="D379" s="123">
        <v>0.007669689440549731</v>
      </c>
      <c r="E379" s="123">
        <v>2.1633601822507593</v>
      </c>
      <c r="F379" s="84" t="s">
        <v>3450</v>
      </c>
      <c r="G379" s="84" t="b">
        <v>0</v>
      </c>
      <c r="H379" s="84" t="b">
        <v>0</v>
      </c>
      <c r="I379" s="84" t="b">
        <v>0</v>
      </c>
      <c r="J379" s="84" t="b">
        <v>0</v>
      </c>
      <c r="K379" s="84" t="b">
        <v>0</v>
      </c>
      <c r="L379" s="84" t="b">
        <v>0</v>
      </c>
    </row>
    <row r="380" spans="1:12" ht="15">
      <c r="A380" s="84" t="s">
        <v>488</v>
      </c>
      <c r="B380" s="84" t="s">
        <v>635</v>
      </c>
      <c r="C380" s="84">
        <v>3</v>
      </c>
      <c r="D380" s="123">
        <v>0.007669689440549731</v>
      </c>
      <c r="E380" s="123">
        <v>1.410032515592148</v>
      </c>
      <c r="F380" s="84" t="s">
        <v>3450</v>
      </c>
      <c r="G380" s="84" t="b">
        <v>0</v>
      </c>
      <c r="H380" s="84" t="b">
        <v>0</v>
      </c>
      <c r="I380" s="84" t="b">
        <v>0</v>
      </c>
      <c r="J380" s="84" t="b">
        <v>0</v>
      </c>
      <c r="K380" s="84" t="b">
        <v>0</v>
      </c>
      <c r="L380" s="84" t="b">
        <v>0</v>
      </c>
    </row>
    <row r="381" spans="1:12" ht="15">
      <c r="A381" s="84" t="s">
        <v>4082</v>
      </c>
      <c r="B381" s="84" t="s">
        <v>4083</v>
      </c>
      <c r="C381" s="84">
        <v>2</v>
      </c>
      <c r="D381" s="123">
        <v>0.005830402297999948</v>
      </c>
      <c r="E381" s="123">
        <v>2.3394514413064407</v>
      </c>
      <c r="F381" s="84" t="s">
        <v>3450</v>
      </c>
      <c r="G381" s="84" t="b">
        <v>0</v>
      </c>
      <c r="H381" s="84" t="b">
        <v>0</v>
      </c>
      <c r="I381" s="84" t="b">
        <v>0</v>
      </c>
      <c r="J381" s="84" t="b">
        <v>0</v>
      </c>
      <c r="K381" s="84" t="b">
        <v>0</v>
      </c>
      <c r="L381" s="84" t="b">
        <v>0</v>
      </c>
    </row>
    <row r="382" spans="1:12" ht="15">
      <c r="A382" s="84" t="s">
        <v>4083</v>
      </c>
      <c r="B382" s="84" t="s">
        <v>4084</v>
      </c>
      <c r="C382" s="84">
        <v>2</v>
      </c>
      <c r="D382" s="123">
        <v>0.005830402297999948</v>
      </c>
      <c r="E382" s="123">
        <v>2.3394514413064407</v>
      </c>
      <c r="F382" s="84" t="s">
        <v>3450</v>
      </c>
      <c r="G382" s="84" t="b">
        <v>0</v>
      </c>
      <c r="H382" s="84" t="b">
        <v>0</v>
      </c>
      <c r="I382" s="84" t="b">
        <v>0</v>
      </c>
      <c r="J382" s="84" t="b">
        <v>0</v>
      </c>
      <c r="K382" s="84" t="b">
        <v>0</v>
      </c>
      <c r="L382" s="84" t="b">
        <v>0</v>
      </c>
    </row>
    <row r="383" spans="1:12" ht="15">
      <c r="A383" s="84" t="s">
        <v>4084</v>
      </c>
      <c r="B383" s="84" t="s">
        <v>4085</v>
      </c>
      <c r="C383" s="84">
        <v>2</v>
      </c>
      <c r="D383" s="123">
        <v>0.005830402297999948</v>
      </c>
      <c r="E383" s="123">
        <v>2.3394514413064407</v>
      </c>
      <c r="F383" s="84" t="s">
        <v>3450</v>
      </c>
      <c r="G383" s="84" t="b">
        <v>0</v>
      </c>
      <c r="H383" s="84" t="b">
        <v>0</v>
      </c>
      <c r="I383" s="84" t="b">
        <v>0</v>
      </c>
      <c r="J383" s="84" t="b">
        <v>0</v>
      </c>
      <c r="K383" s="84" t="b">
        <v>0</v>
      </c>
      <c r="L383" s="84" t="b">
        <v>0</v>
      </c>
    </row>
    <row r="384" spans="1:12" ht="15">
      <c r="A384" s="84" t="s">
        <v>4085</v>
      </c>
      <c r="B384" s="84" t="s">
        <v>622</v>
      </c>
      <c r="C384" s="84">
        <v>2</v>
      </c>
      <c r="D384" s="123">
        <v>0.005830402297999948</v>
      </c>
      <c r="E384" s="123">
        <v>0.9777236052888477</v>
      </c>
      <c r="F384" s="84" t="s">
        <v>3450</v>
      </c>
      <c r="G384" s="84" t="b">
        <v>0</v>
      </c>
      <c r="H384" s="84" t="b">
        <v>0</v>
      </c>
      <c r="I384" s="84" t="b">
        <v>0</v>
      </c>
      <c r="J384" s="84" t="b">
        <v>0</v>
      </c>
      <c r="K384" s="84" t="b">
        <v>0</v>
      </c>
      <c r="L384" s="84" t="b">
        <v>0</v>
      </c>
    </row>
    <row r="385" spans="1:12" ht="15">
      <c r="A385" s="84" t="s">
        <v>3585</v>
      </c>
      <c r="B385" s="84" t="s">
        <v>4080</v>
      </c>
      <c r="C385" s="84">
        <v>2</v>
      </c>
      <c r="D385" s="123">
        <v>0.005830402297999948</v>
      </c>
      <c r="E385" s="123">
        <v>1.640481436970422</v>
      </c>
      <c r="F385" s="84" t="s">
        <v>3450</v>
      </c>
      <c r="G385" s="84" t="b">
        <v>0</v>
      </c>
      <c r="H385" s="84" t="b">
        <v>0</v>
      </c>
      <c r="I385" s="84" t="b">
        <v>0</v>
      </c>
      <c r="J385" s="84" t="b">
        <v>0</v>
      </c>
      <c r="K385" s="84" t="b">
        <v>0</v>
      </c>
      <c r="L385" s="84" t="b">
        <v>0</v>
      </c>
    </row>
    <row r="386" spans="1:12" ht="15">
      <c r="A386" s="84" t="s">
        <v>4080</v>
      </c>
      <c r="B386" s="84" t="s">
        <v>4081</v>
      </c>
      <c r="C386" s="84">
        <v>2</v>
      </c>
      <c r="D386" s="123">
        <v>0.005830402297999948</v>
      </c>
      <c r="E386" s="123">
        <v>2.3394514413064407</v>
      </c>
      <c r="F386" s="84" t="s">
        <v>3450</v>
      </c>
      <c r="G386" s="84" t="b">
        <v>0</v>
      </c>
      <c r="H386" s="84" t="b">
        <v>0</v>
      </c>
      <c r="I386" s="84" t="b">
        <v>0</v>
      </c>
      <c r="J386" s="84" t="b">
        <v>0</v>
      </c>
      <c r="K386" s="84" t="b">
        <v>1</v>
      </c>
      <c r="L386" s="84" t="b">
        <v>0</v>
      </c>
    </row>
    <row r="387" spans="1:12" ht="15">
      <c r="A387" s="84" t="s">
        <v>4081</v>
      </c>
      <c r="B387" s="84" t="s">
        <v>3584</v>
      </c>
      <c r="C387" s="84">
        <v>2</v>
      </c>
      <c r="D387" s="123">
        <v>0.005830402297999948</v>
      </c>
      <c r="E387" s="123">
        <v>1.4943534012921837</v>
      </c>
      <c r="F387" s="84" t="s">
        <v>3450</v>
      </c>
      <c r="G387" s="84" t="b">
        <v>0</v>
      </c>
      <c r="H387" s="84" t="b">
        <v>1</v>
      </c>
      <c r="I387" s="84" t="b">
        <v>0</v>
      </c>
      <c r="J387" s="84" t="b">
        <v>0</v>
      </c>
      <c r="K387" s="84" t="b">
        <v>0</v>
      </c>
      <c r="L387" s="84" t="b">
        <v>0</v>
      </c>
    </row>
    <row r="388" spans="1:12" ht="15">
      <c r="A388" s="84" t="s">
        <v>3583</v>
      </c>
      <c r="B388" s="84" t="s">
        <v>622</v>
      </c>
      <c r="C388" s="84">
        <v>2</v>
      </c>
      <c r="D388" s="123">
        <v>0.005830402297999948</v>
      </c>
      <c r="E388" s="123">
        <v>-0.11918640771920865</v>
      </c>
      <c r="F388" s="84" t="s">
        <v>3450</v>
      </c>
      <c r="G388" s="84" t="b">
        <v>0</v>
      </c>
      <c r="H388" s="84" t="b">
        <v>0</v>
      </c>
      <c r="I388" s="84" t="b">
        <v>0</v>
      </c>
      <c r="J388" s="84" t="b">
        <v>0</v>
      </c>
      <c r="K388" s="84" t="b">
        <v>0</v>
      </c>
      <c r="L388" s="84" t="b">
        <v>0</v>
      </c>
    </row>
    <row r="389" spans="1:12" ht="15">
      <c r="A389" s="84" t="s">
        <v>4079</v>
      </c>
      <c r="B389" s="84" t="s">
        <v>4031</v>
      </c>
      <c r="C389" s="84">
        <v>2</v>
      </c>
      <c r="D389" s="123">
        <v>0.00705659372636647</v>
      </c>
      <c r="E389" s="123">
        <v>2.1633601822507593</v>
      </c>
      <c r="F389" s="84" t="s">
        <v>3450</v>
      </c>
      <c r="G389" s="84" t="b">
        <v>0</v>
      </c>
      <c r="H389" s="84" t="b">
        <v>0</v>
      </c>
      <c r="I389" s="84" t="b">
        <v>0</v>
      </c>
      <c r="J389" s="84" t="b">
        <v>0</v>
      </c>
      <c r="K389" s="84" t="b">
        <v>0</v>
      </c>
      <c r="L389" s="84" t="b">
        <v>0</v>
      </c>
    </row>
    <row r="390" spans="1:12" ht="15">
      <c r="A390" s="84" t="s">
        <v>425</v>
      </c>
      <c r="B390" s="84" t="s">
        <v>3985</v>
      </c>
      <c r="C390" s="84">
        <v>2</v>
      </c>
      <c r="D390" s="123">
        <v>0.005830402297999948</v>
      </c>
      <c r="E390" s="123">
        <v>1.3394514413064407</v>
      </c>
      <c r="F390" s="84" t="s">
        <v>3450</v>
      </c>
      <c r="G390" s="84" t="b">
        <v>0</v>
      </c>
      <c r="H390" s="84" t="b">
        <v>0</v>
      </c>
      <c r="I390" s="84" t="b">
        <v>0</v>
      </c>
      <c r="J390" s="84" t="b">
        <v>0</v>
      </c>
      <c r="K390" s="84" t="b">
        <v>0</v>
      </c>
      <c r="L390" s="84" t="b">
        <v>0</v>
      </c>
    </row>
    <row r="391" spans="1:12" ht="15">
      <c r="A391" s="84" t="s">
        <v>3985</v>
      </c>
      <c r="B391" s="84" t="s">
        <v>3999</v>
      </c>
      <c r="C391" s="84">
        <v>2</v>
      </c>
      <c r="D391" s="123">
        <v>0.005830402297999948</v>
      </c>
      <c r="E391" s="123">
        <v>2.0384214456424594</v>
      </c>
      <c r="F391" s="84" t="s">
        <v>3450</v>
      </c>
      <c r="G391" s="84" t="b">
        <v>0</v>
      </c>
      <c r="H391" s="84" t="b">
        <v>0</v>
      </c>
      <c r="I391" s="84" t="b">
        <v>0</v>
      </c>
      <c r="J391" s="84" t="b">
        <v>0</v>
      </c>
      <c r="K391" s="84" t="b">
        <v>0</v>
      </c>
      <c r="L391" s="84" t="b">
        <v>0</v>
      </c>
    </row>
    <row r="392" spans="1:12" ht="15">
      <c r="A392" s="84" t="s">
        <v>3999</v>
      </c>
      <c r="B392" s="84" t="s">
        <v>3985</v>
      </c>
      <c r="C392" s="84">
        <v>2</v>
      </c>
      <c r="D392" s="123">
        <v>0.005830402297999948</v>
      </c>
      <c r="E392" s="123">
        <v>2.0384214456424594</v>
      </c>
      <c r="F392" s="84" t="s">
        <v>3450</v>
      </c>
      <c r="G392" s="84" t="b">
        <v>0</v>
      </c>
      <c r="H392" s="84" t="b">
        <v>0</v>
      </c>
      <c r="I392" s="84" t="b">
        <v>0</v>
      </c>
      <c r="J392" s="84" t="b">
        <v>0</v>
      </c>
      <c r="K392" s="84" t="b">
        <v>0</v>
      </c>
      <c r="L392" s="84" t="b">
        <v>0</v>
      </c>
    </row>
    <row r="393" spans="1:12" ht="15">
      <c r="A393" s="84" t="s">
        <v>3985</v>
      </c>
      <c r="B393" s="84" t="s">
        <v>4000</v>
      </c>
      <c r="C393" s="84">
        <v>2</v>
      </c>
      <c r="D393" s="123">
        <v>0.005830402297999948</v>
      </c>
      <c r="E393" s="123">
        <v>2.0384214456424594</v>
      </c>
      <c r="F393" s="84" t="s">
        <v>3450</v>
      </c>
      <c r="G393" s="84" t="b">
        <v>0</v>
      </c>
      <c r="H393" s="84" t="b">
        <v>0</v>
      </c>
      <c r="I393" s="84" t="b">
        <v>0</v>
      </c>
      <c r="J393" s="84" t="b">
        <v>0</v>
      </c>
      <c r="K393" s="84" t="b">
        <v>0</v>
      </c>
      <c r="L393" s="84" t="b">
        <v>0</v>
      </c>
    </row>
    <row r="394" spans="1:12" ht="15">
      <c r="A394" s="84" t="s">
        <v>4000</v>
      </c>
      <c r="B394" s="84" t="s">
        <v>4001</v>
      </c>
      <c r="C394" s="84">
        <v>2</v>
      </c>
      <c r="D394" s="123">
        <v>0.005830402297999948</v>
      </c>
      <c r="E394" s="123">
        <v>2.3394514413064407</v>
      </c>
      <c r="F394" s="84" t="s">
        <v>3450</v>
      </c>
      <c r="G394" s="84" t="b">
        <v>0</v>
      </c>
      <c r="H394" s="84" t="b">
        <v>0</v>
      </c>
      <c r="I394" s="84" t="b">
        <v>0</v>
      </c>
      <c r="J394" s="84" t="b">
        <v>1</v>
      </c>
      <c r="K394" s="84" t="b">
        <v>0</v>
      </c>
      <c r="L394" s="84" t="b">
        <v>0</v>
      </c>
    </row>
    <row r="395" spans="1:12" ht="15">
      <c r="A395" s="84" t="s">
        <v>4001</v>
      </c>
      <c r="B395" s="84" t="s">
        <v>4002</v>
      </c>
      <c r="C395" s="84">
        <v>2</v>
      </c>
      <c r="D395" s="123">
        <v>0.005830402297999948</v>
      </c>
      <c r="E395" s="123">
        <v>2.3394514413064407</v>
      </c>
      <c r="F395" s="84" t="s">
        <v>3450</v>
      </c>
      <c r="G395" s="84" t="b">
        <v>1</v>
      </c>
      <c r="H395" s="84" t="b">
        <v>0</v>
      </c>
      <c r="I395" s="84" t="b">
        <v>0</v>
      </c>
      <c r="J395" s="84" t="b">
        <v>0</v>
      </c>
      <c r="K395" s="84" t="b">
        <v>0</v>
      </c>
      <c r="L395" s="84" t="b">
        <v>0</v>
      </c>
    </row>
    <row r="396" spans="1:12" ht="15">
      <c r="A396" s="84" t="s">
        <v>4002</v>
      </c>
      <c r="B396" s="84" t="s">
        <v>622</v>
      </c>
      <c r="C396" s="84">
        <v>2</v>
      </c>
      <c r="D396" s="123">
        <v>0.005830402297999948</v>
      </c>
      <c r="E396" s="123">
        <v>0.9777236052888477</v>
      </c>
      <c r="F396" s="84" t="s">
        <v>3450</v>
      </c>
      <c r="G396" s="84" t="b">
        <v>0</v>
      </c>
      <c r="H396" s="84" t="b">
        <v>0</v>
      </c>
      <c r="I396" s="84" t="b">
        <v>0</v>
      </c>
      <c r="J396" s="84" t="b">
        <v>0</v>
      </c>
      <c r="K396" s="84" t="b">
        <v>0</v>
      </c>
      <c r="L396" s="84" t="b">
        <v>0</v>
      </c>
    </row>
    <row r="397" spans="1:12" ht="15">
      <c r="A397" s="84" t="s">
        <v>425</v>
      </c>
      <c r="B397" s="84" t="s">
        <v>4047</v>
      </c>
      <c r="C397" s="84">
        <v>2</v>
      </c>
      <c r="D397" s="123">
        <v>0.005830402297999948</v>
      </c>
      <c r="E397" s="123">
        <v>1.640481436970422</v>
      </c>
      <c r="F397" s="84" t="s">
        <v>3450</v>
      </c>
      <c r="G397" s="84" t="b">
        <v>0</v>
      </c>
      <c r="H397" s="84" t="b">
        <v>0</v>
      </c>
      <c r="I397" s="84" t="b">
        <v>0</v>
      </c>
      <c r="J397" s="84" t="b">
        <v>0</v>
      </c>
      <c r="K397" s="84" t="b">
        <v>0</v>
      </c>
      <c r="L397" s="84" t="b">
        <v>0</v>
      </c>
    </row>
    <row r="398" spans="1:12" ht="15">
      <c r="A398" s="84" t="s">
        <v>4047</v>
      </c>
      <c r="B398" s="84" t="s">
        <v>4048</v>
      </c>
      <c r="C398" s="84">
        <v>2</v>
      </c>
      <c r="D398" s="123">
        <v>0.005830402297999948</v>
      </c>
      <c r="E398" s="123">
        <v>2.3394514413064407</v>
      </c>
      <c r="F398" s="84" t="s">
        <v>3450</v>
      </c>
      <c r="G398" s="84" t="b">
        <v>0</v>
      </c>
      <c r="H398" s="84" t="b">
        <v>0</v>
      </c>
      <c r="I398" s="84" t="b">
        <v>0</v>
      </c>
      <c r="J398" s="84" t="b">
        <v>0</v>
      </c>
      <c r="K398" s="84" t="b">
        <v>0</v>
      </c>
      <c r="L398" s="84" t="b">
        <v>0</v>
      </c>
    </row>
    <row r="399" spans="1:12" ht="15">
      <c r="A399" s="84" t="s">
        <v>4048</v>
      </c>
      <c r="B399" s="84" t="s">
        <v>4049</v>
      </c>
      <c r="C399" s="84">
        <v>2</v>
      </c>
      <c r="D399" s="123">
        <v>0.005830402297999948</v>
      </c>
      <c r="E399" s="123">
        <v>2.3394514413064407</v>
      </c>
      <c r="F399" s="84" t="s">
        <v>3450</v>
      </c>
      <c r="G399" s="84" t="b">
        <v>0</v>
      </c>
      <c r="H399" s="84" t="b">
        <v>0</v>
      </c>
      <c r="I399" s="84" t="b">
        <v>0</v>
      </c>
      <c r="J399" s="84" t="b">
        <v>0</v>
      </c>
      <c r="K399" s="84" t="b">
        <v>0</v>
      </c>
      <c r="L399" s="84" t="b">
        <v>0</v>
      </c>
    </row>
    <row r="400" spans="1:12" ht="15">
      <c r="A400" s="84" t="s">
        <v>4049</v>
      </c>
      <c r="B400" s="84" t="s">
        <v>4050</v>
      </c>
      <c r="C400" s="84">
        <v>2</v>
      </c>
      <c r="D400" s="123">
        <v>0.005830402297999948</v>
      </c>
      <c r="E400" s="123">
        <v>2.3394514413064407</v>
      </c>
      <c r="F400" s="84" t="s">
        <v>3450</v>
      </c>
      <c r="G400" s="84" t="b">
        <v>0</v>
      </c>
      <c r="H400" s="84" t="b">
        <v>0</v>
      </c>
      <c r="I400" s="84" t="b">
        <v>0</v>
      </c>
      <c r="J400" s="84" t="b">
        <v>0</v>
      </c>
      <c r="K400" s="84" t="b">
        <v>0</v>
      </c>
      <c r="L400" s="84" t="b">
        <v>0</v>
      </c>
    </row>
    <row r="401" spans="1:12" ht="15">
      <c r="A401" s="84" t="s">
        <v>4050</v>
      </c>
      <c r="B401" s="84" t="s">
        <v>4051</v>
      </c>
      <c r="C401" s="84">
        <v>2</v>
      </c>
      <c r="D401" s="123">
        <v>0.005830402297999948</v>
      </c>
      <c r="E401" s="123">
        <v>2.3394514413064407</v>
      </c>
      <c r="F401" s="84" t="s">
        <v>3450</v>
      </c>
      <c r="G401" s="84" t="b">
        <v>0</v>
      </c>
      <c r="H401" s="84" t="b">
        <v>0</v>
      </c>
      <c r="I401" s="84" t="b">
        <v>0</v>
      </c>
      <c r="J401" s="84" t="b">
        <v>0</v>
      </c>
      <c r="K401" s="84" t="b">
        <v>0</v>
      </c>
      <c r="L401" s="84" t="b">
        <v>0</v>
      </c>
    </row>
    <row r="402" spans="1:12" ht="15">
      <c r="A402" s="84" t="s">
        <v>4051</v>
      </c>
      <c r="B402" s="84" t="s">
        <v>490</v>
      </c>
      <c r="C402" s="84">
        <v>2</v>
      </c>
      <c r="D402" s="123">
        <v>0.005830402297999948</v>
      </c>
      <c r="E402" s="123">
        <v>2.3394514413064407</v>
      </c>
      <c r="F402" s="84" t="s">
        <v>3450</v>
      </c>
      <c r="G402" s="84" t="b">
        <v>0</v>
      </c>
      <c r="H402" s="84" t="b">
        <v>0</v>
      </c>
      <c r="I402" s="84" t="b">
        <v>0</v>
      </c>
      <c r="J402" s="84" t="b">
        <v>0</v>
      </c>
      <c r="K402" s="84" t="b">
        <v>0</v>
      </c>
      <c r="L402" s="84" t="b">
        <v>0</v>
      </c>
    </row>
    <row r="403" spans="1:12" ht="15">
      <c r="A403" s="84" t="s">
        <v>490</v>
      </c>
      <c r="B403" s="84" t="s">
        <v>622</v>
      </c>
      <c r="C403" s="84">
        <v>2</v>
      </c>
      <c r="D403" s="123">
        <v>0.005830402297999948</v>
      </c>
      <c r="E403" s="123">
        <v>0.9777236052888477</v>
      </c>
      <c r="F403" s="84" t="s">
        <v>3450</v>
      </c>
      <c r="G403" s="84" t="b">
        <v>0</v>
      </c>
      <c r="H403" s="84" t="b">
        <v>0</v>
      </c>
      <c r="I403" s="84" t="b">
        <v>0</v>
      </c>
      <c r="J403" s="84" t="b">
        <v>0</v>
      </c>
      <c r="K403" s="84" t="b">
        <v>0</v>
      </c>
      <c r="L403" s="84" t="b">
        <v>0</v>
      </c>
    </row>
    <row r="404" spans="1:12" ht="15">
      <c r="A404" s="84" t="s">
        <v>483</v>
      </c>
      <c r="B404" s="84" t="s">
        <v>4024</v>
      </c>
      <c r="C404" s="84">
        <v>2</v>
      </c>
      <c r="D404" s="123">
        <v>0.005830402297999948</v>
      </c>
      <c r="E404" s="123">
        <v>1.795383396956165</v>
      </c>
      <c r="F404" s="84" t="s">
        <v>3450</v>
      </c>
      <c r="G404" s="84" t="b">
        <v>0</v>
      </c>
      <c r="H404" s="84" t="b">
        <v>0</v>
      </c>
      <c r="I404" s="84" t="b">
        <v>0</v>
      </c>
      <c r="J404" s="84" t="b">
        <v>0</v>
      </c>
      <c r="K404" s="84" t="b">
        <v>0</v>
      </c>
      <c r="L404" s="84" t="b">
        <v>0</v>
      </c>
    </row>
    <row r="405" spans="1:12" ht="15">
      <c r="A405" s="84" t="s">
        <v>4024</v>
      </c>
      <c r="B405" s="84" t="s">
        <v>483</v>
      </c>
      <c r="C405" s="84">
        <v>2</v>
      </c>
      <c r="D405" s="123">
        <v>0.005830402297999948</v>
      </c>
      <c r="E405" s="123">
        <v>1.795383396956165</v>
      </c>
      <c r="F405" s="84" t="s">
        <v>3450</v>
      </c>
      <c r="G405" s="84" t="b">
        <v>0</v>
      </c>
      <c r="H405" s="84" t="b">
        <v>0</v>
      </c>
      <c r="I405" s="84" t="b">
        <v>0</v>
      </c>
      <c r="J405" s="84" t="b">
        <v>0</v>
      </c>
      <c r="K405" s="84" t="b">
        <v>0</v>
      </c>
      <c r="L405" s="84" t="b">
        <v>0</v>
      </c>
    </row>
    <row r="406" spans="1:12" ht="15">
      <c r="A406" s="84" t="s">
        <v>483</v>
      </c>
      <c r="B406" s="84" t="s">
        <v>622</v>
      </c>
      <c r="C406" s="84">
        <v>2</v>
      </c>
      <c r="D406" s="123">
        <v>0.005830402297999948</v>
      </c>
      <c r="E406" s="123">
        <v>0.43365556093857216</v>
      </c>
      <c r="F406" s="84" t="s">
        <v>3450</v>
      </c>
      <c r="G406" s="84" t="b">
        <v>0</v>
      </c>
      <c r="H406" s="84" t="b">
        <v>0</v>
      </c>
      <c r="I406" s="84" t="b">
        <v>0</v>
      </c>
      <c r="J406" s="84" t="b">
        <v>0</v>
      </c>
      <c r="K406" s="84" t="b">
        <v>0</v>
      </c>
      <c r="L406" s="84" t="b">
        <v>0</v>
      </c>
    </row>
    <row r="407" spans="1:12" ht="15">
      <c r="A407" s="84" t="s">
        <v>3627</v>
      </c>
      <c r="B407" s="84" t="s">
        <v>4013</v>
      </c>
      <c r="C407" s="84">
        <v>2</v>
      </c>
      <c r="D407" s="123">
        <v>0.005830402297999948</v>
      </c>
      <c r="E407" s="123">
        <v>1.941511432634403</v>
      </c>
      <c r="F407" s="84" t="s">
        <v>3450</v>
      </c>
      <c r="G407" s="84" t="b">
        <v>0</v>
      </c>
      <c r="H407" s="84" t="b">
        <v>0</v>
      </c>
      <c r="I407" s="84" t="b">
        <v>0</v>
      </c>
      <c r="J407" s="84" t="b">
        <v>0</v>
      </c>
      <c r="K407" s="84" t="b">
        <v>0</v>
      </c>
      <c r="L407" s="84" t="b">
        <v>0</v>
      </c>
    </row>
    <row r="408" spans="1:12" ht="15">
      <c r="A408" s="84" t="s">
        <v>4013</v>
      </c>
      <c r="B408" s="84" t="s">
        <v>3589</v>
      </c>
      <c r="C408" s="84">
        <v>2</v>
      </c>
      <c r="D408" s="123">
        <v>0.005830402297999948</v>
      </c>
      <c r="E408" s="123">
        <v>1.7373914499784782</v>
      </c>
      <c r="F408" s="84" t="s">
        <v>3450</v>
      </c>
      <c r="G408" s="84" t="b">
        <v>0</v>
      </c>
      <c r="H408" s="84" t="b">
        <v>0</v>
      </c>
      <c r="I408" s="84" t="b">
        <v>0</v>
      </c>
      <c r="J408" s="84" t="b">
        <v>0</v>
      </c>
      <c r="K408" s="84" t="b">
        <v>0</v>
      </c>
      <c r="L408" s="84" t="b">
        <v>0</v>
      </c>
    </row>
    <row r="409" spans="1:12" ht="15">
      <c r="A409" s="84" t="s">
        <v>3589</v>
      </c>
      <c r="B409" s="84" t="s">
        <v>4063</v>
      </c>
      <c r="C409" s="84">
        <v>2</v>
      </c>
      <c r="D409" s="123">
        <v>0.005830402297999948</v>
      </c>
      <c r="E409" s="123">
        <v>1.686238927531097</v>
      </c>
      <c r="F409" s="84" t="s">
        <v>3450</v>
      </c>
      <c r="G409" s="84" t="b">
        <v>0</v>
      </c>
      <c r="H409" s="84" t="b">
        <v>0</v>
      </c>
      <c r="I409" s="84" t="b">
        <v>0</v>
      </c>
      <c r="J409" s="84" t="b">
        <v>1</v>
      </c>
      <c r="K409" s="84" t="b">
        <v>0</v>
      </c>
      <c r="L409" s="84" t="b">
        <v>0</v>
      </c>
    </row>
    <row r="410" spans="1:12" ht="15">
      <c r="A410" s="84" t="s">
        <v>4063</v>
      </c>
      <c r="B410" s="84" t="s">
        <v>3593</v>
      </c>
      <c r="C410" s="84">
        <v>2</v>
      </c>
      <c r="D410" s="123">
        <v>0.005830402297999948</v>
      </c>
      <c r="E410" s="123">
        <v>2.3394514413064407</v>
      </c>
      <c r="F410" s="84" t="s">
        <v>3450</v>
      </c>
      <c r="G410" s="84" t="b">
        <v>1</v>
      </c>
      <c r="H410" s="84" t="b">
        <v>0</v>
      </c>
      <c r="I410" s="84" t="b">
        <v>0</v>
      </c>
      <c r="J410" s="84" t="b">
        <v>0</v>
      </c>
      <c r="K410" s="84" t="b">
        <v>0</v>
      </c>
      <c r="L410" s="84" t="b">
        <v>0</v>
      </c>
    </row>
    <row r="411" spans="1:12" ht="15">
      <c r="A411" s="84" t="s">
        <v>3593</v>
      </c>
      <c r="B411" s="84" t="s">
        <v>635</v>
      </c>
      <c r="C411" s="84">
        <v>2</v>
      </c>
      <c r="D411" s="123">
        <v>0.005830402297999948</v>
      </c>
      <c r="E411" s="123">
        <v>1.410032515592148</v>
      </c>
      <c r="F411" s="84" t="s">
        <v>3450</v>
      </c>
      <c r="G411" s="84" t="b">
        <v>0</v>
      </c>
      <c r="H411" s="84" t="b">
        <v>0</v>
      </c>
      <c r="I411" s="84" t="b">
        <v>0</v>
      </c>
      <c r="J411" s="84" t="b">
        <v>0</v>
      </c>
      <c r="K411" s="84" t="b">
        <v>0</v>
      </c>
      <c r="L411" s="84" t="b">
        <v>0</v>
      </c>
    </row>
    <row r="412" spans="1:12" ht="15">
      <c r="A412" s="84" t="s">
        <v>482</v>
      </c>
      <c r="B412" s="84" t="s">
        <v>635</v>
      </c>
      <c r="C412" s="84">
        <v>2</v>
      </c>
      <c r="D412" s="123">
        <v>0.005830402297999948</v>
      </c>
      <c r="E412" s="123">
        <v>1.410032515592148</v>
      </c>
      <c r="F412" s="84" t="s">
        <v>3450</v>
      </c>
      <c r="G412" s="84" t="b">
        <v>0</v>
      </c>
      <c r="H412" s="84" t="b">
        <v>0</v>
      </c>
      <c r="I412" s="84" t="b">
        <v>0</v>
      </c>
      <c r="J412" s="84" t="b">
        <v>0</v>
      </c>
      <c r="K412" s="84" t="b">
        <v>0</v>
      </c>
      <c r="L412" s="84" t="b">
        <v>0</v>
      </c>
    </row>
    <row r="413" spans="1:12" ht="15">
      <c r="A413" s="84" t="s">
        <v>359</v>
      </c>
      <c r="B413" s="84" t="s">
        <v>4061</v>
      </c>
      <c r="C413" s="84">
        <v>2</v>
      </c>
      <c r="D413" s="123">
        <v>0.005830402297999948</v>
      </c>
      <c r="E413" s="123">
        <v>2.3394514413064407</v>
      </c>
      <c r="F413" s="84" t="s">
        <v>3450</v>
      </c>
      <c r="G413" s="84" t="b">
        <v>0</v>
      </c>
      <c r="H413" s="84" t="b">
        <v>0</v>
      </c>
      <c r="I413" s="84" t="b">
        <v>0</v>
      </c>
      <c r="J413" s="84" t="b">
        <v>0</v>
      </c>
      <c r="K413" s="84" t="b">
        <v>0</v>
      </c>
      <c r="L413" s="84" t="b">
        <v>0</v>
      </c>
    </row>
    <row r="414" spans="1:12" ht="15">
      <c r="A414" s="84" t="s">
        <v>3588</v>
      </c>
      <c r="B414" s="84" t="s">
        <v>3589</v>
      </c>
      <c r="C414" s="84">
        <v>9</v>
      </c>
      <c r="D414" s="123">
        <v>0.011781209719734483</v>
      </c>
      <c r="E414" s="123">
        <v>1.0831839885012988</v>
      </c>
      <c r="F414" s="84" t="s">
        <v>3451</v>
      </c>
      <c r="G414" s="84" t="b">
        <v>0</v>
      </c>
      <c r="H414" s="84" t="b">
        <v>0</v>
      </c>
      <c r="I414" s="84" t="b">
        <v>0</v>
      </c>
      <c r="J414" s="84" t="b">
        <v>0</v>
      </c>
      <c r="K414" s="84" t="b">
        <v>0</v>
      </c>
      <c r="L414" s="84" t="b">
        <v>0</v>
      </c>
    </row>
    <row r="415" spans="1:12" ht="15">
      <c r="A415" s="84" t="s">
        <v>3590</v>
      </c>
      <c r="B415" s="84" t="s">
        <v>3591</v>
      </c>
      <c r="C415" s="84">
        <v>6</v>
      </c>
      <c r="D415" s="123">
        <v>0.016514365668353757</v>
      </c>
      <c r="E415" s="123">
        <v>1.25927524755698</v>
      </c>
      <c r="F415" s="84" t="s">
        <v>3451</v>
      </c>
      <c r="G415" s="84" t="b">
        <v>0</v>
      </c>
      <c r="H415" s="84" t="b">
        <v>0</v>
      </c>
      <c r="I415" s="84" t="b">
        <v>0</v>
      </c>
      <c r="J415" s="84" t="b">
        <v>0</v>
      </c>
      <c r="K415" s="84" t="b">
        <v>0</v>
      </c>
      <c r="L415" s="84" t="b">
        <v>0</v>
      </c>
    </row>
    <row r="416" spans="1:12" ht="15">
      <c r="A416" s="84" t="s">
        <v>3591</v>
      </c>
      <c r="B416" s="84" t="s">
        <v>3592</v>
      </c>
      <c r="C416" s="84">
        <v>6</v>
      </c>
      <c r="D416" s="123">
        <v>0.016514365668353757</v>
      </c>
      <c r="E416" s="123">
        <v>1.25927524755698</v>
      </c>
      <c r="F416" s="84" t="s">
        <v>3451</v>
      </c>
      <c r="G416" s="84" t="b">
        <v>0</v>
      </c>
      <c r="H416" s="84" t="b">
        <v>0</v>
      </c>
      <c r="I416" s="84" t="b">
        <v>0</v>
      </c>
      <c r="J416" s="84" t="b">
        <v>0</v>
      </c>
      <c r="K416" s="84" t="b">
        <v>0</v>
      </c>
      <c r="L416" s="84" t="b">
        <v>0</v>
      </c>
    </row>
    <row r="417" spans="1:12" ht="15">
      <c r="A417" s="84" t="s">
        <v>3592</v>
      </c>
      <c r="B417" s="84" t="s">
        <v>3593</v>
      </c>
      <c r="C417" s="84">
        <v>6</v>
      </c>
      <c r="D417" s="123">
        <v>0.016514365668353757</v>
      </c>
      <c r="E417" s="123">
        <v>1.25927524755698</v>
      </c>
      <c r="F417" s="84" t="s">
        <v>3451</v>
      </c>
      <c r="G417" s="84" t="b">
        <v>0</v>
      </c>
      <c r="H417" s="84" t="b">
        <v>0</v>
      </c>
      <c r="I417" s="84" t="b">
        <v>0</v>
      </c>
      <c r="J417" s="84" t="b">
        <v>0</v>
      </c>
      <c r="K417" s="84" t="b">
        <v>0</v>
      </c>
      <c r="L417" s="84" t="b">
        <v>0</v>
      </c>
    </row>
    <row r="418" spans="1:12" ht="15">
      <c r="A418" s="84" t="s">
        <v>3593</v>
      </c>
      <c r="B418" s="84" t="s">
        <v>622</v>
      </c>
      <c r="C418" s="84">
        <v>6</v>
      </c>
      <c r="D418" s="123">
        <v>0.016514365668353757</v>
      </c>
      <c r="E418" s="123">
        <v>0.9234831456337869</v>
      </c>
      <c r="F418" s="84" t="s">
        <v>3451</v>
      </c>
      <c r="G418" s="84" t="b">
        <v>0</v>
      </c>
      <c r="H418" s="84" t="b">
        <v>0</v>
      </c>
      <c r="I418" s="84" t="b">
        <v>0</v>
      </c>
      <c r="J418" s="84" t="b">
        <v>0</v>
      </c>
      <c r="K418" s="84" t="b">
        <v>0</v>
      </c>
      <c r="L418" s="84" t="b">
        <v>0</v>
      </c>
    </row>
    <row r="419" spans="1:12" ht="15">
      <c r="A419" s="84" t="s">
        <v>622</v>
      </c>
      <c r="B419" s="84" t="s">
        <v>3594</v>
      </c>
      <c r="C419" s="84">
        <v>6</v>
      </c>
      <c r="D419" s="123">
        <v>0.016514365668353757</v>
      </c>
      <c r="E419" s="123">
        <v>1.25927524755698</v>
      </c>
      <c r="F419" s="84" t="s">
        <v>3451</v>
      </c>
      <c r="G419" s="84" t="b">
        <v>0</v>
      </c>
      <c r="H419" s="84" t="b">
        <v>0</v>
      </c>
      <c r="I419" s="84" t="b">
        <v>0</v>
      </c>
      <c r="J419" s="84" t="b">
        <v>0</v>
      </c>
      <c r="K419" s="84" t="b">
        <v>0</v>
      </c>
      <c r="L419" s="84" t="b">
        <v>0</v>
      </c>
    </row>
    <row r="420" spans="1:12" ht="15">
      <c r="A420" s="84" t="s">
        <v>3594</v>
      </c>
      <c r="B420" s="84" t="s">
        <v>4011</v>
      </c>
      <c r="C420" s="84">
        <v>6</v>
      </c>
      <c r="D420" s="123">
        <v>0.016514365668353757</v>
      </c>
      <c r="E420" s="123">
        <v>1.25927524755698</v>
      </c>
      <c r="F420" s="84" t="s">
        <v>3451</v>
      </c>
      <c r="G420" s="84" t="b">
        <v>0</v>
      </c>
      <c r="H420" s="84" t="b">
        <v>0</v>
      </c>
      <c r="I420" s="84" t="b">
        <v>0</v>
      </c>
      <c r="J420" s="84" t="b">
        <v>0</v>
      </c>
      <c r="K420" s="84" t="b">
        <v>0</v>
      </c>
      <c r="L420" s="84" t="b">
        <v>0</v>
      </c>
    </row>
    <row r="421" spans="1:12" ht="15">
      <c r="A421" s="84" t="s">
        <v>4011</v>
      </c>
      <c r="B421" s="84" t="s">
        <v>3588</v>
      </c>
      <c r="C421" s="84">
        <v>6</v>
      </c>
      <c r="D421" s="123">
        <v>0.016514365668353757</v>
      </c>
      <c r="E421" s="123">
        <v>1.13433651094868</v>
      </c>
      <c r="F421" s="84" t="s">
        <v>3451</v>
      </c>
      <c r="G421" s="84" t="b">
        <v>0</v>
      </c>
      <c r="H421" s="84" t="b">
        <v>0</v>
      </c>
      <c r="I421" s="84" t="b">
        <v>0</v>
      </c>
      <c r="J421" s="84" t="b">
        <v>0</v>
      </c>
      <c r="K421" s="84" t="b">
        <v>0</v>
      </c>
      <c r="L421" s="84" t="b">
        <v>0</v>
      </c>
    </row>
    <row r="422" spans="1:12" ht="15">
      <c r="A422" s="84" t="s">
        <v>3589</v>
      </c>
      <c r="B422" s="84" t="s">
        <v>4012</v>
      </c>
      <c r="C422" s="84">
        <v>6</v>
      </c>
      <c r="D422" s="123">
        <v>0.016514365668353757</v>
      </c>
      <c r="E422" s="123">
        <v>1.0831839885012988</v>
      </c>
      <c r="F422" s="84" t="s">
        <v>3451</v>
      </c>
      <c r="G422" s="84" t="b">
        <v>0</v>
      </c>
      <c r="H422" s="84" t="b">
        <v>0</v>
      </c>
      <c r="I422" s="84" t="b">
        <v>0</v>
      </c>
      <c r="J422" s="84" t="b">
        <v>0</v>
      </c>
      <c r="K422" s="84" t="b">
        <v>0</v>
      </c>
      <c r="L422" s="84" t="b">
        <v>0</v>
      </c>
    </row>
    <row r="423" spans="1:12" ht="15">
      <c r="A423" s="84" t="s">
        <v>4012</v>
      </c>
      <c r="B423" s="84" t="s">
        <v>3587</v>
      </c>
      <c r="C423" s="84">
        <v>6</v>
      </c>
      <c r="D423" s="123">
        <v>0.016514365668353757</v>
      </c>
      <c r="E423" s="123">
        <v>0.8613352388849423</v>
      </c>
      <c r="F423" s="84" t="s">
        <v>3451</v>
      </c>
      <c r="G423" s="84" t="b">
        <v>0</v>
      </c>
      <c r="H423" s="84" t="b">
        <v>0</v>
      </c>
      <c r="I423" s="84" t="b">
        <v>0</v>
      </c>
      <c r="J423" s="84" t="b">
        <v>0</v>
      </c>
      <c r="K423" s="84" t="b">
        <v>0</v>
      </c>
      <c r="L423" s="84" t="b">
        <v>0</v>
      </c>
    </row>
    <row r="424" spans="1:12" ht="15">
      <c r="A424" s="84" t="s">
        <v>424</v>
      </c>
      <c r="B424" s="84" t="s">
        <v>3590</v>
      </c>
      <c r="C424" s="84">
        <v>5</v>
      </c>
      <c r="D424" s="123">
        <v>0.01700710442503352</v>
      </c>
      <c r="E424" s="123">
        <v>1.0374264979406236</v>
      </c>
      <c r="F424" s="84" t="s">
        <v>3451</v>
      </c>
      <c r="G424" s="84" t="b">
        <v>0</v>
      </c>
      <c r="H424" s="84" t="b">
        <v>0</v>
      </c>
      <c r="I424" s="84" t="b">
        <v>0</v>
      </c>
      <c r="J424" s="84" t="b">
        <v>0</v>
      </c>
      <c r="K424" s="84" t="b">
        <v>0</v>
      </c>
      <c r="L424" s="84" t="b">
        <v>0</v>
      </c>
    </row>
    <row r="425" spans="1:12" ht="15">
      <c r="A425" s="84" t="s">
        <v>3587</v>
      </c>
      <c r="B425" s="84" t="s">
        <v>4023</v>
      </c>
      <c r="C425" s="84">
        <v>5</v>
      </c>
      <c r="D425" s="123">
        <v>0.01700710442503352</v>
      </c>
      <c r="E425" s="123">
        <v>0.8912984622623856</v>
      </c>
      <c r="F425" s="84" t="s">
        <v>3451</v>
      </c>
      <c r="G425" s="84" t="b">
        <v>0</v>
      </c>
      <c r="H425" s="84" t="b">
        <v>0</v>
      </c>
      <c r="I425" s="84" t="b">
        <v>0</v>
      </c>
      <c r="J425" s="84" t="b">
        <v>0</v>
      </c>
      <c r="K425" s="84" t="b">
        <v>0</v>
      </c>
      <c r="L425" s="84" t="b">
        <v>0</v>
      </c>
    </row>
    <row r="426" spans="1:12" ht="15">
      <c r="A426" s="84" t="s">
        <v>4035</v>
      </c>
      <c r="B426" s="84" t="s">
        <v>622</v>
      </c>
      <c r="C426" s="84">
        <v>4</v>
      </c>
      <c r="D426" s="123">
        <v>0.016783061015700797</v>
      </c>
      <c r="E426" s="123">
        <v>0.9234831456337869</v>
      </c>
      <c r="F426" s="84" t="s">
        <v>3451</v>
      </c>
      <c r="G426" s="84" t="b">
        <v>0</v>
      </c>
      <c r="H426" s="84" t="b">
        <v>0</v>
      </c>
      <c r="I426" s="84" t="b">
        <v>0</v>
      </c>
      <c r="J426" s="84" t="b">
        <v>0</v>
      </c>
      <c r="K426" s="84" t="b">
        <v>0</v>
      </c>
      <c r="L426" s="84" t="b">
        <v>0</v>
      </c>
    </row>
    <row r="427" spans="1:12" ht="15">
      <c r="A427" s="84" t="s">
        <v>424</v>
      </c>
      <c r="B427" s="84" t="s">
        <v>4035</v>
      </c>
      <c r="C427" s="84">
        <v>3</v>
      </c>
      <c r="D427" s="123">
        <v>0.015659559776733795</v>
      </c>
      <c r="E427" s="123">
        <v>1.0374264979406236</v>
      </c>
      <c r="F427" s="84" t="s">
        <v>3451</v>
      </c>
      <c r="G427" s="84" t="b">
        <v>0</v>
      </c>
      <c r="H427" s="84" t="b">
        <v>0</v>
      </c>
      <c r="I427" s="84" t="b">
        <v>0</v>
      </c>
      <c r="J427" s="84" t="b">
        <v>0</v>
      </c>
      <c r="K427" s="84" t="b">
        <v>0</v>
      </c>
      <c r="L427" s="84" t="b">
        <v>0</v>
      </c>
    </row>
    <row r="428" spans="1:12" ht="15">
      <c r="A428" s="84" t="s">
        <v>3589</v>
      </c>
      <c r="B428" s="84" t="s">
        <v>4054</v>
      </c>
      <c r="C428" s="84">
        <v>3</v>
      </c>
      <c r="D428" s="123">
        <v>0.015659559776733795</v>
      </c>
      <c r="E428" s="123">
        <v>1.0831839885012988</v>
      </c>
      <c r="F428" s="84" t="s">
        <v>3451</v>
      </c>
      <c r="G428" s="84" t="b">
        <v>0</v>
      </c>
      <c r="H428" s="84" t="b">
        <v>0</v>
      </c>
      <c r="I428" s="84" t="b">
        <v>0</v>
      </c>
      <c r="J428" s="84" t="b">
        <v>0</v>
      </c>
      <c r="K428" s="84" t="b">
        <v>0</v>
      </c>
      <c r="L428" s="84" t="b">
        <v>0</v>
      </c>
    </row>
    <row r="429" spans="1:12" ht="15">
      <c r="A429" s="84" t="s">
        <v>4054</v>
      </c>
      <c r="B429" s="84" t="s">
        <v>3587</v>
      </c>
      <c r="C429" s="84">
        <v>3</v>
      </c>
      <c r="D429" s="123">
        <v>0.015659559776733795</v>
      </c>
      <c r="E429" s="123">
        <v>0.8613352388849423</v>
      </c>
      <c r="F429" s="84" t="s">
        <v>3451</v>
      </c>
      <c r="G429" s="84" t="b">
        <v>0</v>
      </c>
      <c r="H429" s="84" t="b">
        <v>0</v>
      </c>
      <c r="I429" s="84" t="b">
        <v>0</v>
      </c>
      <c r="J429" s="84" t="b">
        <v>0</v>
      </c>
      <c r="K429" s="84" t="b">
        <v>0</v>
      </c>
      <c r="L429" s="84" t="b">
        <v>0</v>
      </c>
    </row>
    <row r="430" spans="1:12" ht="15">
      <c r="A430" s="84" t="s">
        <v>3587</v>
      </c>
      <c r="B430" s="84" t="s">
        <v>3587</v>
      </c>
      <c r="C430" s="84">
        <v>3</v>
      </c>
      <c r="D430" s="123">
        <v>0.015659559776733795</v>
      </c>
      <c r="E430" s="123">
        <v>0.19232845792636674</v>
      </c>
      <c r="F430" s="84" t="s">
        <v>3451</v>
      </c>
      <c r="G430" s="84" t="b">
        <v>0</v>
      </c>
      <c r="H430" s="84" t="b">
        <v>0</v>
      </c>
      <c r="I430" s="84" t="b">
        <v>0</v>
      </c>
      <c r="J430" s="84" t="b">
        <v>0</v>
      </c>
      <c r="K430" s="84" t="b">
        <v>0</v>
      </c>
      <c r="L430" s="84" t="b">
        <v>0</v>
      </c>
    </row>
    <row r="431" spans="1:12" ht="15">
      <c r="A431" s="84" t="s">
        <v>3587</v>
      </c>
      <c r="B431" s="84" t="s">
        <v>4055</v>
      </c>
      <c r="C431" s="84">
        <v>3</v>
      </c>
      <c r="D431" s="123">
        <v>0.015659559776733795</v>
      </c>
      <c r="E431" s="123">
        <v>0.8912984622623856</v>
      </c>
      <c r="F431" s="84" t="s">
        <v>3451</v>
      </c>
      <c r="G431" s="84" t="b">
        <v>0</v>
      </c>
      <c r="H431" s="84" t="b">
        <v>0</v>
      </c>
      <c r="I431" s="84" t="b">
        <v>0</v>
      </c>
      <c r="J431" s="84" t="b">
        <v>1</v>
      </c>
      <c r="K431" s="84" t="b">
        <v>0</v>
      </c>
      <c r="L431" s="84" t="b">
        <v>0</v>
      </c>
    </row>
    <row r="432" spans="1:12" ht="15">
      <c r="A432" s="84" t="s">
        <v>4055</v>
      </c>
      <c r="B432" s="84" t="s">
        <v>4056</v>
      </c>
      <c r="C432" s="84">
        <v>3</v>
      </c>
      <c r="D432" s="123">
        <v>0.015659559776733795</v>
      </c>
      <c r="E432" s="123">
        <v>1.5603052432209612</v>
      </c>
      <c r="F432" s="84" t="s">
        <v>3451</v>
      </c>
      <c r="G432" s="84" t="b">
        <v>1</v>
      </c>
      <c r="H432" s="84" t="b">
        <v>0</v>
      </c>
      <c r="I432" s="84" t="b">
        <v>0</v>
      </c>
      <c r="J432" s="84" t="b">
        <v>0</v>
      </c>
      <c r="K432" s="84" t="b">
        <v>0</v>
      </c>
      <c r="L432" s="84" t="b">
        <v>0</v>
      </c>
    </row>
    <row r="433" spans="1:12" ht="15">
      <c r="A433" s="84" t="s">
        <v>4056</v>
      </c>
      <c r="B433" s="84" t="s">
        <v>4057</v>
      </c>
      <c r="C433" s="84">
        <v>3</v>
      </c>
      <c r="D433" s="123">
        <v>0.015659559776733795</v>
      </c>
      <c r="E433" s="123">
        <v>1.5603052432209612</v>
      </c>
      <c r="F433" s="84" t="s">
        <v>3451</v>
      </c>
      <c r="G433" s="84" t="b">
        <v>0</v>
      </c>
      <c r="H433" s="84" t="b">
        <v>0</v>
      </c>
      <c r="I433" s="84" t="b">
        <v>0</v>
      </c>
      <c r="J433" s="84" t="b">
        <v>0</v>
      </c>
      <c r="K433" s="84" t="b">
        <v>0</v>
      </c>
      <c r="L433" s="84" t="b">
        <v>0</v>
      </c>
    </row>
    <row r="434" spans="1:12" ht="15">
      <c r="A434" s="84" t="s">
        <v>4057</v>
      </c>
      <c r="B434" s="84" t="s">
        <v>3587</v>
      </c>
      <c r="C434" s="84">
        <v>3</v>
      </c>
      <c r="D434" s="123">
        <v>0.015659559776733795</v>
      </c>
      <c r="E434" s="123">
        <v>0.8613352388849423</v>
      </c>
      <c r="F434" s="84" t="s">
        <v>3451</v>
      </c>
      <c r="G434" s="84" t="b">
        <v>0</v>
      </c>
      <c r="H434" s="84" t="b">
        <v>0</v>
      </c>
      <c r="I434" s="84" t="b">
        <v>0</v>
      </c>
      <c r="J434" s="84" t="b">
        <v>0</v>
      </c>
      <c r="K434" s="84" t="b">
        <v>0</v>
      </c>
      <c r="L434" s="84" t="b">
        <v>0</v>
      </c>
    </row>
    <row r="435" spans="1:12" ht="15">
      <c r="A435" s="84" t="s">
        <v>3587</v>
      </c>
      <c r="B435" s="84" t="s">
        <v>3525</v>
      </c>
      <c r="C435" s="84">
        <v>3</v>
      </c>
      <c r="D435" s="123">
        <v>0.015659559776733795</v>
      </c>
      <c r="E435" s="123">
        <v>0.8912984622623856</v>
      </c>
      <c r="F435" s="84" t="s">
        <v>3451</v>
      </c>
      <c r="G435" s="84" t="b">
        <v>0</v>
      </c>
      <c r="H435" s="84" t="b">
        <v>0</v>
      </c>
      <c r="I435" s="84" t="b">
        <v>0</v>
      </c>
      <c r="J435" s="84" t="b">
        <v>0</v>
      </c>
      <c r="K435" s="84" t="b">
        <v>0</v>
      </c>
      <c r="L435" s="84" t="b">
        <v>0</v>
      </c>
    </row>
    <row r="436" spans="1:12" ht="15">
      <c r="A436" s="84" t="s">
        <v>3525</v>
      </c>
      <c r="B436" s="84" t="s">
        <v>622</v>
      </c>
      <c r="C436" s="84">
        <v>3</v>
      </c>
      <c r="D436" s="123">
        <v>0.015659559776733795</v>
      </c>
      <c r="E436" s="123">
        <v>0.9234831456337869</v>
      </c>
      <c r="F436" s="84" t="s">
        <v>3451</v>
      </c>
      <c r="G436" s="84" t="b">
        <v>0</v>
      </c>
      <c r="H436" s="84" t="b">
        <v>0</v>
      </c>
      <c r="I436" s="84" t="b">
        <v>0</v>
      </c>
      <c r="J436" s="84" t="b">
        <v>0</v>
      </c>
      <c r="K436" s="84" t="b">
        <v>0</v>
      </c>
      <c r="L436" s="84" t="b">
        <v>0</v>
      </c>
    </row>
    <row r="437" spans="1:12" ht="15">
      <c r="A437" s="84" t="s">
        <v>424</v>
      </c>
      <c r="B437" s="84" t="s">
        <v>3588</v>
      </c>
      <c r="C437" s="84">
        <v>2</v>
      </c>
      <c r="D437" s="123">
        <v>0.01332644846955501</v>
      </c>
      <c r="E437" s="123">
        <v>0.4353665066126612</v>
      </c>
      <c r="F437" s="84" t="s">
        <v>3451</v>
      </c>
      <c r="G437" s="84" t="b">
        <v>0</v>
      </c>
      <c r="H437" s="84" t="b">
        <v>0</v>
      </c>
      <c r="I437" s="84" t="b">
        <v>0</v>
      </c>
      <c r="J437" s="84" t="b">
        <v>0</v>
      </c>
      <c r="K437" s="84" t="b">
        <v>0</v>
      </c>
      <c r="L437" s="84" t="b">
        <v>0</v>
      </c>
    </row>
    <row r="438" spans="1:12" ht="15">
      <c r="A438" s="84" t="s">
        <v>622</v>
      </c>
      <c r="B438" s="84" t="s">
        <v>635</v>
      </c>
      <c r="C438" s="84">
        <v>9</v>
      </c>
      <c r="D438" s="123">
        <v>0.006146528582777258</v>
      </c>
      <c r="E438" s="123">
        <v>0.8016323462331666</v>
      </c>
      <c r="F438" s="84" t="s">
        <v>3452</v>
      </c>
      <c r="G438" s="84" t="b">
        <v>0</v>
      </c>
      <c r="H438" s="84" t="b">
        <v>0</v>
      </c>
      <c r="I438" s="84" t="b">
        <v>0</v>
      </c>
      <c r="J438" s="84" t="b">
        <v>0</v>
      </c>
      <c r="K438" s="84" t="b">
        <v>0</v>
      </c>
      <c r="L438" s="84" t="b">
        <v>0</v>
      </c>
    </row>
    <row r="439" spans="1:12" ht="15">
      <c r="A439" s="84" t="s">
        <v>425</v>
      </c>
      <c r="B439" s="84" t="s">
        <v>3529</v>
      </c>
      <c r="C439" s="84">
        <v>7</v>
      </c>
      <c r="D439" s="123">
        <v>0.016183786864182124</v>
      </c>
      <c r="E439" s="123">
        <v>0.7558748556724915</v>
      </c>
      <c r="F439" s="84" t="s">
        <v>3452</v>
      </c>
      <c r="G439" s="84" t="b">
        <v>0</v>
      </c>
      <c r="H439" s="84" t="b">
        <v>0</v>
      </c>
      <c r="I439" s="84" t="b">
        <v>0</v>
      </c>
      <c r="J439" s="84" t="b">
        <v>0</v>
      </c>
      <c r="K439" s="84" t="b">
        <v>0</v>
      </c>
      <c r="L439" s="84" t="b">
        <v>0</v>
      </c>
    </row>
    <row r="440" spans="1:12" ht="15">
      <c r="A440" s="84" t="s">
        <v>3529</v>
      </c>
      <c r="B440" s="84" t="s">
        <v>622</v>
      </c>
      <c r="C440" s="84">
        <v>7</v>
      </c>
      <c r="D440" s="123">
        <v>0.016183786864182124</v>
      </c>
      <c r="E440" s="123">
        <v>0.8016323462331665</v>
      </c>
      <c r="F440" s="84" t="s">
        <v>3452</v>
      </c>
      <c r="G440" s="84" t="b">
        <v>0</v>
      </c>
      <c r="H440" s="84" t="b">
        <v>0</v>
      </c>
      <c r="I440" s="84" t="b">
        <v>0</v>
      </c>
      <c r="J440" s="84" t="b">
        <v>0</v>
      </c>
      <c r="K440" s="84" t="b">
        <v>0</v>
      </c>
      <c r="L440" s="84" t="b">
        <v>0</v>
      </c>
    </row>
    <row r="441" spans="1:12" ht="15">
      <c r="A441" s="84" t="s">
        <v>635</v>
      </c>
      <c r="B441" s="84" t="s">
        <v>487</v>
      </c>
      <c r="C441" s="84">
        <v>7</v>
      </c>
      <c r="D441" s="123">
        <v>0.016183786864182124</v>
      </c>
      <c r="E441" s="123">
        <v>0.9107768156582347</v>
      </c>
      <c r="F441" s="84" t="s">
        <v>3452</v>
      </c>
      <c r="G441" s="84" t="b">
        <v>0</v>
      </c>
      <c r="H441" s="84" t="b">
        <v>0</v>
      </c>
      <c r="I441" s="84" t="b">
        <v>0</v>
      </c>
      <c r="J441" s="84" t="b">
        <v>0</v>
      </c>
      <c r="K441" s="84" t="b">
        <v>0</v>
      </c>
      <c r="L441" s="84" t="b">
        <v>0</v>
      </c>
    </row>
    <row r="442" spans="1:12" ht="15">
      <c r="A442" s="84" t="s">
        <v>487</v>
      </c>
      <c r="B442" s="84" t="s">
        <v>486</v>
      </c>
      <c r="C442" s="84">
        <v>7</v>
      </c>
      <c r="D442" s="123">
        <v>0.016183786864182124</v>
      </c>
      <c r="E442" s="123">
        <v>0.9107768156582347</v>
      </c>
      <c r="F442" s="84" t="s">
        <v>3452</v>
      </c>
      <c r="G442" s="84" t="b">
        <v>0</v>
      </c>
      <c r="H442" s="84" t="b">
        <v>0</v>
      </c>
      <c r="I442" s="84" t="b">
        <v>0</v>
      </c>
      <c r="J442" s="84" t="b">
        <v>0</v>
      </c>
      <c r="K442" s="84" t="b">
        <v>0</v>
      </c>
      <c r="L442" s="84" t="b">
        <v>0</v>
      </c>
    </row>
    <row r="443" spans="1:12" ht="15">
      <c r="A443" s="84" t="s">
        <v>425</v>
      </c>
      <c r="B443" s="84" t="s">
        <v>3596</v>
      </c>
      <c r="C443" s="84">
        <v>2</v>
      </c>
      <c r="D443" s="123">
        <v>0.020864776248836384</v>
      </c>
      <c r="E443" s="123">
        <v>0.7558748556724915</v>
      </c>
      <c r="F443" s="84" t="s">
        <v>3452</v>
      </c>
      <c r="G443" s="84" t="b">
        <v>0</v>
      </c>
      <c r="H443" s="84" t="b">
        <v>0</v>
      </c>
      <c r="I443" s="84" t="b">
        <v>0</v>
      </c>
      <c r="J443" s="84" t="b">
        <v>0</v>
      </c>
      <c r="K443" s="84" t="b">
        <v>0</v>
      </c>
      <c r="L443" s="84" t="b">
        <v>0</v>
      </c>
    </row>
    <row r="444" spans="1:12" ht="15">
      <c r="A444" s="84" t="s">
        <v>3596</v>
      </c>
      <c r="B444" s="84" t="s">
        <v>3597</v>
      </c>
      <c r="C444" s="84">
        <v>2</v>
      </c>
      <c r="D444" s="123">
        <v>0.020864776248836384</v>
      </c>
      <c r="E444" s="123">
        <v>1.4548448600085102</v>
      </c>
      <c r="F444" s="84" t="s">
        <v>3452</v>
      </c>
      <c r="G444" s="84" t="b">
        <v>0</v>
      </c>
      <c r="H444" s="84" t="b">
        <v>0</v>
      </c>
      <c r="I444" s="84" t="b">
        <v>0</v>
      </c>
      <c r="J444" s="84" t="b">
        <v>0</v>
      </c>
      <c r="K444" s="84" t="b">
        <v>0</v>
      </c>
      <c r="L444" s="84" t="b">
        <v>0</v>
      </c>
    </row>
    <row r="445" spans="1:12" ht="15">
      <c r="A445" s="84" t="s">
        <v>3597</v>
      </c>
      <c r="B445" s="84" t="s">
        <v>3598</v>
      </c>
      <c r="C445" s="84">
        <v>2</v>
      </c>
      <c r="D445" s="123">
        <v>0.020864776248836384</v>
      </c>
      <c r="E445" s="123">
        <v>1.4548448600085102</v>
      </c>
      <c r="F445" s="84" t="s">
        <v>3452</v>
      </c>
      <c r="G445" s="84" t="b">
        <v>0</v>
      </c>
      <c r="H445" s="84" t="b">
        <v>0</v>
      </c>
      <c r="I445" s="84" t="b">
        <v>0</v>
      </c>
      <c r="J445" s="84" t="b">
        <v>0</v>
      </c>
      <c r="K445" s="84" t="b">
        <v>0</v>
      </c>
      <c r="L445" s="84" t="b">
        <v>0</v>
      </c>
    </row>
    <row r="446" spans="1:12" ht="15">
      <c r="A446" s="84" t="s">
        <v>3598</v>
      </c>
      <c r="B446" s="84" t="s">
        <v>622</v>
      </c>
      <c r="C446" s="84">
        <v>2</v>
      </c>
      <c r="D446" s="123">
        <v>0.020864776248836384</v>
      </c>
      <c r="E446" s="123">
        <v>0.8016323462331666</v>
      </c>
      <c r="F446" s="84" t="s">
        <v>3452</v>
      </c>
      <c r="G446" s="84" t="b">
        <v>0</v>
      </c>
      <c r="H446" s="84" t="b">
        <v>0</v>
      </c>
      <c r="I446" s="84" t="b">
        <v>0</v>
      </c>
      <c r="J446" s="84" t="b">
        <v>0</v>
      </c>
      <c r="K446" s="84" t="b">
        <v>0</v>
      </c>
      <c r="L446" s="84" t="b">
        <v>0</v>
      </c>
    </row>
    <row r="447" spans="1:12" ht="15">
      <c r="A447" s="84" t="s">
        <v>3600</v>
      </c>
      <c r="B447" s="84" t="s">
        <v>3601</v>
      </c>
      <c r="C447" s="84">
        <v>5</v>
      </c>
      <c r="D447" s="123">
        <v>0.03646750072904372</v>
      </c>
      <c r="E447" s="123">
        <v>0.7160033436347992</v>
      </c>
      <c r="F447" s="84" t="s">
        <v>3453</v>
      </c>
      <c r="G447" s="84" t="b">
        <v>0</v>
      </c>
      <c r="H447" s="84" t="b">
        <v>0</v>
      </c>
      <c r="I447" s="84" t="b">
        <v>0</v>
      </c>
      <c r="J447" s="84" t="b">
        <v>0</v>
      </c>
      <c r="K447" s="84" t="b">
        <v>0</v>
      </c>
      <c r="L447" s="84" t="b">
        <v>0</v>
      </c>
    </row>
    <row r="448" spans="1:12" ht="15">
      <c r="A448" s="84" t="s">
        <v>3601</v>
      </c>
      <c r="B448" s="84" t="s">
        <v>622</v>
      </c>
      <c r="C448" s="84">
        <v>5</v>
      </c>
      <c r="D448" s="123">
        <v>0.03646750072904372</v>
      </c>
      <c r="E448" s="123">
        <v>0.5698753079565612</v>
      </c>
      <c r="F448" s="84" t="s">
        <v>3453</v>
      </c>
      <c r="G448" s="84" t="b">
        <v>0</v>
      </c>
      <c r="H448" s="84" t="b">
        <v>0</v>
      </c>
      <c r="I448" s="84" t="b">
        <v>0</v>
      </c>
      <c r="J448" s="84" t="b">
        <v>0</v>
      </c>
      <c r="K448" s="84" t="b">
        <v>0</v>
      </c>
      <c r="L448" s="84" t="b">
        <v>0</v>
      </c>
    </row>
    <row r="449" spans="1:12" ht="15">
      <c r="A449" s="84" t="s">
        <v>364</v>
      </c>
      <c r="B449" s="84" t="s">
        <v>3600</v>
      </c>
      <c r="C449" s="84">
        <v>4</v>
      </c>
      <c r="D449" s="123">
        <v>0.040249430641298566</v>
      </c>
      <c r="E449" s="123">
        <v>0.7160033436347992</v>
      </c>
      <c r="F449" s="84" t="s">
        <v>3453</v>
      </c>
      <c r="G449" s="84" t="b">
        <v>0</v>
      </c>
      <c r="H449" s="84" t="b">
        <v>0</v>
      </c>
      <c r="I449" s="84" t="b">
        <v>0</v>
      </c>
      <c r="J449" s="84" t="b">
        <v>0</v>
      </c>
      <c r="K449" s="84" t="b">
        <v>0</v>
      </c>
      <c r="L449" s="84" t="b">
        <v>0</v>
      </c>
    </row>
    <row r="450" spans="1:12" ht="15">
      <c r="A450" s="84" t="s">
        <v>622</v>
      </c>
      <c r="B450" s="84" t="s">
        <v>3602</v>
      </c>
      <c r="C450" s="84">
        <v>2</v>
      </c>
      <c r="D450" s="123">
        <v>0.03732642935859107</v>
      </c>
      <c r="E450" s="123">
        <v>0.8129133566428556</v>
      </c>
      <c r="F450" s="84" t="s">
        <v>3453</v>
      </c>
      <c r="G450" s="84" t="b">
        <v>0</v>
      </c>
      <c r="H450" s="84" t="b">
        <v>0</v>
      </c>
      <c r="I450" s="84" t="b">
        <v>0</v>
      </c>
      <c r="J450" s="84" t="b">
        <v>0</v>
      </c>
      <c r="K450" s="84" t="b">
        <v>0</v>
      </c>
      <c r="L450" s="84" t="b">
        <v>0</v>
      </c>
    </row>
    <row r="451" spans="1:12" ht="15">
      <c r="A451" s="84" t="s">
        <v>3602</v>
      </c>
      <c r="B451" s="84" t="s">
        <v>485</v>
      </c>
      <c r="C451" s="84">
        <v>2</v>
      </c>
      <c r="D451" s="123">
        <v>0.03732642935859107</v>
      </c>
      <c r="E451" s="123">
        <v>1.1139433523068367</v>
      </c>
      <c r="F451" s="84" t="s">
        <v>3453</v>
      </c>
      <c r="G451" s="84" t="b">
        <v>0</v>
      </c>
      <c r="H451" s="84" t="b">
        <v>0</v>
      </c>
      <c r="I451" s="84" t="b">
        <v>0</v>
      </c>
      <c r="J451" s="84" t="b">
        <v>0</v>
      </c>
      <c r="K451" s="84" t="b">
        <v>0</v>
      </c>
      <c r="L451" s="84" t="b">
        <v>0</v>
      </c>
    </row>
    <row r="452" spans="1:12" ht="15">
      <c r="A452" s="84" t="s">
        <v>485</v>
      </c>
      <c r="B452" s="84" t="s">
        <v>3603</v>
      </c>
      <c r="C452" s="84">
        <v>2</v>
      </c>
      <c r="D452" s="123">
        <v>0.03732642935859107</v>
      </c>
      <c r="E452" s="123">
        <v>1.1139433523068367</v>
      </c>
      <c r="F452" s="84" t="s">
        <v>3453</v>
      </c>
      <c r="G452" s="84" t="b">
        <v>0</v>
      </c>
      <c r="H452" s="84" t="b">
        <v>0</v>
      </c>
      <c r="I452" s="84" t="b">
        <v>0</v>
      </c>
      <c r="J452" s="84" t="b">
        <v>1</v>
      </c>
      <c r="K452" s="84" t="b">
        <v>0</v>
      </c>
      <c r="L452" s="84" t="b">
        <v>0</v>
      </c>
    </row>
    <row r="453" spans="1:12" ht="15">
      <c r="A453" s="84" t="s">
        <v>622</v>
      </c>
      <c r="B453" s="84" t="s">
        <v>3604</v>
      </c>
      <c r="C453" s="84">
        <v>2</v>
      </c>
      <c r="D453" s="123">
        <v>0.03732642935859107</v>
      </c>
      <c r="E453" s="123">
        <v>0.8129133566428556</v>
      </c>
      <c r="F453" s="84" t="s">
        <v>3453</v>
      </c>
      <c r="G453" s="84" t="b">
        <v>0</v>
      </c>
      <c r="H453" s="84" t="b">
        <v>0</v>
      </c>
      <c r="I453" s="84" t="b">
        <v>0</v>
      </c>
      <c r="J453" s="84" t="b">
        <v>0</v>
      </c>
      <c r="K453" s="84" t="b">
        <v>0</v>
      </c>
      <c r="L453" s="84" t="b">
        <v>0</v>
      </c>
    </row>
    <row r="454" spans="1:12" ht="15">
      <c r="A454" s="84" t="s">
        <v>3604</v>
      </c>
      <c r="B454" s="84" t="s">
        <v>3605</v>
      </c>
      <c r="C454" s="84">
        <v>2</v>
      </c>
      <c r="D454" s="123">
        <v>0.03732642935859107</v>
      </c>
      <c r="E454" s="123">
        <v>1.1139433523068367</v>
      </c>
      <c r="F454" s="84" t="s">
        <v>3453</v>
      </c>
      <c r="G454" s="84" t="b">
        <v>0</v>
      </c>
      <c r="H454" s="84" t="b">
        <v>0</v>
      </c>
      <c r="I454" s="84" t="b">
        <v>0</v>
      </c>
      <c r="J454" s="84" t="b">
        <v>0</v>
      </c>
      <c r="K454" s="84" t="b">
        <v>0</v>
      </c>
      <c r="L454" s="84" t="b">
        <v>0</v>
      </c>
    </row>
    <row r="455" spans="1:12" ht="15">
      <c r="A455" s="84" t="s">
        <v>4013</v>
      </c>
      <c r="B455" s="84" t="s">
        <v>3607</v>
      </c>
      <c r="C455" s="84">
        <v>4</v>
      </c>
      <c r="D455" s="123">
        <v>0.018779956444761263</v>
      </c>
      <c r="E455" s="123">
        <v>1.3750100480257983</v>
      </c>
      <c r="F455" s="84" t="s">
        <v>3454</v>
      </c>
      <c r="G455" s="84" t="b">
        <v>0</v>
      </c>
      <c r="H455" s="84" t="b">
        <v>0</v>
      </c>
      <c r="I455" s="84" t="b">
        <v>0</v>
      </c>
      <c r="J455" s="84" t="b">
        <v>0</v>
      </c>
      <c r="K455" s="84" t="b">
        <v>0</v>
      </c>
      <c r="L455" s="84" t="b">
        <v>0</v>
      </c>
    </row>
    <row r="456" spans="1:12" ht="15">
      <c r="A456" s="84" t="s">
        <v>491</v>
      </c>
      <c r="B456" s="84" t="s">
        <v>3539</v>
      </c>
      <c r="C456" s="84">
        <v>3</v>
      </c>
      <c r="D456" s="123">
        <v>0.01115011301597626</v>
      </c>
      <c r="E456" s="123">
        <v>1.5211380837040362</v>
      </c>
      <c r="F456" s="84" t="s">
        <v>3454</v>
      </c>
      <c r="G456" s="84" t="b">
        <v>0</v>
      </c>
      <c r="H456" s="84" t="b">
        <v>0</v>
      </c>
      <c r="I456" s="84" t="b">
        <v>0</v>
      </c>
      <c r="J456" s="84" t="b">
        <v>0</v>
      </c>
      <c r="K456" s="84" t="b">
        <v>0</v>
      </c>
      <c r="L456" s="84" t="b">
        <v>0</v>
      </c>
    </row>
    <row r="457" spans="1:12" ht="15">
      <c r="A457" s="84" t="s">
        <v>3539</v>
      </c>
      <c r="B457" s="84" t="s">
        <v>3538</v>
      </c>
      <c r="C457" s="84">
        <v>3</v>
      </c>
      <c r="D457" s="123">
        <v>0.01115011301597626</v>
      </c>
      <c r="E457" s="123">
        <v>1.153161298409442</v>
      </c>
      <c r="F457" s="84" t="s">
        <v>3454</v>
      </c>
      <c r="G457" s="84" t="b">
        <v>0</v>
      </c>
      <c r="H457" s="84" t="b">
        <v>0</v>
      </c>
      <c r="I457" s="84" t="b">
        <v>0</v>
      </c>
      <c r="J457" s="84" t="b">
        <v>0</v>
      </c>
      <c r="K457" s="84" t="b">
        <v>0</v>
      </c>
      <c r="L457" s="84" t="b">
        <v>0</v>
      </c>
    </row>
    <row r="458" spans="1:12" ht="15">
      <c r="A458" s="84" t="s">
        <v>622</v>
      </c>
      <c r="B458" s="84" t="s">
        <v>3609</v>
      </c>
      <c r="C458" s="84">
        <v>3</v>
      </c>
      <c r="D458" s="123">
        <v>0.01115011301597626</v>
      </c>
      <c r="E458" s="123">
        <v>0.8398968463284491</v>
      </c>
      <c r="F458" s="84" t="s">
        <v>3454</v>
      </c>
      <c r="G458" s="84" t="b">
        <v>0</v>
      </c>
      <c r="H458" s="84" t="b">
        <v>0</v>
      </c>
      <c r="I458" s="84" t="b">
        <v>0</v>
      </c>
      <c r="J458" s="84" t="b">
        <v>0</v>
      </c>
      <c r="K458" s="84" t="b">
        <v>0</v>
      </c>
      <c r="L458" s="84" t="b">
        <v>0</v>
      </c>
    </row>
    <row r="459" spans="1:12" ht="15">
      <c r="A459" s="84" t="s">
        <v>3609</v>
      </c>
      <c r="B459" s="84" t="s">
        <v>4044</v>
      </c>
      <c r="C459" s="84">
        <v>3</v>
      </c>
      <c r="D459" s="123">
        <v>0.01115011301597626</v>
      </c>
      <c r="E459" s="123">
        <v>1.4419568376564116</v>
      </c>
      <c r="F459" s="84" t="s">
        <v>3454</v>
      </c>
      <c r="G459" s="84" t="b">
        <v>0</v>
      </c>
      <c r="H459" s="84" t="b">
        <v>0</v>
      </c>
      <c r="I459" s="84" t="b">
        <v>0</v>
      </c>
      <c r="J459" s="84" t="b">
        <v>0</v>
      </c>
      <c r="K459" s="84" t="b">
        <v>0</v>
      </c>
      <c r="L459" s="84" t="b">
        <v>0</v>
      </c>
    </row>
    <row r="460" spans="1:12" ht="15">
      <c r="A460" s="84" t="s">
        <v>4044</v>
      </c>
      <c r="B460" s="84" t="s">
        <v>3608</v>
      </c>
      <c r="C460" s="84">
        <v>3</v>
      </c>
      <c r="D460" s="123">
        <v>0.01115011301597626</v>
      </c>
      <c r="E460" s="123">
        <v>1.5211380837040362</v>
      </c>
      <c r="F460" s="84" t="s">
        <v>3454</v>
      </c>
      <c r="G460" s="84" t="b">
        <v>0</v>
      </c>
      <c r="H460" s="84" t="b">
        <v>0</v>
      </c>
      <c r="I460" s="84" t="b">
        <v>0</v>
      </c>
      <c r="J460" s="84" t="b">
        <v>0</v>
      </c>
      <c r="K460" s="84" t="b">
        <v>0</v>
      </c>
      <c r="L460" s="84" t="b">
        <v>0</v>
      </c>
    </row>
    <row r="461" spans="1:12" ht="15">
      <c r="A461" s="84" t="s">
        <v>3608</v>
      </c>
      <c r="B461" s="84" t="s">
        <v>4045</v>
      </c>
      <c r="C461" s="84">
        <v>3</v>
      </c>
      <c r="D461" s="123">
        <v>0.01115011301597626</v>
      </c>
      <c r="E461" s="123">
        <v>1.4419568376564116</v>
      </c>
      <c r="F461" s="84" t="s">
        <v>3454</v>
      </c>
      <c r="G461" s="84" t="b">
        <v>0</v>
      </c>
      <c r="H461" s="84" t="b">
        <v>0</v>
      </c>
      <c r="I461" s="84" t="b">
        <v>0</v>
      </c>
      <c r="J461" s="84" t="b">
        <v>0</v>
      </c>
      <c r="K461" s="84" t="b">
        <v>0</v>
      </c>
      <c r="L461" s="84" t="b">
        <v>0</v>
      </c>
    </row>
    <row r="462" spans="1:12" ht="15">
      <c r="A462" s="84" t="s">
        <v>4045</v>
      </c>
      <c r="B462" s="84" t="s">
        <v>3609</v>
      </c>
      <c r="C462" s="84">
        <v>3</v>
      </c>
      <c r="D462" s="123">
        <v>0.01115011301597626</v>
      </c>
      <c r="E462" s="123">
        <v>1.4419568376564116</v>
      </c>
      <c r="F462" s="84" t="s">
        <v>3454</v>
      </c>
      <c r="G462" s="84" t="b">
        <v>0</v>
      </c>
      <c r="H462" s="84" t="b">
        <v>0</v>
      </c>
      <c r="I462" s="84" t="b">
        <v>0</v>
      </c>
      <c r="J462" s="84" t="b">
        <v>0</v>
      </c>
      <c r="K462" s="84" t="b">
        <v>0</v>
      </c>
      <c r="L462" s="84" t="b">
        <v>0</v>
      </c>
    </row>
    <row r="463" spans="1:12" ht="15">
      <c r="A463" s="84" t="s">
        <v>3609</v>
      </c>
      <c r="B463" s="84" t="s">
        <v>4046</v>
      </c>
      <c r="C463" s="84">
        <v>3</v>
      </c>
      <c r="D463" s="123">
        <v>0.01115011301597626</v>
      </c>
      <c r="E463" s="123">
        <v>1.4419568376564116</v>
      </c>
      <c r="F463" s="84" t="s">
        <v>3454</v>
      </c>
      <c r="G463" s="84" t="b">
        <v>0</v>
      </c>
      <c r="H463" s="84" t="b">
        <v>0</v>
      </c>
      <c r="I463" s="84" t="b">
        <v>0</v>
      </c>
      <c r="J463" s="84" t="b">
        <v>0</v>
      </c>
      <c r="K463" s="84" t="b">
        <v>0</v>
      </c>
      <c r="L463" s="84" t="b">
        <v>0</v>
      </c>
    </row>
    <row r="464" spans="1:12" ht="15">
      <c r="A464" s="84" t="s">
        <v>4046</v>
      </c>
      <c r="B464" s="84" t="s">
        <v>3610</v>
      </c>
      <c r="C464" s="84">
        <v>3</v>
      </c>
      <c r="D464" s="123">
        <v>0.01115011301597626</v>
      </c>
      <c r="E464" s="123">
        <v>1.5211380837040362</v>
      </c>
      <c r="F464" s="84" t="s">
        <v>3454</v>
      </c>
      <c r="G464" s="84" t="b">
        <v>0</v>
      </c>
      <c r="H464" s="84" t="b">
        <v>0</v>
      </c>
      <c r="I464" s="84" t="b">
        <v>0</v>
      </c>
      <c r="J464" s="84" t="b">
        <v>1</v>
      </c>
      <c r="K464" s="84" t="b">
        <v>0</v>
      </c>
      <c r="L464" s="84" t="b">
        <v>0</v>
      </c>
    </row>
    <row r="465" spans="1:12" ht="15">
      <c r="A465" s="84" t="s">
        <v>3610</v>
      </c>
      <c r="B465" s="84" t="s">
        <v>3583</v>
      </c>
      <c r="C465" s="84">
        <v>3</v>
      </c>
      <c r="D465" s="123">
        <v>0.01115011301597626</v>
      </c>
      <c r="E465" s="123">
        <v>1.153161298409442</v>
      </c>
      <c r="F465" s="84" t="s">
        <v>3454</v>
      </c>
      <c r="G465" s="84" t="b">
        <v>1</v>
      </c>
      <c r="H465" s="84" t="b">
        <v>0</v>
      </c>
      <c r="I465" s="84" t="b">
        <v>0</v>
      </c>
      <c r="J465" s="84" t="b">
        <v>0</v>
      </c>
      <c r="K465" s="84" t="b">
        <v>0</v>
      </c>
      <c r="L465" s="84" t="b">
        <v>0</v>
      </c>
    </row>
    <row r="466" spans="1:12" ht="15">
      <c r="A466" s="84" t="s">
        <v>3583</v>
      </c>
      <c r="B466" s="84" t="s">
        <v>4034</v>
      </c>
      <c r="C466" s="84">
        <v>3</v>
      </c>
      <c r="D466" s="123">
        <v>0.01115011301597626</v>
      </c>
      <c r="E466" s="123">
        <v>1.2500713114174984</v>
      </c>
      <c r="F466" s="84" t="s">
        <v>3454</v>
      </c>
      <c r="G466" s="84" t="b">
        <v>0</v>
      </c>
      <c r="H466" s="84" t="b">
        <v>0</v>
      </c>
      <c r="I466" s="84" t="b">
        <v>0</v>
      </c>
      <c r="J466" s="84" t="b">
        <v>0</v>
      </c>
      <c r="K466" s="84" t="b">
        <v>0</v>
      </c>
      <c r="L466" s="84" t="b">
        <v>0</v>
      </c>
    </row>
    <row r="467" spans="1:12" ht="15">
      <c r="A467" s="84" t="s">
        <v>622</v>
      </c>
      <c r="B467" s="84" t="s">
        <v>635</v>
      </c>
      <c r="C467" s="84">
        <v>2</v>
      </c>
      <c r="D467" s="123">
        <v>0.009389978222380631</v>
      </c>
      <c r="E467" s="123">
        <v>0.6638055872727678</v>
      </c>
      <c r="F467" s="84" t="s">
        <v>3454</v>
      </c>
      <c r="G467" s="84" t="b">
        <v>0</v>
      </c>
      <c r="H467" s="84" t="b">
        <v>0</v>
      </c>
      <c r="I467" s="84" t="b">
        <v>0</v>
      </c>
      <c r="J467" s="84" t="b">
        <v>0</v>
      </c>
      <c r="K467" s="84" t="b">
        <v>0</v>
      </c>
      <c r="L467" s="84" t="b">
        <v>0</v>
      </c>
    </row>
    <row r="468" spans="1:12" ht="15">
      <c r="A468" s="84" t="s">
        <v>3539</v>
      </c>
      <c r="B468" s="84" t="s">
        <v>635</v>
      </c>
      <c r="C468" s="84">
        <v>2</v>
      </c>
      <c r="D468" s="123">
        <v>0.009389978222380631</v>
      </c>
      <c r="E468" s="123">
        <v>1.0440168289843739</v>
      </c>
      <c r="F468" s="84" t="s">
        <v>3454</v>
      </c>
      <c r="G468" s="84" t="b">
        <v>0</v>
      </c>
      <c r="H468" s="84" t="b">
        <v>0</v>
      </c>
      <c r="I468" s="84" t="b">
        <v>0</v>
      </c>
      <c r="J468" s="84" t="b">
        <v>0</v>
      </c>
      <c r="K468" s="84" t="b">
        <v>0</v>
      </c>
      <c r="L468" s="84" t="b">
        <v>0</v>
      </c>
    </row>
    <row r="469" spans="1:12" ht="15">
      <c r="A469" s="84" t="s">
        <v>635</v>
      </c>
      <c r="B469" s="84" t="s">
        <v>3538</v>
      </c>
      <c r="C469" s="84">
        <v>2</v>
      </c>
      <c r="D469" s="123">
        <v>0.009389978222380631</v>
      </c>
      <c r="E469" s="123">
        <v>0.8978887933061359</v>
      </c>
      <c r="F469" s="84" t="s">
        <v>3454</v>
      </c>
      <c r="G469" s="84" t="b">
        <v>0</v>
      </c>
      <c r="H469" s="84" t="b">
        <v>0</v>
      </c>
      <c r="I469" s="84" t="b">
        <v>0</v>
      </c>
      <c r="J469" s="84" t="b">
        <v>0</v>
      </c>
      <c r="K469" s="84" t="b">
        <v>0</v>
      </c>
      <c r="L469" s="84" t="b">
        <v>0</v>
      </c>
    </row>
    <row r="470" spans="1:12" ht="15">
      <c r="A470" s="84" t="s">
        <v>3608</v>
      </c>
      <c r="B470" s="84" t="s">
        <v>622</v>
      </c>
      <c r="C470" s="84">
        <v>2</v>
      </c>
      <c r="D470" s="123">
        <v>0.009389978222380631</v>
      </c>
      <c r="E470" s="123">
        <v>0.7015941481621676</v>
      </c>
      <c r="F470" s="84" t="s">
        <v>3454</v>
      </c>
      <c r="G470" s="84" t="b">
        <v>0</v>
      </c>
      <c r="H470" s="84" t="b">
        <v>0</v>
      </c>
      <c r="I470" s="84" t="b">
        <v>0</v>
      </c>
      <c r="J470" s="84" t="b">
        <v>0</v>
      </c>
      <c r="K470" s="84" t="b">
        <v>0</v>
      </c>
      <c r="L470" s="84" t="b">
        <v>0</v>
      </c>
    </row>
    <row r="471" spans="1:12" ht="15">
      <c r="A471" s="84" t="s">
        <v>622</v>
      </c>
      <c r="B471" s="84" t="s">
        <v>4065</v>
      </c>
      <c r="C471" s="84">
        <v>2</v>
      </c>
      <c r="D471" s="123">
        <v>0.009389978222380631</v>
      </c>
      <c r="E471" s="123">
        <v>1.1409268419924303</v>
      </c>
      <c r="F471" s="84" t="s">
        <v>3454</v>
      </c>
      <c r="G471" s="84" t="b">
        <v>0</v>
      </c>
      <c r="H471" s="84" t="b">
        <v>0</v>
      </c>
      <c r="I471" s="84" t="b">
        <v>0</v>
      </c>
      <c r="J471" s="84" t="b">
        <v>0</v>
      </c>
      <c r="K471" s="84" t="b">
        <v>0</v>
      </c>
      <c r="L471" s="84" t="b">
        <v>0</v>
      </c>
    </row>
    <row r="472" spans="1:12" ht="15">
      <c r="A472" s="84" t="s">
        <v>4065</v>
      </c>
      <c r="B472" s="84" t="s">
        <v>4066</v>
      </c>
      <c r="C472" s="84">
        <v>2</v>
      </c>
      <c r="D472" s="123">
        <v>0.009389978222380631</v>
      </c>
      <c r="E472" s="123">
        <v>1.919078092376074</v>
      </c>
      <c r="F472" s="84" t="s">
        <v>3454</v>
      </c>
      <c r="G472" s="84" t="b">
        <v>0</v>
      </c>
      <c r="H472" s="84" t="b">
        <v>0</v>
      </c>
      <c r="I472" s="84" t="b">
        <v>0</v>
      </c>
      <c r="J472" s="84" t="b">
        <v>0</v>
      </c>
      <c r="K472" s="84" t="b">
        <v>0</v>
      </c>
      <c r="L472" s="84" t="b">
        <v>0</v>
      </c>
    </row>
    <row r="473" spans="1:12" ht="15">
      <c r="A473" s="84" t="s">
        <v>4066</v>
      </c>
      <c r="B473" s="84" t="s">
        <v>4067</v>
      </c>
      <c r="C473" s="84">
        <v>2</v>
      </c>
      <c r="D473" s="123">
        <v>0.009389978222380631</v>
      </c>
      <c r="E473" s="123">
        <v>1.919078092376074</v>
      </c>
      <c r="F473" s="84" t="s">
        <v>3454</v>
      </c>
      <c r="G473" s="84" t="b">
        <v>0</v>
      </c>
      <c r="H473" s="84" t="b">
        <v>0</v>
      </c>
      <c r="I473" s="84" t="b">
        <v>0</v>
      </c>
      <c r="J473" s="84" t="b">
        <v>1</v>
      </c>
      <c r="K473" s="84" t="b">
        <v>0</v>
      </c>
      <c r="L473" s="84" t="b">
        <v>0</v>
      </c>
    </row>
    <row r="474" spans="1:12" ht="15">
      <c r="A474" s="84" t="s">
        <v>4067</v>
      </c>
      <c r="B474" s="84" t="s">
        <v>3575</v>
      </c>
      <c r="C474" s="84">
        <v>2</v>
      </c>
      <c r="D474" s="123">
        <v>0.009389978222380631</v>
      </c>
      <c r="E474" s="123">
        <v>1.7429868333203926</v>
      </c>
      <c r="F474" s="84" t="s">
        <v>3454</v>
      </c>
      <c r="G474" s="84" t="b">
        <v>1</v>
      </c>
      <c r="H474" s="84" t="b">
        <v>0</v>
      </c>
      <c r="I474" s="84" t="b">
        <v>0</v>
      </c>
      <c r="J474" s="84" t="b">
        <v>0</v>
      </c>
      <c r="K474" s="84" t="b">
        <v>0</v>
      </c>
      <c r="L474" s="84" t="b">
        <v>0</v>
      </c>
    </row>
    <row r="475" spans="1:12" ht="15">
      <c r="A475" s="84" t="s">
        <v>3575</v>
      </c>
      <c r="B475" s="84" t="s">
        <v>3610</v>
      </c>
      <c r="C475" s="84">
        <v>2</v>
      </c>
      <c r="D475" s="123">
        <v>0.009389978222380631</v>
      </c>
      <c r="E475" s="123">
        <v>1.3450468246483551</v>
      </c>
      <c r="F475" s="84" t="s">
        <v>3454</v>
      </c>
      <c r="G475" s="84" t="b">
        <v>0</v>
      </c>
      <c r="H475" s="84" t="b">
        <v>0</v>
      </c>
      <c r="I475" s="84" t="b">
        <v>0</v>
      </c>
      <c r="J475" s="84" t="b">
        <v>1</v>
      </c>
      <c r="K475" s="84" t="b">
        <v>0</v>
      </c>
      <c r="L475" s="84" t="b">
        <v>0</v>
      </c>
    </row>
    <row r="476" spans="1:12" ht="15">
      <c r="A476" s="84" t="s">
        <v>3610</v>
      </c>
      <c r="B476" s="84" t="s">
        <v>4068</v>
      </c>
      <c r="C476" s="84">
        <v>2</v>
      </c>
      <c r="D476" s="123">
        <v>0.009389978222380631</v>
      </c>
      <c r="E476" s="123">
        <v>1.5211380837040362</v>
      </c>
      <c r="F476" s="84" t="s">
        <v>3454</v>
      </c>
      <c r="G476" s="84" t="b">
        <v>1</v>
      </c>
      <c r="H476" s="84" t="b">
        <v>0</v>
      </c>
      <c r="I476" s="84" t="b">
        <v>0</v>
      </c>
      <c r="J476" s="84" t="b">
        <v>0</v>
      </c>
      <c r="K476" s="84" t="b">
        <v>0</v>
      </c>
      <c r="L476" s="84" t="b">
        <v>0</v>
      </c>
    </row>
    <row r="477" spans="1:12" ht="15">
      <c r="A477" s="84" t="s">
        <v>438</v>
      </c>
      <c r="B477" s="84" t="s">
        <v>622</v>
      </c>
      <c r="C477" s="84">
        <v>2</v>
      </c>
      <c r="D477" s="123">
        <v>0.009389978222380631</v>
      </c>
      <c r="E477" s="123">
        <v>1.0026241438261487</v>
      </c>
      <c r="F477" s="84" t="s">
        <v>3454</v>
      </c>
      <c r="G477" s="84" t="b">
        <v>0</v>
      </c>
      <c r="H477" s="84" t="b">
        <v>0</v>
      </c>
      <c r="I477" s="84" t="b">
        <v>0</v>
      </c>
      <c r="J477" s="84" t="b">
        <v>0</v>
      </c>
      <c r="K477" s="84" t="b">
        <v>0</v>
      </c>
      <c r="L477" s="84" t="b">
        <v>0</v>
      </c>
    </row>
    <row r="478" spans="1:12" ht="15">
      <c r="A478" s="84" t="s">
        <v>4034</v>
      </c>
      <c r="B478" s="84" t="s">
        <v>4069</v>
      </c>
      <c r="C478" s="84">
        <v>2</v>
      </c>
      <c r="D478" s="123">
        <v>0.009389978222380631</v>
      </c>
      <c r="E478" s="123">
        <v>1.6180480967120927</v>
      </c>
      <c r="F478" s="84" t="s">
        <v>3454</v>
      </c>
      <c r="G478" s="84" t="b">
        <v>0</v>
      </c>
      <c r="H478" s="84" t="b">
        <v>0</v>
      </c>
      <c r="I478" s="84" t="b">
        <v>0</v>
      </c>
      <c r="J478" s="84" t="b">
        <v>0</v>
      </c>
      <c r="K478" s="84" t="b">
        <v>0</v>
      </c>
      <c r="L478" s="84" t="b">
        <v>0</v>
      </c>
    </row>
    <row r="479" spans="1:12" ht="15">
      <c r="A479" s="84" t="s">
        <v>635</v>
      </c>
      <c r="B479" s="84" t="s">
        <v>4077</v>
      </c>
      <c r="C479" s="84">
        <v>2</v>
      </c>
      <c r="D479" s="123">
        <v>0.009389978222380631</v>
      </c>
      <c r="E479" s="123">
        <v>1.4419568376564116</v>
      </c>
      <c r="F479" s="84" t="s">
        <v>3454</v>
      </c>
      <c r="G479" s="84" t="b">
        <v>0</v>
      </c>
      <c r="H479" s="84" t="b">
        <v>0</v>
      </c>
      <c r="I479" s="84" t="b">
        <v>0</v>
      </c>
      <c r="J479" s="84" t="b">
        <v>1</v>
      </c>
      <c r="K479" s="84" t="b">
        <v>0</v>
      </c>
      <c r="L479" s="84" t="b">
        <v>0</v>
      </c>
    </row>
    <row r="480" spans="1:12" ht="15">
      <c r="A480" s="84" t="s">
        <v>4077</v>
      </c>
      <c r="B480" s="84" t="s">
        <v>4029</v>
      </c>
      <c r="C480" s="84">
        <v>2</v>
      </c>
      <c r="D480" s="123">
        <v>0.009389978222380631</v>
      </c>
      <c r="E480" s="123">
        <v>1.919078092376074</v>
      </c>
      <c r="F480" s="84" t="s">
        <v>3454</v>
      </c>
      <c r="G480" s="84" t="b">
        <v>1</v>
      </c>
      <c r="H480" s="84" t="b">
        <v>0</v>
      </c>
      <c r="I480" s="84" t="b">
        <v>0</v>
      </c>
      <c r="J480" s="84" t="b">
        <v>1</v>
      </c>
      <c r="K480" s="84" t="b">
        <v>0</v>
      </c>
      <c r="L480" s="84" t="b">
        <v>0</v>
      </c>
    </row>
    <row r="481" spans="1:12" ht="15">
      <c r="A481" s="84" t="s">
        <v>4029</v>
      </c>
      <c r="B481" s="84" t="s">
        <v>3583</v>
      </c>
      <c r="C481" s="84">
        <v>2</v>
      </c>
      <c r="D481" s="123">
        <v>0.009389978222380631</v>
      </c>
      <c r="E481" s="123">
        <v>1.3750100480257983</v>
      </c>
      <c r="F481" s="84" t="s">
        <v>3454</v>
      </c>
      <c r="G481" s="84" t="b">
        <v>1</v>
      </c>
      <c r="H481" s="84" t="b">
        <v>0</v>
      </c>
      <c r="I481" s="84" t="b">
        <v>0</v>
      </c>
      <c r="J481" s="84" t="b">
        <v>0</v>
      </c>
      <c r="K481" s="84" t="b">
        <v>0</v>
      </c>
      <c r="L481" s="84" t="b">
        <v>0</v>
      </c>
    </row>
    <row r="482" spans="1:12" ht="15">
      <c r="A482" s="84" t="s">
        <v>3583</v>
      </c>
      <c r="B482" s="84" t="s">
        <v>4078</v>
      </c>
      <c r="C482" s="84">
        <v>2</v>
      </c>
      <c r="D482" s="123">
        <v>0.009389978222380631</v>
      </c>
      <c r="E482" s="123">
        <v>1.3750100480257983</v>
      </c>
      <c r="F482" s="84" t="s">
        <v>3454</v>
      </c>
      <c r="G482" s="84" t="b">
        <v>0</v>
      </c>
      <c r="H482" s="84" t="b">
        <v>0</v>
      </c>
      <c r="I482" s="84" t="b">
        <v>0</v>
      </c>
      <c r="J482" s="84" t="b">
        <v>0</v>
      </c>
      <c r="K482" s="84" t="b">
        <v>0</v>
      </c>
      <c r="L482" s="84" t="b">
        <v>0</v>
      </c>
    </row>
    <row r="483" spans="1:12" ht="15">
      <c r="A483" s="84" t="s">
        <v>4078</v>
      </c>
      <c r="B483" s="84" t="s">
        <v>4013</v>
      </c>
      <c r="C483" s="84">
        <v>2</v>
      </c>
      <c r="D483" s="123">
        <v>0.009389978222380631</v>
      </c>
      <c r="E483" s="123">
        <v>1.6180480967120927</v>
      </c>
      <c r="F483" s="84" t="s">
        <v>3454</v>
      </c>
      <c r="G483" s="84" t="b">
        <v>0</v>
      </c>
      <c r="H483" s="84" t="b">
        <v>0</v>
      </c>
      <c r="I483" s="84" t="b">
        <v>0</v>
      </c>
      <c r="J483" s="84" t="b">
        <v>0</v>
      </c>
      <c r="K483" s="84" t="b">
        <v>0</v>
      </c>
      <c r="L483" s="84" t="b">
        <v>0</v>
      </c>
    </row>
    <row r="484" spans="1:12" ht="15">
      <c r="A484" s="84" t="s">
        <v>3607</v>
      </c>
      <c r="B484" s="84" t="s">
        <v>3589</v>
      </c>
      <c r="C484" s="84">
        <v>2</v>
      </c>
      <c r="D484" s="123">
        <v>0.009389978222380631</v>
      </c>
      <c r="E484" s="123">
        <v>1.073980052361817</v>
      </c>
      <c r="F484" s="84" t="s">
        <v>3454</v>
      </c>
      <c r="G484" s="84" t="b">
        <v>0</v>
      </c>
      <c r="H484" s="84" t="b">
        <v>0</v>
      </c>
      <c r="I484" s="84" t="b">
        <v>0</v>
      </c>
      <c r="J484" s="84" t="b">
        <v>0</v>
      </c>
      <c r="K484" s="84" t="b">
        <v>0</v>
      </c>
      <c r="L484" s="84" t="b">
        <v>0</v>
      </c>
    </row>
    <row r="485" spans="1:12" ht="15">
      <c r="A485" s="84" t="s">
        <v>3589</v>
      </c>
      <c r="B485" s="84" t="s">
        <v>4013</v>
      </c>
      <c r="C485" s="84">
        <v>2</v>
      </c>
      <c r="D485" s="123">
        <v>0.009389978222380631</v>
      </c>
      <c r="E485" s="123">
        <v>1.3170181010481115</v>
      </c>
      <c r="F485" s="84" t="s">
        <v>3454</v>
      </c>
      <c r="G485" s="84" t="b">
        <v>0</v>
      </c>
      <c r="H485" s="84" t="b">
        <v>0</v>
      </c>
      <c r="I485" s="84" t="b">
        <v>0</v>
      </c>
      <c r="J485" s="84" t="b">
        <v>0</v>
      </c>
      <c r="K485" s="84" t="b">
        <v>0</v>
      </c>
      <c r="L485" s="84" t="b">
        <v>0</v>
      </c>
    </row>
    <row r="486" spans="1:12" ht="15">
      <c r="A486" s="84" t="s">
        <v>3612</v>
      </c>
      <c r="B486" s="84" t="s">
        <v>3613</v>
      </c>
      <c r="C486" s="84">
        <v>4</v>
      </c>
      <c r="D486" s="123">
        <v>0.013545481465821635</v>
      </c>
      <c r="E486" s="123">
        <v>1.0606978403536116</v>
      </c>
      <c r="F486" s="84" t="s">
        <v>3455</v>
      </c>
      <c r="G486" s="84" t="b">
        <v>0</v>
      </c>
      <c r="H486" s="84" t="b">
        <v>0</v>
      </c>
      <c r="I486" s="84" t="b">
        <v>0</v>
      </c>
      <c r="J486" s="84" t="b">
        <v>0</v>
      </c>
      <c r="K486" s="84" t="b">
        <v>0</v>
      </c>
      <c r="L486" s="84" t="b">
        <v>0</v>
      </c>
    </row>
    <row r="487" spans="1:12" ht="15">
      <c r="A487" s="84" t="s">
        <v>3613</v>
      </c>
      <c r="B487" s="84" t="s">
        <v>3614</v>
      </c>
      <c r="C487" s="84">
        <v>4</v>
      </c>
      <c r="D487" s="123">
        <v>0.013545481465821635</v>
      </c>
      <c r="E487" s="123">
        <v>1.0606978403536116</v>
      </c>
      <c r="F487" s="84" t="s">
        <v>3455</v>
      </c>
      <c r="G487" s="84" t="b">
        <v>0</v>
      </c>
      <c r="H487" s="84" t="b">
        <v>0</v>
      </c>
      <c r="I487" s="84" t="b">
        <v>0</v>
      </c>
      <c r="J487" s="84" t="b">
        <v>0</v>
      </c>
      <c r="K487" s="84" t="b">
        <v>0</v>
      </c>
      <c r="L487" s="84" t="b">
        <v>0</v>
      </c>
    </row>
    <row r="488" spans="1:12" ht="15">
      <c r="A488" s="84" t="s">
        <v>3614</v>
      </c>
      <c r="B488" s="84" t="s">
        <v>3615</v>
      </c>
      <c r="C488" s="84">
        <v>4</v>
      </c>
      <c r="D488" s="123">
        <v>0.013545481465821635</v>
      </c>
      <c r="E488" s="123">
        <v>1.0606978403536116</v>
      </c>
      <c r="F488" s="84" t="s">
        <v>3455</v>
      </c>
      <c r="G488" s="84" t="b">
        <v>0</v>
      </c>
      <c r="H488" s="84" t="b">
        <v>0</v>
      </c>
      <c r="I488" s="84" t="b">
        <v>0</v>
      </c>
      <c r="J488" s="84" t="b">
        <v>0</v>
      </c>
      <c r="K488" s="84" t="b">
        <v>0</v>
      </c>
      <c r="L488" s="84" t="b">
        <v>0</v>
      </c>
    </row>
    <row r="489" spans="1:12" ht="15">
      <c r="A489" s="84" t="s">
        <v>3615</v>
      </c>
      <c r="B489" s="84" t="s">
        <v>3616</v>
      </c>
      <c r="C489" s="84">
        <v>4</v>
      </c>
      <c r="D489" s="123">
        <v>0.013545481465821635</v>
      </c>
      <c r="E489" s="123">
        <v>1.0606978403536116</v>
      </c>
      <c r="F489" s="84" t="s">
        <v>3455</v>
      </c>
      <c r="G489" s="84" t="b">
        <v>0</v>
      </c>
      <c r="H489" s="84" t="b">
        <v>0</v>
      </c>
      <c r="I489" s="84" t="b">
        <v>0</v>
      </c>
      <c r="J489" s="84" t="b">
        <v>0</v>
      </c>
      <c r="K489" s="84" t="b">
        <v>0</v>
      </c>
      <c r="L489" s="84" t="b">
        <v>0</v>
      </c>
    </row>
    <row r="490" spans="1:12" ht="15">
      <c r="A490" s="84" t="s">
        <v>3616</v>
      </c>
      <c r="B490" s="84" t="s">
        <v>3617</v>
      </c>
      <c r="C490" s="84">
        <v>4</v>
      </c>
      <c r="D490" s="123">
        <v>0.013545481465821635</v>
      </c>
      <c r="E490" s="123">
        <v>1.0606978403536116</v>
      </c>
      <c r="F490" s="84" t="s">
        <v>3455</v>
      </c>
      <c r="G490" s="84" t="b">
        <v>0</v>
      </c>
      <c r="H490" s="84" t="b">
        <v>0</v>
      </c>
      <c r="I490" s="84" t="b">
        <v>0</v>
      </c>
      <c r="J490" s="84" t="b">
        <v>0</v>
      </c>
      <c r="K490" s="84" t="b">
        <v>0</v>
      </c>
      <c r="L490" s="84" t="b">
        <v>0</v>
      </c>
    </row>
    <row r="491" spans="1:12" ht="15">
      <c r="A491" s="84" t="s">
        <v>3617</v>
      </c>
      <c r="B491" s="84" t="s">
        <v>3618</v>
      </c>
      <c r="C491" s="84">
        <v>4</v>
      </c>
      <c r="D491" s="123">
        <v>0.013545481465821635</v>
      </c>
      <c r="E491" s="123">
        <v>1.0606978403536116</v>
      </c>
      <c r="F491" s="84" t="s">
        <v>3455</v>
      </c>
      <c r="G491" s="84" t="b">
        <v>0</v>
      </c>
      <c r="H491" s="84" t="b">
        <v>0</v>
      </c>
      <c r="I491" s="84" t="b">
        <v>0</v>
      </c>
      <c r="J491" s="84" t="b">
        <v>0</v>
      </c>
      <c r="K491" s="84" t="b">
        <v>0</v>
      </c>
      <c r="L491" s="84" t="b">
        <v>0</v>
      </c>
    </row>
    <row r="492" spans="1:12" ht="15">
      <c r="A492" s="84" t="s">
        <v>3618</v>
      </c>
      <c r="B492" s="84" t="s">
        <v>622</v>
      </c>
      <c r="C492" s="84">
        <v>4</v>
      </c>
      <c r="D492" s="123">
        <v>0.013545481465821635</v>
      </c>
      <c r="E492" s="123">
        <v>0.8846065812979305</v>
      </c>
      <c r="F492" s="84" t="s">
        <v>3455</v>
      </c>
      <c r="G492" s="84" t="b">
        <v>0</v>
      </c>
      <c r="H492" s="84" t="b">
        <v>0</v>
      </c>
      <c r="I492" s="84" t="b">
        <v>0</v>
      </c>
      <c r="J492" s="84" t="b">
        <v>0</v>
      </c>
      <c r="K492" s="84" t="b">
        <v>0</v>
      </c>
      <c r="L492" s="84" t="b">
        <v>0</v>
      </c>
    </row>
    <row r="493" spans="1:12" ht="15">
      <c r="A493" s="84" t="s">
        <v>622</v>
      </c>
      <c r="B493" s="84" t="s">
        <v>353</v>
      </c>
      <c r="C493" s="84">
        <v>4</v>
      </c>
      <c r="D493" s="123">
        <v>0.013545481465821635</v>
      </c>
      <c r="E493" s="123">
        <v>1.0606978403536116</v>
      </c>
      <c r="F493" s="84" t="s">
        <v>3455</v>
      </c>
      <c r="G493" s="84" t="b">
        <v>0</v>
      </c>
      <c r="H493" s="84" t="b">
        <v>0</v>
      </c>
      <c r="I493" s="84" t="b">
        <v>0</v>
      </c>
      <c r="J493" s="84" t="b">
        <v>0</v>
      </c>
      <c r="K493" s="84" t="b">
        <v>0</v>
      </c>
      <c r="L493" s="84" t="b">
        <v>0</v>
      </c>
    </row>
    <row r="494" spans="1:12" ht="15">
      <c r="A494" s="84" t="s">
        <v>416</v>
      </c>
      <c r="B494" s="84" t="s">
        <v>3612</v>
      </c>
      <c r="C494" s="84">
        <v>3</v>
      </c>
      <c r="D494" s="123">
        <v>0.017367115134460456</v>
      </c>
      <c r="E494" s="123">
        <v>1.1856365769619117</v>
      </c>
      <c r="F494" s="84" t="s">
        <v>3455</v>
      </c>
      <c r="G494" s="84" t="b">
        <v>0</v>
      </c>
      <c r="H494" s="84" t="b">
        <v>0</v>
      </c>
      <c r="I494" s="84" t="b">
        <v>0</v>
      </c>
      <c r="J494" s="84" t="b">
        <v>0</v>
      </c>
      <c r="K494" s="84" t="b">
        <v>0</v>
      </c>
      <c r="L494" s="84" t="b">
        <v>0</v>
      </c>
    </row>
    <row r="495" spans="1:12" ht="15">
      <c r="A495" s="84" t="s">
        <v>4092</v>
      </c>
      <c r="B495" s="84" t="s">
        <v>3989</v>
      </c>
      <c r="C495" s="84">
        <v>2</v>
      </c>
      <c r="D495" s="123">
        <v>0.018350817489217786</v>
      </c>
      <c r="E495" s="123">
        <v>1.3617278360175928</v>
      </c>
      <c r="F495" s="84" t="s">
        <v>3455</v>
      </c>
      <c r="G495" s="84" t="b">
        <v>0</v>
      </c>
      <c r="H495" s="84" t="b">
        <v>0</v>
      </c>
      <c r="I495" s="84" t="b">
        <v>0</v>
      </c>
      <c r="J495" s="84" t="b">
        <v>0</v>
      </c>
      <c r="K495" s="84" t="b">
        <v>0</v>
      </c>
      <c r="L495" s="84" t="b">
        <v>0</v>
      </c>
    </row>
    <row r="496" spans="1:12" ht="15">
      <c r="A496" s="84" t="s">
        <v>3989</v>
      </c>
      <c r="B496" s="84" t="s">
        <v>4093</v>
      </c>
      <c r="C496" s="84">
        <v>2</v>
      </c>
      <c r="D496" s="123">
        <v>0.018350817489217786</v>
      </c>
      <c r="E496" s="123">
        <v>1.3617278360175928</v>
      </c>
      <c r="F496" s="84" t="s">
        <v>3455</v>
      </c>
      <c r="G496" s="84" t="b">
        <v>0</v>
      </c>
      <c r="H496" s="84" t="b">
        <v>0</v>
      </c>
      <c r="I496" s="84" t="b">
        <v>0</v>
      </c>
      <c r="J496" s="84" t="b">
        <v>0</v>
      </c>
      <c r="K496" s="84" t="b">
        <v>0</v>
      </c>
      <c r="L496" s="84" t="b">
        <v>0</v>
      </c>
    </row>
    <row r="497" spans="1:12" ht="15">
      <c r="A497" s="84" t="s">
        <v>4093</v>
      </c>
      <c r="B497" s="84" t="s">
        <v>3575</v>
      </c>
      <c r="C497" s="84">
        <v>2</v>
      </c>
      <c r="D497" s="123">
        <v>0.018350817489217786</v>
      </c>
      <c r="E497" s="123">
        <v>1.3617278360175928</v>
      </c>
      <c r="F497" s="84" t="s">
        <v>3455</v>
      </c>
      <c r="G497" s="84" t="b">
        <v>0</v>
      </c>
      <c r="H497" s="84" t="b">
        <v>0</v>
      </c>
      <c r="I497" s="84" t="b">
        <v>0</v>
      </c>
      <c r="J497" s="84" t="b">
        <v>0</v>
      </c>
      <c r="K497" s="84" t="b">
        <v>0</v>
      </c>
      <c r="L497" s="84" t="b">
        <v>0</v>
      </c>
    </row>
    <row r="498" spans="1:12" ht="15">
      <c r="A498" s="84" t="s">
        <v>3575</v>
      </c>
      <c r="B498" s="84" t="s">
        <v>4094</v>
      </c>
      <c r="C498" s="84">
        <v>2</v>
      </c>
      <c r="D498" s="123">
        <v>0.018350817489217786</v>
      </c>
      <c r="E498" s="123">
        <v>1.3617278360175928</v>
      </c>
      <c r="F498" s="84" t="s">
        <v>3455</v>
      </c>
      <c r="G498" s="84" t="b">
        <v>0</v>
      </c>
      <c r="H498" s="84" t="b">
        <v>0</v>
      </c>
      <c r="I498" s="84" t="b">
        <v>0</v>
      </c>
      <c r="J498" s="84" t="b">
        <v>0</v>
      </c>
      <c r="K498" s="84" t="b">
        <v>0</v>
      </c>
      <c r="L498" s="84" t="b">
        <v>0</v>
      </c>
    </row>
    <row r="499" spans="1:12" ht="15">
      <c r="A499" s="84" t="s">
        <v>4094</v>
      </c>
      <c r="B499" s="84" t="s">
        <v>622</v>
      </c>
      <c r="C499" s="84">
        <v>2</v>
      </c>
      <c r="D499" s="123">
        <v>0.018350817489217786</v>
      </c>
      <c r="E499" s="123">
        <v>0.8846065812979305</v>
      </c>
      <c r="F499" s="84" t="s">
        <v>3455</v>
      </c>
      <c r="G499" s="84" t="b">
        <v>0</v>
      </c>
      <c r="H499" s="84" t="b">
        <v>0</v>
      </c>
      <c r="I499" s="84" t="b">
        <v>0</v>
      </c>
      <c r="J499" s="84" t="b">
        <v>0</v>
      </c>
      <c r="K499" s="84" t="b">
        <v>0</v>
      </c>
      <c r="L499" s="84" t="b">
        <v>0</v>
      </c>
    </row>
    <row r="500" spans="1:12" ht="15">
      <c r="A500" s="84" t="s">
        <v>3589</v>
      </c>
      <c r="B500" s="84" t="s">
        <v>622</v>
      </c>
      <c r="C500" s="84">
        <v>2</v>
      </c>
      <c r="D500" s="123">
        <v>0.023909216371848695</v>
      </c>
      <c r="E500" s="123">
        <v>0.6434526764861874</v>
      </c>
      <c r="F500" s="84" t="s">
        <v>3456</v>
      </c>
      <c r="G500" s="84" t="b">
        <v>0</v>
      </c>
      <c r="H500" s="84" t="b">
        <v>0</v>
      </c>
      <c r="I500" s="84" t="b">
        <v>0</v>
      </c>
      <c r="J500" s="84" t="b">
        <v>0</v>
      </c>
      <c r="K500" s="84" t="b">
        <v>0</v>
      </c>
      <c r="L500" s="84" t="b">
        <v>0</v>
      </c>
    </row>
    <row r="501" spans="1:12" ht="15">
      <c r="A501" s="84" t="s">
        <v>3625</v>
      </c>
      <c r="B501" s="84" t="s">
        <v>3583</v>
      </c>
      <c r="C501" s="84">
        <v>3</v>
      </c>
      <c r="D501" s="123">
        <v>0</v>
      </c>
      <c r="E501" s="123">
        <v>0.9852767431792936</v>
      </c>
      <c r="F501" s="84" t="s">
        <v>3458</v>
      </c>
      <c r="G501" s="84" t="b">
        <v>0</v>
      </c>
      <c r="H501" s="84" t="b">
        <v>0</v>
      </c>
      <c r="I501" s="84" t="b">
        <v>0</v>
      </c>
      <c r="J501" s="84" t="b">
        <v>0</v>
      </c>
      <c r="K501" s="84" t="b">
        <v>0</v>
      </c>
      <c r="L501" s="84" t="b">
        <v>0</v>
      </c>
    </row>
    <row r="502" spans="1:12" ht="15">
      <c r="A502" s="84" t="s">
        <v>3583</v>
      </c>
      <c r="B502" s="84" t="s">
        <v>3626</v>
      </c>
      <c r="C502" s="84">
        <v>3</v>
      </c>
      <c r="D502" s="123">
        <v>0</v>
      </c>
      <c r="E502" s="123">
        <v>0.9852767431792936</v>
      </c>
      <c r="F502" s="84" t="s">
        <v>3458</v>
      </c>
      <c r="G502" s="84" t="b">
        <v>0</v>
      </c>
      <c r="H502" s="84" t="b">
        <v>0</v>
      </c>
      <c r="I502" s="84" t="b">
        <v>0</v>
      </c>
      <c r="J502" s="84" t="b">
        <v>0</v>
      </c>
      <c r="K502" s="84" t="b">
        <v>0</v>
      </c>
      <c r="L502" s="84" t="b">
        <v>0</v>
      </c>
    </row>
    <row r="503" spans="1:12" ht="15">
      <c r="A503" s="84" t="s">
        <v>3626</v>
      </c>
      <c r="B503" s="84" t="s">
        <v>3589</v>
      </c>
      <c r="C503" s="84">
        <v>3</v>
      </c>
      <c r="D503" s="123">
        <v>0</v>
      </c>
      <c r="E503" s="123">
        <v>0.9852767431792936</v>
      </c>
      <c r="F503" s="84" t="s">
        <v>3458</v>
      </c>
      <c r="G503" s="84" t="b">
        <v>0</v>
      </c>
      <c r="H503" s="84" t="b">
        <v>0</v>
      </c>
      <c r="I503" s="84" t="b">
        <v>0</v>
      </c>
      <c r="J503" s="84" t="b">
        <v>0</v>
      </c>
      <c r="K503" s="84" t="b">
        <v>0</v>
      </c>
      <c r="L503" s="84" t="b">
        <v>0</v>
      </c>
    </row>
    <row r="504" spans="1:12" ht="15">
      <c r="A504" s="84" t="s">
        <v>3589</v>
      </c>
      <c r="B504" s="84" t="s">
        <v>3627</v>
      </c>
      <c r="C504" s="84">
        <v>3</v>
      </c>
      <c r="D504" s="123">
        <v>0</v>
      </c>
      <c r="E504" s="123">
        <v>0.9852767431792936</v>
      </c>
      <c r="F504" s="84" t="s">
        <v>3458</v>
      </c>
      <c r="G504" s="84" t="b">
        <v>0</v>
      </c>
      <c r="H504" s="84" t="b">
        <v>0</v>
      </c>
      <c r="I504" s="84" t="b">
        <v>0</v>
      </c>
      <c r="J504" s="84" t="b">
        <v>0</v>
      </c>
      <c r="K504" s="84" t="b">
        <v>0</v>
      </c>
      <c r="L504" s="84" t="b">
        <v>0</v>
      </c>
    </row>
    <row r="505" spans="1:12" ht="15">
      <c r="A505" s="84" t="s">
        <v>3627</v>
      </c>
      <c r="B505" s="84" t="s">
        <v>3628</v>
      </c>
      <c r="C505" s="84">
        <v>3</v>
      </c>
      <c r="D505" s="123">
        <v>0</v>
      </c>
      <c r="E505" s="123">
        <v>0.9852767431792936</v>
      </c>
      <c r="F505" s="84" t="s">
        <v>3458</v>
      </c>
      <c r="G505" s="84" t="b">
        <v>0</v>
      </c>
      <c r="H505" s="84" t="b">
        <v>0</v>
      </c>
      <c r="I505" s="84" t="b">
        <v>0</v>
      </c>
      <c r="J505" s="84" t="b">
        <v>0</v>
      </c>
      <c r="K505" s="84" t="b">
        <v>0</v>
      </c>
      <c r="L505" s="84" t="b">
        <v>0</v>
      </c>
    </row>
    <row r="506" spans="1:12" ht="15">
      <c r="A506" s="84" t="s">
        <v>3628</v>
      </c>
      <c r="B506" s="84" t="s">
        <v>3615</v>
      </c>
      <c r="C506" s="84">
        <v>3</v>
      </c>
      <c r="D506" s="123">
        <v>0</v>
      </c>
      <c r="E506" s="123">
        <v>0.9852767431792936</v>
      </c>
      <c r="F506" s="84" t="s">
        <v>3458</v>
      </c>
      <c r="G506" s="84" t="b">
        <v>0</v>
      </c>
      <c r="H506" s="84" t="b">
        <v>0</v>
      </c>
      <c r="I506" s="84" t="b">
        <v>0</v>
      </c>
      <c r="J506" s="84" t="b">
        <v>0</v>
      </c>
      <c r="K506" s="84" t="b">
        <v>0</v>
      </c>
      <c r="L506" s="84" t="b">
        <v>0</v>
      </c>
    </row>
    <row r="507" spans="1:12" ht="15">
      <c r="A507" s="84" t="s">
        <v>3615</v>
      </c>
      <c r="B507" s="84" t="s">
        <v>3629</v>
      </c>
      <c r="C507" s="84">
        <v>3</v>
      </c>
      <c r="D507" s="123">
        <v>0</v>
      </c>
      <c r="E507" s="123">
        <v>0.9852767431792936</v>
      </c>
      <c r="F507" s="84" t="s">
        <v>3458</v>
      </c>
      <c r="G507" s="84" t="b">
        <v>0</v>
      </c>
      <c r="H507" s="84" t="b">
        <v>0</v>
      </c>
      <c r="I507" s="84" t="b">
        <v>0</v>
      </c>
      <c r="J507" s="84" t="b">
        <v>0</v>
      </c>
      <c r="K507" s="84" t="b">
        <v>0</v>
      </c>
      <c r="L507" s="84" t="b">
        <v>0</v>
      </c>
    </row>
    <row r="508" spans="1:12" ht="15">
      <c r="A508" s="84" t="s">
        <v>3629</v>
      </c>
      <c r="B508" s="84" t="s">
        <v>464</v>
      </c>
      <c r="C508" s="84">
        <v>3</v>
      </c>
      <c r="D508" s="123">
        <v>0</v>
      </c>
      <c r="E508" s="123">
        <v>0.9852767431792936</v>
      </c>
      <c r="F508" s="84" t="s">
        <v>3458</v>
      </c>
      <c r="G508" s="84" t="b">
        <v>0</v>
      </c>
      <c r="H508" s="84" t="b">
        <v>0</v>
      </c>
      <c r="I508" s="84" t="b">
        <v>0</v>
      </c>
      <c r="J508" s="84" t="b">
        <v>0</v>
      </c>
      <c r="K508" s="84" t="b">
        <v>0</v>
      </c>
      <c r="L508" s="84" t="b">
        <v>0</v>
      </c>
    </row>
    <row r="509" spans="1:12" ht="15">
      <c r="A509" s="84" t="s">
        <v>464</v>
      </c>
      <c r="B509" s="84" t="s">
        <v>622</v>
      </c>
      <c r="C509" s="84">
        <v>3</v>
      </c>
      <c r="D509" s="123">
        <v>0</v>
      </c>
      <c r="E509" s="123">
        <v>0.9852767431792936</v>
      </c>
      <c r="F509" s="84" t="s">
        <v>3458</v>
      </c>
      <c r="G509" s="84" t="b">
        <v>0</v>
      </c>
      <c r="H509" s="84" t="b">
        <v>0</v>
      </c>
      <c r="I509" s="84" t="b">
        <v>0</v>
      </c>
      <c r="J509" s="84" t="b">
        <v>0</v>
      </c>
      <c r="K509" s="84" t="b">
        <v>0</v>
      </c>
      <c r="L509" s="84" t="b">
        <v>0</v>
      </c>
    </row>
    <row r="510" spans="1:12" ht="15">
      <c r="A510" s="84" t="s">
        <v>473</v>
      </c>
      <c r="B510" s="84" t="s">
        <v>3625</v>
      </c>
      <c r="C510" s="84">
        <v>2</v>
      </c>
      <c r="D510" s="123">
        <v>0.011005703690980077</v>
      </c>
      <c r="E510" s="123">
        <v>1.161368002234975</v>
      </c>
      <c r="F510" s="84" t="s">
        <v>3458</v>
      </c>
      <c r="G510" s="84" t="b">
        <v>0</v>
      </c>
      <c r="H510" s="84" t="b">
        <v>0</v>
      </c>
      <c r="I510" s="84" t="b">
        <v>0</v>
      </c>
      <c r="J510" s="84" t="b">
        <v>0</v>
      </c>
      <c r="K510" s="84" t="b">
        <v>0</v>
      </c>
      <c r="L510" s="84" t="b">
        <v>0</v>
      </c>
    </row>
    <row r="511" spans="1:12" ht="15">
      <c r="A511" s="84" t="s">
        <v>4020</v>
      </c>
      <c r="B511" s="84" t="s">
        <v>4020</v>
      </c>
      <c r="C511" s="84">
        <v>3</v>
      </c>
      <c r="D511" s="123">
        <v>0</v>
      </c>
      <c r="E511" s="123">
        <v>0.6127838567197355</v>
      </c>
      <c r="F511" s="84" t="s">
        <v>3459</v>
      </c>
      <c r="G511" s="84" t="b">
        <v>0</v>
      </c>
      <c r="H511" s="84" t="b">
        <v>0</v>
      </c>
      <c r="I511" s="84" t="b">
        <v>0</v>
      </c>
      <c r="J511" s="84" t="b">
        <v>0</v>
      </c>
      <c r="K511" s="84" t="b">
        <v>0</v>
      </c>
      <c r="L511" s="84" t="b">
        <v>0</v>
      </c>
    </row>
    <row r="512" spans="1:12" ht="15">
      <c r="A512" s="84" t="s">
        <v>4020</v>
      </c>
      <c r="B512" s="84" t="s">
        <v>4021</v>
      </c>
      <c r="C512" s="84">
        <v>3</v>
      </c>
      <c r="D512" s="123">
        <v>0</v>
      </c>
      <c r="E512" s="123">
        <v>0.5336026106721107</v>
      </c>
      <c r="F512" s="84" t="s">
        <v>3459</v>
      </c>
      <c r="G512" s="84" t="b">
        <v>0</v>
      </c>
      <c r="H512" s="84" t="b">
        <v>0</v>
      </c>
      <c r="I512" s="84" t="b">
        <v>0</v>
      </c>
      <c r="J512" s="84" t="b">
        <v>0</v>
      </c>
      <c r="K512" s="84" t="b">
        <v>0</v>
      </c>
      <c r="L512" s="84" t="b">
        <v>0</v>
      </c>
    </row>
    <row r="513" spans="1:12" ht="15">
      <c r="A513" s="84" t="s">
        <v>4021</v>
      </c>
      <c r="B513" s="84" t="s">
        <v>4021</v>
      </c>
      <c r="C513" s="84">
        <v>3</v>
      </c>
      <c r="D513" s="123">
        <v>0</v>
      </c>
      <c r="E513" s="123">
        <v>0.5336026106721107</v>
      </c>
      <c r="F513" s="84" t="s">
        <v>3459</v>
      </c>
      <c r="G513" s="84" t="b">
        <v>0</v>
      </c>
      <c r="H513" s="84" t="b">
        <v>0</v>
      </c>
      <c r="I513" s="84" t="b">
        <v>0</v>
      </c>
      <c r="J513" s="84" t="b">
        <v>0</v>
      </c>
      <c r="K513" s="84" t="b">
        <v>0</v>
      </c>
      <c r="L513" s="84" t="b">
        <v>0</v>
      </c>
    </row>
    <row r="514" spans="1:12" ht="15">
      <c r="A514" s="84" t="s">
        <v>4021</v>
      </c>
      <c r="B514" s="84" t="s">
        <v>4037</v>
      </c>
      <c r="C514" s="84">
        <v>3</v>
      </c>
      <c r="D514" s="123">
        <v>0</v>
      </c>
      <c r="E514" s="123">
        <v>0.8346326063360919</v>
      </c>
      <c r="F514" s="84" t="s">
        <v>3459</v>
      </c>
      <c r="G514" s="84" t="b">
        <v>0</v>
      </c>
      <c r="H514" s="84" t="b">
        <v>0</v>
      </c>
      <c r="I514" s="84" t="b">
        <v>0</v>
      </c>
      <c r="J514" s="84" t="b">
        <v>0</v>
      </c>
      <c r="K514" s="84" t="b">
        <v>0</v>
      </c>
      <c r="L514" s="84" t="b">
        <v>0</v>
      </c>
    </row>
    <row r="515" spans="1:12" ht="15">
      <c r="A515" s="84" t="s">
        <v>4037</v>
      </c>
      <c r="B515" s="84" t="s">
        <v>4038</v>
      </c>
      <c r="C515" s="84">
        <v>3</v>
      </c>
      <c r="D515" s="123">
        <v>0</v>
      </c>
      <c r="E515" s="123">
        <v>1.135662602000073</v>
      </c>
      <c r="F515" s="84" t="s">
        <v>3459</v>
      </c>
      <c r="G515" s="84" t="b">
        <v>0</v>
      </c>
      <c r="H515" s="84" t="b">
        <v>0</v>
      </c>
      <c r="I515" s="84" t="b">
        <v>0</v>
      </c>
      <c r="J515" s="84" t="b">
        <v>1</v>
      </c>
      <c r="K515" s="84" t="b">
        <v>0</v>
      </c>
      <c r="L515" s="84" t="b">
        <v>0</v>
      </c>
    </row>
    <row r="516" spans="1:12" ht="15">
      <c r="A516" s="84" t="s">
        <v>4038</v>
      </c>
      <c r="B516" s="84" t="s">
        <v>4039</v>
      </c>
      <c r="C516" s="84">
        <v>3</v>
      </c>
      <c r="D516" s="123">
        <v>0</v>
      </c>
      <c r="E516" s="123">
        <v>1.135662602000073</v>
      </c>
      <c r="F516" s="84" t="s">
        <v>3459</v>
      </c>
      <c r="G516" s="84" t="b">
        <v>1</v>
      </c>
      <c r="H516" s="84" t="b">
        <v>0</v>
      </c>
      <c r="I516" s="84" t="b">
        <v>0</v>
      </c>
      <c r="J516" s="84" t="b">
        <v>0</v>
      </c>
      <c r="K516" s="84" t="b">
        <v>0</v>
      </c>
      <c r="L516" s="84" t="b">
        <v>0</v>
      </c>
    </row>
    <row r="517" spans="1:12" ht="15">
      <c r="A517" s="84" t="s">
        <v>4039</v>
      </c>
      <c r="B517" s="84" t="s">
        <v>4040</v>
      </c>
      <c r="C517" s="84">
        <v>3</v>
      </c>
      <c r="D517" s="123">
        <v>0</v>
      </c>
      <c r="E517" s="123">
        <v>1.135662602000073</v>
      </c>
      <c r="F517" s="84" t="s">
        <v>3459</v>
      </c>
      <c r="G517" s="84" t="b">
        <v>0</v>
      </c>
      <c r="H517" s="84" t="b">
        <v>0</v>
      </c>
      <c r="I517" s="84" t="b">
        <v>0</v>
      </c>
      <c r="J517" s="84" t="b">
        <v>0</v>
      </c>
      <c r="K517" s="84" t="b">
        <v>0</v>
      </c>
      <c r="L517" s="84" t="b">
        <v>0</v>
      </c>
    </row>
    <row r="518" spans="1:12" ht="15">
      <c r="A518" s="84" t="s">
        <v>4040</v>
      </c>
      <c r="B518" s="84" t="s">
        <v>4030</v>
      </c>
      <c r="C518" s="84">
        <v>3</v>
      </c>
      <c r="D518" s="123">
        <v>0</v>
      </c>
      <c r="E518" s="123">
        <v>1.135662602000073</v>
      </c>
      <c r="F518" s="84" t="s">
        <v>3459</v>
      </c>
      <c r="G518" s="84" t="b">
        <v>0</v>
      </c>
      <c r="H518" s="84" t="b">
        <v>0</v>
      </c>
      <c r="I518" s="84" t="b">
        <v>0</v>
      </c>
      <c r="J518" s="84" t="b">
        <v>0</v>
      </c>
      <c r="K518" s="84" t="b">
        <v>0</v>
      </c>
      <c r="L518" s="84" t="b">
        <v>0</v>
      </c>
    </row>
    <row r="519" spans="1:12" ht="15">
      <c r="A519" s="84" t="s">
        <v>4030</v>
      </c>
      <c r="B519" s="84" t="s">
        <v>4024</v>
      </c>
      <c r="C519" s="84">
        <v>3</v>
      </c>
      <c r="D519" s="123">
        <v>0</v>
      </c>
      <c r="E519" s="123">
        <v>1.135662602000073</v>
      </c>
      <c r="F519" s="84" t="s">
        <v>3459</v>
      </c>
      <c r="G519" s="84" t="b">
        <v>0</v>
      </c>
      <c r="H519" s="84" t="b">
        <v>0</v>
      </c>
      <c r="I519" s="84" t="b">
        <v>0</v>
      </c>
      <c r="J519" s="84" t="b">
        <v>0</v>
      </c>
      <c r="K519" s="84" t="b">
        <v>0</v>
      </c>
      <c r="L519" s="84" t="b">
        <v>0</v>
      </c>
    </row>
    <row r="520" spans="1:12" ht="15">
      <c r="A520" s="84" t="s">
        <v>4024</v>
      </c>
      <c r="B520" s="84" t="s">
        <v>3986</v>
      </c>
      <c r="C520" s="84">
        <v>3</v>
      </c>
      <c r="D520" s="123">
        <v>0</v>
      </c>
      <c r="E520" s="123">
        <v>1.135662602000073</v>
      </c>
      <c r="F520" s="84" t="s">
        <v>3459</v>
      </c>
      <c r="G520" s="84" t="b">
        <v>0</v>
      </c>
      <c r="H520" s="84" t="b">
        <v>0</v>
      </c>
      <c r="I520" s="84" t="b">
        <v>0</v>
      </c>
      <c r="J520" s="84" t="b">
        <v>0</v>
      </c>
      <c r="K520" s="84" t="b">
        <v>0</v>
      </c>
      <c r="L520" s="84" t="b">
        <v>0</v>
      </c>
    </row>
    <row r="521" spans="1:12" ht="15">
      <c r="A521" s="84" t="s">
        <v>3986</v>
      </c>
      <c r="B521" s="84" t="s">
        <v>3627</v>
      </c>
      <c r="C521" s="84">
        <v>3</v>
      </c>
      <c r="D521" s="123">
        <v>0</v>
      </c>
      <c r="E521" s="123">
        <v>1.135662602000073</v>
      </c>
      <c r="F521" s="84" t="s">
        <v>3459</v>
      </c>
      <c r="G521" s="84" t="b">
        <v>0</v>
      </c>
      <c r="H521" s="84" t="b">
        <v>0</v>
      </c>
      <c r="I521" s="84" t="b">
        <v>0</v>
      </c>
      <c r="J521" s="84" t="b">
        <v>0</v>
      </c>
      <c r="K521" s="84" t="b">
        <v>0</v>
      </c>
      <c r="L521" s="84" t="b">
        <v>0</v>
      </c>
    </row>
    <row r="522" spans="1:12" ht="15">
      <c r="A522" s="84" t="s">
        <v>3627</v>
      </c>
      <c r="B522" s="84" t="s">
        <v>4041</v>
      </c>
      <c r="C522" s="84">
        <v>3</v>
      </c>
      <c r="D522" s="123">
        <v>0</v>
      </c>
      <c r="E522" s="123">
        <v>1.135662602000073</v>
      </c>
      <c r="F522" s="84" t="s">
        <v>3459</v>
      </c>
      <c r="G522" s="84" t="b">
        <v>0</v>
      </c>
      <c r="H522" s="84" t="b">
        <v>0</v>
      </c>
      <c r="I522" s="84" t="b">
        <v>0</v>
      </c>
      <c r="J522" s="84" t="b">
        <v>0</v>
      </c>
      <c r="K522" s="84" t="b">
        <v>0</v>
      </c>
      <c r="L522" s="84" t="b">
        <v>0</v>
      </c>
    </row>
    <row r="523" spans="1:12" ht="15">
      <c r="A523" s="84" t="s">
        <v>462</v>
      </c>
      <c r="B523" s="84" t="s">
        <v>4020</v>
      </c>
      <c r="C523" s="84">
        <v>2</v>
      </c>
      <c r="D523" s="123">
        <v>0.008004148138894602</v>
      </c>
      <c r="E523" s="123">
        <v>0.9138138523837167</v>
      </c>
      <c r="F523" s="84" t="s">
        <v>3459</v>
      </c>
      <c r="G523" s="84" t="b">
        <v>0</v>
      </c>
      <c r="H523" s="84" t="b">
        <v>0</v>
      </c>
      <c r="I523" s="84" t="b">
        <v>0</v>
      </c>
      <c r="J523" s="84" t="b">
        <v>0</v>
      </c>
      <c r="K523" s="84" t="b">
        <v>0</v>
      </c>
      <c r="L523" s="84" t="b">
        <v>0</v>
      </c>
    </row>
    <row r="524" spans="1:12" ht="15">
      <c r="A524" s="84" t="s">
        <v>4041</v>
      </c>
      <c r="B524" s="84" t="s">
        <v>488</v>
      </c>
      <c r="C524" s="84">
        <v>2</v>
      </c>
      <c r="D524" s="123">
        <v>0.008004148138894602</v>
      </c>
      <c r="E524" s="123">
        <v>1.135662602000073</v>
      </c>
      <c r="F524" s="84" t="s">
        <v>3459</v>
      </c>
      <c r="G524" s="84" t="b">
        <v>0</v>
      </c>
      <c r="H524" s="84" t="b">
        <v>0</v>
      </c>
      <c r="I524" s="84" t="b">
        <v>0</v>
      </c>
      <c r="J524" s="84" t="b">
        <v>0</v>
      </c>
      <c r="K524" s="84" t="b">
        <v>0</v>
      </c>
      <c r="L524" s="84" t="b">
        <v>0</v>
      </c>
    </row>
    <row r="525" spans="1:12" ht="15">
      <c r="A525" s="84" t="s">
        <v>3622</v>
      </c>
      <c r="B525" s="84" t="s">
        <v>4070</v>
      </c>
      <c r="C525" s="84">
        <v>2</v>
      </c>
      <c r="D525" s="123">
        <v>0.009518446435442229</v>
      </c>
      <c r="E525" s="123">
        <v>1.2304489213782739</v>
      </c>
      <c r="F525" s="84" t="s">
        <v>3460</v>
      </c>
      <c r="G525" s="84" t="b">
        <v>0</v>
      </c>
      <c r="H525" s="84" t="b">
        <v>0</v>
      </c>
      <c r="I525" s="84" t="b">
        <v>0</v>
      </c>
      <c r="J525" s="84" t="b">
        <v>0</v>
      </c>
      <c r="K525" s="84" t="b">
        <v>0</v>
      </c>
      <c r="L525" s="84" t="b">
        <v>0</v>
      </c>
    </row>
    <row r="526" spans="1:12" ht="15">
      <c r="A526" s="84" t="s">
        <v>4070</v>
      </c>
      <c r="B526" s="84" t="s">
        <v>4071</v>
      </c>
      <c r="C526" s="84">
        <v>2</v>
      </c>
      <c r="D526" s="123">
        <v>0.009518446435442229</v>
      </c>
      <c r="E526" s="123">
        <v>1.2304489213782739</v>
      </c>
      <c r="F526" s="84" t="s">
        <v>3460</v>
      </c>
      <c r="G526" s="84" t="b">
        <v>0</v>
      </c>
      <c r="H526" s="84" t="b">
        <v>0</v>
      </c>
      <c r="I526" s="84" t="b">
        <v>0</v>
      </c>
      <c r="J526" s="84" t="b">
        <v>0</v>
      </c>
      <c r="K526" s="84" t="b">
        <v>0</v>
      </c>
      <c r="L526" s="84" t="b">
        <v>0</v>
      </c>
    </row>
    <row r="527" spans="1:12" ht="15">
      <c r="A527" s="84" t="s">
        <v>4071</v>
      </c>
      <c r="B527" s="84" t="s">
        <v>4072</v>
      </c>
      <c r="C527" s="84">
        <v>2</v>
      </c>
      <c r="D527" s="123">
        <v>0.009518446435442229</v>
      </c>
      <c r="E527" s="123">
        <v>1.2304489213782739</v>
      </c>
      <c r="F527" s="84" t="s">
        <v>3460</v>
      </c>
      <c r="G527" s="84" t="b">
        <v>0</v>
      </c>
      <c r="H527" s="84" t="b">
        <v>0</v>
      </c>
      <c r="I527" s="84" t="b">
        <v>0</v>
      </c>
      <c r="J527" s="84" t="b">
        <v>0</v>
      </c>
      <c r="K527" s="84" t="b">
        <v>0</v>
      </c>
      <c r="L527" s="84" t="b">
        <v>0</v>
      </c>
    </row>
    <row r="528" spans="1:12" ht="15">
      <c r="A528" s="84" t="s">
        <v>4072</v>
      </c>
      <c r="B528" s="84" t="s">
        <v>4073</v>
      </c>
      <c r="C528" s="84">
        <v>2</v>
      </c>
      <c r="D528" s="123">
        <v>0.009518446435442229</v>
      </c>
      <c r="E528" s="123">
        <v>1.2304489213782739</v>
      </c>
      <c r="F528" s="84" t="s">
        <v>3460</v>
      </c>
      <c r="G528" s="84" t="b">
        <v>0</v>
      </c>
      <c r="H528" s="84" t="b">
        <v>0</v>
      </c>
      <c r="I528" s="84" t="b">
        <v>0</v>
      </c>
      <c r="J528" s="84" t="b">
        <v>0</v>
      </c>
      <c r="K528" s="84" t="b">
        <v>0</v>
      </c>
      <c r="L528" s="84" t="b">
        <v>0</v>
      </c>
    </row>
    <row r="529" spans="1:12" ht="15">
      <c r="A529" s="84" t="s">
        <v>4073</v>
      </c>
      <c r="B529" s="84" t="s">
        <v>4074</v>
      </c>
      <c r="C529" s="84">
        <v>2</v>
      </c>
      <c r="D529" s="123">
        <v>0.009518446435442229</v>
      </c>
      <c r="E529" s="123">
        <v>1.2304489213782739</v>
      </c>
      <c r="F529" s="84" t="s">
        <v>3460</v>
      </c>
      <c r="G529" s="84" t="b">
        <v>0</v>
      </c>
      <c r="H529" s="84" t="b">
        <v>0</v>
      </c>
      <c r="I529" s="84" t="b">
        <v>0</v>
      </c>
      <c r="J529" s="84" t="b">
        <v>0</v>
      </c>
      <c r="K529" s="84" t="b">
        <v>0</v>
      </c>
      <c r="L529" s="84" t="b">
        <v>0</v>
      </c>
    </row>
    <row r="530" spans="1:12" ht="15">
      <c r="A530" s="84" t="s">
        <v>4074</v>
      </c>
      <c r="B530" s="84" t="s">
        <v>4075</v>
      </c>
      <c r="C530" s="84">
        <v>2</v>
      </c>
      <c r="D530" s="123">
        <v>0.009518446435442229</v>
      </c>
      <c r="E530" s="123">
        <v>1.2304489213782739</v>
      </c>
      <c r="F530" s="84" t="s">
        <v>3460</v>
      </c>
      <c r="G530" s="84" t="b">
        <v>0</v>
      </c>
      <c r="H530" s="84" t="b">
        <v>0</v>
      </c>
      <c r="I530" s="84" t="b">
        <v>0</v>
      </c>
      <c r="J530" s="84" t="b">
        <v>1</v>
      </c>
      <c r="K530" s="84" t="b">
        <v>0</v>
      </c>
      <c r="L530" s="84" t="b">
        <v>0</v>
      </c>
    </row>
    <row r="531" spans="1:12" ht="15">
      <c r="A531" s="84" t="s">
        <v>4075</v>
      </c>
      <c r="B531" s="84" t="s">
        <v>4076</v>
      </c>
      <c r="C531" s="84">
        <v>2</v>
      </c>
      <c r="D531" s="123">
        <v>0.009518446435442229</v>
      </c>
      <c r="E531" s="123">
        <v>1.2304489213782739</v>
      </c>
      <c r="F531" s="84" t="s">
        <v>3460</v>
      </c>
      <c r="G531" s="84" t="b">
        <v>1</v>
      </c>
      <c r="H531" s="84" t="b">
        <v>0</v>
      </c>
      <c r="I531" s="84" t="b">
        <v>0</v>
      </c>
      <c r="J531" s="84" t="b">
        <v>1</v>
      </c>
      <c r="K531" s="84" t="b">
        <v>0</v>
      </c>
      <c r="L53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4123</v>
      </c>
      <c r="B1" s="13" t="s">
        <v>34</v>
      </c>
    </row>
    <row r="2" spans="1:2" ht="15">
      <c r="A2" s="115" t="s">
        <v>425</v>
      </c>
      <c r="B2" s="78">
        <v>64953.403175</v>
      </c>
    </row>
    <row r="3" spans="1:2" ht="15">
      <c r="A3" s="115" t="s">
        <v>482</v>
      </c>
      <c r="B3" s="78">
        <v>5616.260317</v>
      </c>
    </row>
    <row r="4" spans="1:2" ht="15">
      <c r="A4" s="115" t="s">
        <v>424</v>
      </c>
      <c r="B4" s="78">
        <v>4536</v>
      </c>
    </row>
    <row r="5" spans="1:2" ht="15">
      <c r="A5" s="115" t="s">
        <v>472</v>
      </c>
      <c r="B5" s="78">
        <v>2297.385714</v>
      </c>
    </row>
    <row r="6" spans="1:2" ht="15">
      <c r="A6" s="115" t="s">
        <v>360</v>
      </c>
      <c r="B6" s="78">
        <v>2281.828571</v>
      </c>
    </row>
    <row r="7" spans="1:2" ht="15">
      <c r="A7" s="115" t="s">
        <v>420</v>
      </c>
      <c r="B7" s="78">
        <v>1480.4</v>
      </c>
    </row>
    <row r="8" spans="1:2" ht="15">
      <c r="A8" s="115" t="s">
        <v>438</v>
      </c>
      <c r="B8" s="78">
        <v>1074.028571</v>
      </c>
    </row>
    <row r="9" spans="1:2" ht="15">
      <c r="A9" s="115" t="s">
        <v>489</v>
      </c>
      <c r="B9" s="78">
        <v>640.890476</v>
      </c>
    </row>
    <row r="10" spans="1:2" ht="15">
      <c r="A10" s="115" t="s">
        <v>394</v>
      </c>
      <c r="B10" s="78">
        <v>512</v>
      </c>
    </row>
    <row r="11" spans="1:2" ht="15">
      <c r="A11" s="115" t="s">
        <v>359</v>
      </c>
      <c r="B11" s="78">
        <v>512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4144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1695</v>
      </c>
      <c r="AF2" s="13" t="s">
        <v>1696</v>
      </c>
      <c r="AG2" s="13" t="s">
        <v>1697</v>
      </c>
      <c r="AH2" s="13" t="s">
        <v>1698</v>
      </c>
      <c r="AI2" s="13" t="s">
        <v>1699</v>
      </c>
      <c r="AJ2" s="13" t="s">
        <v>1700</v>
      </c>
      <c r="AK2" s="13" t="s">
        <v>1701</v>
      </c>
      <c r="AL2" s="13" t="s">
        <v>1702</v>
      </c>
      <c r="AM2" s="13" t="s">
        <v>1703</v>
      </c>
      <c r="AN2" s="13" t="s">
        <v>1704</v>
      </c>
      <c r="AO2" s="13" t="s">
        <v>1705</v>
      </c>
      <c r="AP2" s="13" t="s">
        <v>1706</v>
      </c>
      <c r="AQ2" s="13" t="s">
        <v>1707</v>
      </c>
      <c r="AR2" s="13" t="s">
        <v>1708</v>
      </c>
      <c r="AS2" s="13" t="s">
        <v>1709</v>
      </c>
      <c r="AT2" s="13" t="s">
        <v>192</v>
      </c>
      <c r="AU2" s="13" t="s">
        <v>1710</v>
      </c>
      <c r="AV2" s="13" t="s">
        <v>1711</v>
      </c>
      <c r="AW2" s="13" t="s">
        <v>1712</v>
      </c>
      <c r="AX2" s="13" t="s">
        <v>1713</v>
      </c>
      <c r="AY2" s="13" t="s">
        <v>1714</v>
      </c>
      <c r="AZ2" s="13" t="s">
        <v>1715</v>
      </c>
      <c r="BA2" s="13" t="s">
        <v>3473</v>
      </c>
      <c r="BB2" s="120" t="s">
        <v>3796</v>
      </c>
      <c r="BC2" s="120" t="s">
        <v>3799</v>
      </c>
      <c r="BD2" s="120" t="s">
        <v>3800</v>
      </c>
      <c r="BE2" s="120" t="s">
        <v>3801</v>
      </c>
      <c r="BF2" s="120" t="s">
        <v>3803</v>
      </c>
      <c r="BG2" s="120" t="s">
        <v>3815</v>
      </c>
      <c r="BH2" s="120" t="s">
        <v>3823</v>
      </c>
      <c r="BI2" s="120" t="s">
        <v>3883</v>
      </c>
      <c r="BJ2" s="120" t="s">
        <v>3910</v>
      </c>
      <c r="BK2" s="120" t="s">
        <v>3972</v>
      </c>
      <c r="BL2" s="120" t="s">
        <v>4111</v>
      </c>
      <c r="BM2" s="120" t="s">
        <v>4112</v>
      </c>
      <c r="BN2" s="120" t="s">
        <v>4113</v>
      </c>
      <c r="BO2" s="120" t="s">
        <v>4114</v>
      </c>
      <c r="BP2" s="120" t="s">
        <v>4115</v>
      </c>
      <c r="BQ2" s="120" t="s">
        <v>4116</v>
      </c>
      <c r="BR2" s="120" t="s">
        <v>4117</v>
      </c>
      <c r="BS2" s="120" t="s">
        <v>4118</v>
      </c>
      <c r="BT2" s="120" t="s">
        <v>4120</v>
      </c>
      <c r="BU2" s="3"/>
      <c r="BV2" s="3"/>
    </row>
    <row r="3" spans="1:74" ht="41.45" customHeight="1">
      <c r="A3" s="64" t="s">
        <v>212</v>
      </c>
      <c r="C3" s="65"/>
      <c r="D3" s="65" t="s">
        <v>64</v>
      </c>
      <c r="E3" s="66">
        <v>166.58130549161461</v>
      </c>
      <c r="F3" s="68">
        <v>99.98105188175235</v>
      </c>
      <c r="G3" s="100" t="s">
        <v>2751</v>
      </c>
      <c r="H3" s="65"/>
      <c r="I3" s="69" t="s">
        <v>212</v>
      </c>
      <c r="J3" s="70"/>
      <c r="K3" s="70"/>
      <c r="L3" s="69" t="s">
        <v>3124</v>
      </c>
      <c r="M3" s="73">
        <v>7.314776208001899</v>
      </c>
      <c r="N3" s="74">
        <v>8589.134765625</v>
      </c>
      <c r="O3" s="74">
        <v>6127.8056640625</v>
      </c>
      <c r="P3" s="75"/>
      <c r="Q3" s="76"/>
      <c r="R3" s="76"/>
      <c r="S3" s="48"/>
      <c r="T3" s="48">
        <v>0</v>
      </c>
      <c r="U3" s="48">
        <v>1</v>
      </c>
      <c r="V3" s="49">
        <v>0</v>
      </c>
      <c r="W3" s="49">
        <v>0.001264</v>
      </c>
      <c r="X3" s="49">
        <v>0.000285</v>
      </c>
      <c r="Y3" s="49">
        <v>0.537237</v>
      </c>
      <c r="Z3" s="49">
        <v>0</v>
      </c>
      <c r="AA3" s="49">
        <v>0</v>
      </c>
      <c r="AB3" s="71">
        <v>3</v>
      </c>
      <c r="AC3" s="71"/>
      <c r="AD3" s="72"/>
      <c r="AE3" s="78" t="s">
        <v>1716</v>
      </c>
      <c r="AF3" s="78">
        <v>1333</v>
      </c>
      <c r="AG3" s="78">
        <v>399</v>
      </c>
      <c r="AH3" s="78">
        <v>12187</v>
      </c>
      <c r="AI3" s="78">
        <v>3063</v>
      </c>
      <c r="AJ3" s="78"/>
      <c r="AK3" s="78" t="s">
        <v>1994</v>
      </c>
      <c r="AL3" s="78" t="s">
        <v>2262</v>
      </c>
      <c r="AM3" s="82" t="s">
        <v>2420</v>
      </c>
      <c r="AN3" s="78"/>
      <c r="AO3" s="80">
        <v>40337.60392361111</v>
      </c>
      <c r="AP3" s="82" t="s">
        <v>2491</v>
      </c>
      <c r="AQ3" s="78" t="b">
        <v>0</v>
      </c>
      <c r="AR3" s="78" t="b">
        <v>0</v>
      </c>
      <c r="AS3" s="78" t="b">
        <v>0</v>
      </c>
      <c r="AT3" s="78" t="s">
        <v>1663</v>
      </c>
      <c r="AU3" s="78">
        <v>13</v>
      </c>
      <c r="AV3" s="82" t="s">
        <v>2733</v>
      </c>
      <c r="AW3" s="78" t="b">
        <v>0</v>
      </c>
      <c r="AX3" s="78" t="s">
        <v>2837</v>
      </c>
      <c r="AY3" s="82" t="s">
        <v>2838</v>
      </c>
      <c r="AZ3" s="78" t="s">
        <v>66</v>
      </c>
      <c r="BA3" s="78" t="str">
        <f>REPLACE(INDEX(GroupVertices[Group],MATCH(Vertices[[#This Row],[Vertex]],GroupVertices[Vertex],0)),1,1,"")</f>
        <v>3</v>
      </c>
      <c r="BB3" s="48" t="s">
        <v>606</v>
      </c>
      <c r="BC3" s="48" t="s">
        <v>606</v>
      </c>
      <c r="BD3" s="48" t="s">
        <v>618</v>
      </c>
      <c r="BE3" s="48" t="s">
        <v>618</v>
      </c>
      <c r="BF3" s="48" t="s">
        <v>621</v>
      </c>
      <c r="BG3" s="48" t="s">
        <v>621</v>
      </c>
      <c r="BH3" s="121" t="s">
        <v>3824</v>
      </c>
      <c r="BI3" s="121" t="s">
        <v>3824</v>
      </c>
      <c r="BJ3" s="121" t="s">
        <v>3911</v>
      </c>
      <c r="BK3" s="121" t="s">
        <v>3911</v>
      </c>
      <c r="BL3" s="121">
        <v>1</v>
      </c>
      <c r="BM3" s="124">
        <v>6.25</v>
      </c>
      <c r="BN3" s="121">
        <v>0</v>
      </c>
      <c r="BO3" s="124">
        <v>0</v>
      </c>
      <c r="BP3" s="121">
        <v>0</v>
      </c>
      <c r="BQ3" s="124">
        <v>0</v>
      </c>
      <c r="BR3" s="121">
        <v>15</v>
      </c>
      <c r="BS3" s="124">
        <v>93.75</v>
      </c>
      <c r="BT3" s="121">
        <v>16</v>
      </c>
      <c r="BU3" s="3"/>
      <c r="BV3" s="3"/>
    </row>
    <row r="4" spans="1:77" ht="41.45" customHeight="1">
      <c r="A4" s="64" t="s">
        <v>424</v>
      </c>
      <c r="C4" s="65"/>
      <c r="D4" s="65" t="s">
        <v>64</v>
      </c>
      <c r="E4" s="66">
        <v>254.0394607037159</v>
      </c>
      <c r="F4" s="68">
        <v>99.61932803039298</v>
      </c>
      <c r="G4" s="100" t="s">
        <v>2752</v>
      </c>
      <c r="H4" s="65"/>
      <c r="I4" s="69" t="s">
        <v>424</v>
      </c>
      <c r="J4" s="70"/>
      <c r="K4" s="70"/>
      <c r="L4" s="69" t="s">
        <v>3125</v>
      </c>
      <c r="M4" s="73">
        <v>127.865278404369</v>
      </c>
      <c r="N4" s="74">
        <v>7992.994140625</v>
      </c>
      <c r="O4" s="74">
        <v>6164.2060546875</v>
      </c>
      <c r="P4" s="75"/>
      <c r="Q4" s="76"/>
      <c r="R4" s="76"/>
      <c r="S4" s="86"/>
      <c r="T4" s="48">
        <v>11</v>
      </c>
      <c r="U4" s="48">
        <v>1</v>
      </c>
      <c r="V4" s="49">
        <v>4536</v>
      </c>
      <c r="W4" s="49">
        <v>0.001869</v>
      </c>
      <c r="X4" s="49">
        <v>0.004477</v>
      </c>
      <c r="Y4" s="49">
        <v>5.011301</v>
      </c>
      <c r="Z4" s="49">
        <v>0</v>
      </c>
      <c r="AA4" s="49">
        <v>0</v>
      </c>
      <c r="AB4" s="71">
        <v>4</v>
      </c>
      <c r="AC4" s="71"/>
      <c r="AD4" s="72"/>
      <c r="AE4" s="78" t="s">
        <v>1717</v>
      </c>
      <c r="AF4" s="78">
        <v>2752</v>
      </c>
      <c r="AG4" s="78">
        <v>8016</v>
      </c>
      <c r="AH4" s="78">
        <v>2598</v>
      </c>
      <c r="AI4" s="78">
        <v>761</v>
      </c>
      <c r="AJ4" s="78"/>
      <c r="AK4" s="78" t="s">
        <v>1995</v>
      </c>
      <c r="AL4" s="78" t="s">
        <v>1690</v>
      </c>
      <c r="AM4" s="82" t="s">
        <v>2421</v>
      </c>
      <c r="AN4" s="78"/>
      <c r="AO4" s="80">
        <v>40035.122152777774</v>
      </c>
      <c r="AP4" s="82" t="s">
        <v>2492</v>
      </c>
      <c r="AQ4" s="78" t="b">
        <v>0</v>
      </c>
      <c r="AR4" s="78" t="b">
        <v>0</v>
      </c>
      <c r="AS4" s="78" t="b">
        <v>1</v>
      </c>
      <c r="AT4" s="78" t="s">
        <v>1663</v>
      </c>
      <c r="AU4" s="78">
        <v>148</v>
      </c>
      <c r="AV4" s="82" t="s">
        <v>2733</v>
      </c>
      <c r="AW4" s="78" t="b">
        <v>0</v>
      </c>
      <c r="AX4" s="78" t="s">
        <v>2837</v>
      </c>
      <c r="AY4" s="82" t="s">
        <v>2839</v>
      </c>
      <c r="AZ4" s="78" t="s">
        <v>66</v>
      </c>
      <c r="BA4" s="78" t="str">
        <f>REPLACE(INDEX(GroupVertices[Group],MATCH(Vertices[[#This Row],[Vertex]],GroupVertices[Vertex],0)),1,1,"")</f>
        <v>3</v>
      </c>
      <c r="BB4" s="48" t="s">
        <v>606</v>
      </c>
      <c r="BC4" s="48" t="s">
        <v>606</v>
      </c>
      <c r="BD4" s="48" t="s">
        <v>618</v>
      </c>
      <c r="BE4" s="48" t="s">
        <v>618</v>
      </c>
      <c r="BF4" s="48" t="s">
        <v>3563</v>
      </c>
      <c r="BG4" s="48" t="s">
        <v>621</v>
      </c>
      <c r="BH4" s="121" t="s">
        <v>3825</v>
      </c>
      <c r="BI4" s="121" t="s">
        <v>3884</v>
      </c>
      <c r="BJ4" s="121" t="s">
        <v>3912</v>
      </c>
      <c r="BK4" s="121" t="s">
        <v>3973</v>
      </c>
      <c r="BL4" s="121">
        <v>1</v>
      </c>
      <c r="BM4" s="124">
        <v>2.857142857142857</v>
      </c>
      <c r="BN4" s="121">
        <v>0</v>
      </c>
      <c r="BO4" s="124">
        <v>0</v>
      </c>
      <c r="BP4" s="121">
        <v>0</v>
      </c>
      <c r="BQ4" s="124">
        <v>0</v>
      </c>
      <c r="BR4" s="121">
        <v>34</v>
      </c>
      <c r="BS4" s="124">
        <v>97.14285714285714</v>
      </c>
      <c r="BT4" s="121">
        <v>35</v>
      </c>
      <c r="BU4" s="2"/>
      <c r="BV4" s="3"/>
      <c r="BW4" s="3"/>
      <c r="BX4" s="3"/>
      <c r="BY4" s="3"/>
    </row>
    <row r="5" spans="1:77" ht="41.45" customHeight="1">
      <c r="A5" s="64" t="s">
        <v>213</v>
      </c>
      <c r="C5" s="65"/>
      <c r="D5" s="65" t="s">
        <v>64</v>
      </c>
      <c r="E5" s="66">
        <v>179.9807629069385</v>
      </c>
      <c r="F5" s="68">
        <v>99.92563219755432</v>
      </c>
      <c r="G5" s="100" t="s">
        <v>708</v>
      </c>
      <c r="H5" s="65"/>
      <c r="I5" s="69" t="s">
        <v>213</v>
      </c>
      <c r="J5" s="70"/>
      <c r="K5" s="70"/>
      <c r="L5" s="69" t="s">
        <v>3126</v>
      </c>
      <c r="M5" s="73">
        <v>25.784309628398432</v>
      </c>
      <c r="N5" s="74">
        <v>7714.208984375</v>
      </c>
      <c r="O5" s="74">
        <v>7096.349609375</v>
      </c>
      <c r="P5" s="75"/>
      <c r="Q5" s="76"/>
      <c r="R5" s="76"/>
      <c r="S5" s="86"/>
      <c r="T5" s="48">
        <v>0</v>
      </c>
      <c r="U5" s="48">
        <v>1</v>
      </c>
      <c r="V5" s="49">
        <v>0</v>
      </c>
      <c r="W5" s="49">
        <v>0.001264</v>
      </c>
      <c r="X5" s="49">
        <v>0.000285</v>
      </c>
      <c r="Y5" s="49">
        <v>0.537237</v>
      </c>
      <c r="Z5" s="49">
        <v>0</v>
      </c>
      <c r="AA5" s="49">
        <v>0</v>
      </c>
      <c r="AB5" s="71">
        <v>5</v>
      </c>
      <c r="AC5" s="71"/>
      <c r="AD5" s="72"/>
      <c r="AE5" s="78" t="s">
        <v>1718</v>
      </c>
      <c r="AF5" s="78">
        <v>1512</v>
      </c>
      <c r="AG5" s="78">
        <v>1566</v>
      </c>
      <c r="AH5" s="78">
        <v>35545</v>
      </c>
      <c r="AI5" s="78">
        <v>10078</v>
      </c>
      <c r="AJ5" s="78"/>
      <c r="AK5" s="78" t="s">
        <v>1996</v>
      </c>
      <c r="AL5" s="78" t="s">
        <v>2263</v>
      </c>
      <c r="AM5" s="82" t="s">
        <v>2422</v>
      </c>
      <c r="AN5" s="78"/>
      <c r="AO5" s="80">
        <v>39902.958182870374</v>
      </c>
      <c r="AP5" s="82" t="s">
        <v>2493</v>
      </c>
      <c r="AQ5" s="78" t="b">
        <v>0</v>
      </c>
      <c r="AR5" s="78" t="b">
        <v>0</v>
      </c>
      <c r="AS5" s="78" t="b">
        <v>1</v>
      </c>
      <c r="AT5" s="78" t="s">
        <v>1663</v>
      </c>
      <c r="AU5" s="78">
        <v>30</v>
      </c>
      <c r="AV5" s="82" t="s">
        <v>2734</v>
      </c>
      <c r="AW5" s="78" t="b">
        <v>0</v>
      </c>
      <c r="AX5" s="78" t="s">
        <v>2837</v>
      </c>
      <c r="AY5" s="82" t="s">
        <v>2840</v>
      </c>
      <c r="AZ5" s="78" t="s">
        <v>66</v>
      </c>
      <c r="BA5" s="78" t="str">
        <f>REPLACE(INDEX(GroupVertices[Group],MATCH(Vertices[[#This Row],[Vertex]],GroupVertices[Vertex],0)),1,1,"")</f>
        <v>3</v>
      </c>
      <c r="BB5" s="48" t="s">
        <v>606</v>
      </c>
      <c r="BC5" s="48" t="s">
        <v>606</v>
      </c>
      <c r="BD5" s="48" t="s">
        <v>618</v>
      </c>
      <c r="BE5" s="48" t="s">
        <v>618</v>
      </c>
      <c r="BF5" s="48" t="s">
        <v>622</v>
      </c>
      <c r="BG5" s="48" t="s">
        <v>622</v>
      </c>
      <c r="BH5" s="121" t="s">
        <v>3826</v>
      </c>
      <c r="BI5" s="121" t="s">
        <v>3826</v>
      </c>
      <c r="BJ5" s="121" t="s">
        <v>3913</v>
      </c>
      <c r="BK5" s="121" t="s">
        <v>3913</v>
      </c>
      <c r="BL5" s="121">
        <v>0</v>
      </c>
      <c r="BM5" s="124">
        <v>0</v>
      </c>
      <c r="BN5" s="121">
        <v>0</v>
      </c>
      <c r="BO5" s="124">
        <v>0</v>
      </c>
      <c r="BP5" s="121">
        <v>0</v>
      </c>
      <c r="BQ5" s="124">
        <v>0</v>
      </c>
      <c r="BR5" s="121">
        <v>21</v>
      </c>
      <c r="BS5" s="124">
        <v>100</v>
      </c>
      <c r="BT5" s="121">
        <v>21</v>
      </c>
      <c r="BU5" s="2"/>
      <c r="BV5" s="3"/>
      <c r="BW5" s="3"/>
      <c r="BX5" s="3"/>
      <c r="BY5" s="3"/>
    </row>
    <row r="6" spans="1:77" ht="41.45" customHeight="1">
      <c r="A6" s="64" t="s">
        <v>214</v>
      </c>
      <c r="C6" s="65"/>
      <c r="D6" s="65" t="s">
        <v>64</v>
      </c>
      <c r="E6" s="66">
        <v>168.78584347254193</v>
      </c>
      <c r="F6" s="68">
        <v>99.97193399026474</v>
      </c>
      <c r="G6" s="100" t="s">
        <v>709</v>
      </c>
      <c r="H6" s="65"/>
      <c r="I6" s="69" t="s">
        <v>214</v>
      </c>
      <c r="J6" s="70"/>
      <c r="K6" s="70"/>
      <c r="L6" s="69" t="s">
        <v>3127</v>
      </c>
      <c r="M6" s="73">
        <v>10.353465511100557</v>
      </c>
      <c r="N6" s="74">
        <v>1348.703857421875</v>
      </c>
      <c r="O6" s="74">
        <v>1422.63525390625</v>
      </c>
      <c r="P6" s="75"/>
      <c r="Q6" s="76"/>
      <c r="R6" s="76"/>
      <c r="S6" s="86"/>
      <c r="T6" s="48">
        <v>0</v>
      </c>
      <c r="U6" s="48">
        <v>1</v>
      </c>
      <c r="V6" s="49">
        <v>0</v>
      </c>
      <c r="W6" s="49">
        <v>0.001808</v>
      </c>
      <c r="X6" s="49">
        <v>0.004028</v>
      </c>
      <c r="Y6" s="49">
        <v>0.514204</v>
      </c>
      <c r="Z6" s="49">
        <v>0</v>
      </c>
      <c r="AA6" s="49">
        <v>0</v>
      </c>
      <c r="AB6" s="71">
        <v>6</v>
      </c>
      <c r="AC6" s="71"/>
      <c r="AD6" s="72"/>
      <c r="AE6" s="78" t="s">
        <v>1719</v>
      </c>
      <c r="AF6" s="78">
        <v>1542</v>
      </c>
      <c r="AG6" s="78">
        <v>591</v>
      </c>
      <c r="AH6" s="78">
        <v>9441</v>
      </c>
      <c r="AI6" s="78">
        <v>7412</v>
      </c>
      <c r="AJ6" s="78"/>
      <c r="AK6" s="78" t="s">
        <v>1997</v>
      </c>
      <c r="AL6" s="78" t="s">
        <v>2264</v>
      </c>
      <c r="AM6" s="82" t="s">
        <v>2423</v>
      </c>
      <c r="AN6" s="78"/>
      <c r="AO6" s="80">
        <v>39877.0234837963</v>
      </c>
      <c r="AP6" s="82" t="s">
        <v>2494</v>
      </c>
      <c r="AQ6" s="78" t="b">
        <v>0</v>
      </c>
      <c r="AR6" s="78" t="b">
        <v>0</v>
      </c>
      <c r="AS6" s="78" t="b">
        <v>0</v>
      </c>
      <c r="AT6" s="78" t="s">
        <v>1663</v>
      </c>
      <c r="AU6" s="78">
        <v>20</v>
      </c>
      <c r="AV6" s="82" t="s">
        <v>2735</v>
      </c>
      <c r="AW6" s="78" t="b">
        <v>0</v>
      </c>
      <c r="AX6" s="78" t="s">
        <v>2837</v>
      </c>
      <c r="AY6" s="82" t="s">
        <v>2841</v>
      </c>
      <c r="AZ6" s="78" t="s">
        <v>66</v>
      </c>
      <c r="BA6" s="78" t="str">
        <f>REPLACE(INDEX(GroupVertices[Group],MATCH(Vertices[[#This Row],[Vertex]],GroupVertices[Vertex],0)),1,1,"")</f>
        <v>1</v>
      </c>
      <c r="BB6" s="48"/>
      <c r="BC6" s="48"/>
      <c r="BD6" s="48"/>
      <c r="BE6" s="48"/>
      <c r="BF6" s="48" t="s">
        <v>488</v>
      </c>
      <c r="BG6" s="48" t="s">
        <v>488</v>
      </c>
      <c r="BH6" s="121" t="s">
        <v>3827</v>
      </c>
      <c r="BI6" s="121" t="s">
        <v>3827</v>
      </c>
      <c r="BJ6" s="121" t="s">
        <v>3914</v>
      </c>
      <c r="BK6" s="121" t="s">
        <v>3914</v>
      </c>
      <c r="BL6" s="121">
        <v>0</v>
      </c>
      <c r="BM6" s="124">
        <v>0</v>
      </c>
      <c r="BN6" s="121">
        <v>0</v>
      </c>
      <c r="BO6" s="124">
        <v>0</v>
      </c>
      <c r="BP6" s="121">
        <v>0</v>
      </c>
      <c r="BQ6" s="124">
        <v>0</v>
      </c>
      <c r="BR6" s="121">
        <v>24</v>
      </c>
      <c r="BS6" s="124">
        <v>100</v>
      </c>
      <c r="BT6" s="121">
        <v>24</v>
      </c>
      <c r="BU6" s="2"/>
      <c r="BV6" s="3"/>
      <c r="BW6" s="3"/>
      <c r="BX6" s="3"/>
      <c r="BY6" s="3"/>
    </row>
    <row r="7" spans="1:77" ht="41.45" customHeight="1">
      <c r="A7" s="64" t="s">
        <v>425</v>
      </c>
      <c r="C7" s="65"/>
      <c r="D7" s="65" t="s">
        <v>64</v>
      </c>
      <c r="E7" s="66">
        <v>1000</v>
      </c>
      <c r="F7" s="68">
        <v>95.65252285409</v>
      </c>
      <c r="G7" s="100" t="s">
        <v>869</v>
      </c>
      <c r="H7" s="65"/>
      <c r="I7" s="69" t="s">
        <v>425</v>
      </c>
      <c r="J7" s="70"/>
      <c r="K7" s="70"/>
      <c r="L7" s="69" t="s">
        <v>3128</v>
      </c>
      <c r="M7" s="73">
        <v>1449.8692168269422</v>
      </c>
      <c r="N7" s="74">
        <v>3700.505859375</v>
      </c>
      <c r="O7" s="74">
        <v>4891.22314453125</v>
      </c>
      <c r="P7" s="75"/>
      <c r="Q7" s="76"/>
      <c r="R7" s="76"/>
      <c r="S7" s="86"/>
      <c r="T7" s="48">
        <v>224</v>
      </c>
      <c r="U7" s="48">
        <v>5</v>
      </c>
      <c r="V7" s="49">
        <v>64953.403175</v>
      </c>
      <c r="W7" s="49">
        <v>0.003367</v>
      </c>
      <c r="X7" s="49">
        <v>0.063169</v>
      </c>
      <c r="Y7" s="49">
        <v>97.692423</v>
      </c>
      <c r="Z7" s="49">
        <v>0.0003508635140930178</v>
      </c>
      <c r="AA7" s="49">
        <v>0</v>
      </c>
      <c r="AB7" s="71">
        <v>7</v>
      </c>
      <c r="AC7" s="71"/>
      <c r="AD7" s="72"/>
      <c r="AE7" s="78" t="s">
        <v>1720</v>
      </c>
      <c r="AF7" s="78">
        <v>43274</v>
      </c>
      <c r="AG7" s="78">
        <v>91547</v>
      </c>
      <c r="AH7" s="78">
        <v>57670</v>
      </c>
      <c r="AI7" s="78">
        <v>75767</v>
      </c>
      <c r="AJ7" s="78"/>
      <c r="AK7" s="78" t="s">
        <v>1998</v>
      </c>
      <c r="AL7" s="78" t="s">
        <v>1687</v>
      </c>
      <c r="AM7" s="82" t="s">
        <v>2424</v>
      </c>
      <c r="AN7" s="78"/>
      <c r="AO7" s="80">
        <v>42398.050578703704</v>
      </c>
      <c r="AP7" s="82" t="s">
        <v>2495</v>
      </c>
      <c r="AQ7" s="78" t="b">
        <v>0</v>
      </c>
      <c r="AR7" s="78" t="b">
        <v>0</v>
      </c>
      <c r="AS7" s="78" t="b">
        <v>0</v>
      </c>
      <c r="AT7" s="78" t="s">
        <v>1663</v>
      </c>
      <c r="AU7" s="78">
        <v>269</v>
      </c>
      <c r="AV7" s="82" t="s">
        <v>2733</v>
      </c>
      <c r="AW7" s="78" t="b">
        <v>0</v>
      </c>
      <c r="AX7" s="78" t="s">
        <v>2837</v>
      </c>
      <c r="AY7" s="82" t="s">
        <v>2842</v>
      </c>
      <c r="AZ7" s="78" t="s">
        <v>66</v>
      </c>
      <c r="BA7" s="78" t="str">
        <f>REPLACE(INDEX(GroupVertices[Group],MATCH(Vertices[[#This Row],[Vertex]],GroupVertices[Vertex],0)),1,1,"")</f>
        <v>1</v>
      </c>
      <c r="BB7" s="48" t="s">
        <v>3797</v>
      </c>
      <c r="BC7" s="48" t="s">
        <v>3797</v>
      </c>
      <c r="BD7" s="48" t="s">
        <v>3520</v>
      </c>
      <c r="BE7" s="48" t="s">
        <v>3802</v>
      </c>
      <c r="BF7" s="48" t="s">
        <v>3804</v>
      </c>
      <c r="BG7" s="48" t="s">
        <v>3816</v>
      </c>
      <c r="BH7" s="121" t="s">
        <v>3828</v>
      </c>
      <c r="BI7" s="121" t="s">
        <v>3885</v>
      </c>
      <c r="BJ7" s="121" t="s">
        <v>3915</v>
      </c>
      <c r="BK7" s="121" t="s">
        <v>3974</v>
      </c>
      <c r="BL7" s="121">
        <v>4</v>
      </c>
      <c r="BM7" s="124">
        <v>2.4242424242424243</v>
      </c>
      <c r="BN7" s="121">
        <v>1</v>
      </c>
      <c r="BO7" s="124">
        <v>0.6060606060606061</v>
      </c>
      <c r="BP7" s="121">
        <v>0</v>
      </c>
      <c r="BQ7" s="124">
        <v>0</v>
      </c>
      <c r="BR7" s="121">
        <v>160</v>
      </c>
      <c r="BS7" s="124">
        <v>96.96969696969697</v>
      </c>
      <c r="BT7" s="121">
        <v>165</v>
      </c>
      <c r="BU7" s="2"/>
      <c r="BV7" s="3"/>
      <c r="BW7" s="3"/>
      <c r="BX7" s="3"/>
      <c r="BY7" s="3"/>
    </row>
    <row r="8" spans="1:77" ht="41.45" customHeight="1">
      <c r="A8" s="64" t="s">
        <v>215</v>
      </c>
      <c r="C8" s="65"/>
      <c r="D8" s="65" t="s">
        <v>64</v>
      </c>
      <c r="E8" s="66">
        <v>189.23522963937302</v>
      </c>
      <c r="F8" s="68">
        <v>99.88735604891369</v>
      </c>
      <c r="G8" s="100" t="s">
        <v>710</v>
      </c>
      <c r="H8" s="65"/>
      <c r="I8" s="69" t="s">
        <v>215</v>
      </c>
      <c r="J8" s="70"/>
      <c r="K8" s="70"/>
      <c r="L8" s="69" t="s">
        <v>3129</v>
      </c>
      <c r="M8" s="73">
        <v>38.540474098698006</v>
      </c>
      <c r="N8" s="74">
        <v>998.6244506835938</v>
      </c>
      <c r="O8" s="74">
        <v>4129.2978515625</v>
      </c>
      <c r="P8" s="75"/>
      <c r="Q8" s="76"/>
      <c r="R8" s="76"/>
      <c r="S8" s="86"/>
      <c r="T8" s="48">
        <v>0</v>
      </c>
      <c r="U8" s="48">
        <v>1</v>
      </c>
      <c r="V8" s="49">
        <v>0</v>
      </c>
      <c r="W8" s="49">
        <v>0.001808</v>
      </c>
      <c r="X8" s="49">
        <v>0.004028</v>
      </c>
      <c r="Y8" s="49">
        <v>0.514204</v>
      </c>
      <c r="Z8" s="49">
        <v>0</v>
      </c>
      <c r="AA8" s="49">
        <v>0</v>
      </c>
      <c r="AB8" s="71">
        <v>8</v>
      </c>
      <c r="AC8" s="71"/>
      <c r="AD8" s="72"/>
      <c r="AE8" s="78" t="s">
        <v>1721</v>
      </c>
      <c r="AF8" s="78">
        <v>1401</v>
      </c>
      <c r="AG8" s="78">
        <v>2372</v>
      </c>
      <c r="AH8" s="78">
        <v>168002</v>
      </c>
      <c r="AI8" s="78">
        <v>88763</v>
      </c>
      <c r="AJ8" s="78"/>
      <c r="AK8" s="78" t="s">
        <v>1999</v>
      </c>
      <c r="AL8" s="78" t="s">
        <v>2265</v>
      </c>
      <c r="AM8" s="78"/>
      <c r="AN8" s="78"/>
      <c r="AO8" s="80">
        <v>39955.12559027778</v>
      </c>
      <c r="AP8" s="78"/>
      <c r="AQ8" s="78" t="b">
        <v>0</v>
      </c>
      <c r="AR8" s="78" t="b">
        <v>0</v>
      </c>
      <c r="AS8" s="78" t="b">
        <v>1</v>
      </c>
      <c r="AT8" s="78" t="s">
        <v>1663</v>
      </c>
      <c r="AU8" s="78">
        <v>32</v>
      </c>
      <c r="AV8" s="82" t="s">
        <v>2736</v>
      </c>
      <c r="AW8" s="78" t="b">
        <v>0</v>
      </c>
      <c r="AX8" s="78" t="s">
        <v>2837</v>
      </c>
      <c r="AY8" s="82" t="s">
        <v>2843</v>
      </c>
      <c r="AZ8" s="78" t="s">
        <v>66</v>
      </c>
      <c r="BA8" s="78" t="str">
        <f>REPLACE(INDEX(GroupVertices[Group],MATCH(Vertices[[#This Row],[Vertex]],GroupVertices[Vertex],0)),1,1,"")</f>
        <v>1</v>
      </c>
      <c r="BB8" s="48"/>
      <c r="BC8" s="48"/>
      <c r="BD8" s="48"/>
      <c r="BE8" s="48"/>
      <c r="BF8" s="48" t="s">
        <v>488</v>
      </c>
      <c r="BG8" s="48" t="s">
        <v>488</v>
      </c>
      <c r="BH8" s="121" t="s">
        <v>3827</v>
      </c>
      <c r="BI8" s="121" t="s">
        <v>3827</v>
      </c>
      <c r="BJ8" s="121" t="s">
        <v>3914</v>
      </c>
      <c r="BK8" s="121" t="s">
        <v>3914</v>
      </c>
      <c r="BL8" s="121">
        <v>0</v>
      </c>
      <c r="BM8" s="124">
        <v>0</v>
      </c>
      <c r="BN8" s="121">
        <v>0</v>
      </c>
      <c r="BO8" s="124">
        <v>0</v>
      </c>
      <c r="BP8" s="121">
        <v>0</v>
      </c>
      <c r="BQ8" s="124">
        <v>0</v>
      </c>
      <c r="BR8" s="121">
        <v>24</v>
      </c>
      <c r="BS8" s="124">
        <v>100</v>
      </c>
      <c r="BT8" s="121">
        <v>24</v>
      </c>
      <c r="BU8" s="2"/>
      <c r="BV8" s="3"/>
      <c r="BW8" s="3"/>
      <c r="BX8" s="3"/>
      <c r="BY8" s="3"/>
    </row>
    <row r="9" spans="1:77" ht="41.45" customHeight="1">
      <c r="A9" s="64" t="s">
        <v>216</v>
      </c>
      <c r="C9" s="65"/>
      <c r="D9" s="65" t="s">
        <v>64</v>
      </c>
      <c r="E9" s="66">
        <v>1000</v>
      </c>
      <c r="F9" s="68">
        <v>96.53406149827852</v>
      </c>
      <c r="G9" s="100" t="s">
        <v>711</v>
      </c>
      <c r="H9" s="65"/>
      <c r="I9" s="69" t="s">
        <v>216</v>
      </c>
      <c r="J9" s="70"/>
      <c r="K9" s="70"/>
      <c r="L9" s="69" t="s">
        <v>3130</v>
      </c>
      <c r="M9" s="73">
        <v>1156.0817713403776</v>
      </c>
      <c r="N9" s="74">
        <v>3635.78125</v>
      </c>
      <c r="O9" s="74">
        <v>6839.578125</v>
      </c>
      <c r="P9" s="75"/>
      <c r="Q9" s="76"/>
      <c r="R9" s="76"/>
      <c r="S9" s="86"/>
      <c r="T9" s="48">
        <v>0</v>
      </c>
      <c r="U9" s="48">
        <v>1</v>
      </c>
      <c r="V9" s="49">
        <v>0</v>
      </c>
      <c r="W9" s="49">
        <v>0.001808</v>
      </c>
      <c r="X9" s="49">
        <v>0.004028</v>
      </c>
      <c r="Y9" s="49">
        <v>0.514204</v>
      </c>
      <c r="Z9" s="49">
        <v>0</v>
      </c>
      <c r="AA9" s="49">
        <v>0</v>
      </c>
      <c r="AB9" s="71">
        <v>9</v>
      </c>
      <c r="AC9" s="71"/>
      <c r="AD9" s="72"/>
      <c r="AE9" s="78" t="s">
        <v>1722</v>
      </c>
      <c r="AF9" s="78">
        <v>55034</v>
      </c>
      <c r="AG9" s="78">
        <v>72984</v>
      </c>
      <c r="AH9" s="78">
        <v>54095</v>
      </c>
      <c r="AI9" s="78">
        <v>101125</v>
      </c>
      <c r="AJ9" s="78"/>
      <c r="AK9" s="78" t="s">
        <v>2000</v>
      </c>
      <c r="AL9" s="78" t="s">
        <v>2266</v>
      </c>
      <c r="AM9" s="82" t="s">
        <v>2425</v>
      </c>
      <c r="AN9" s="78"/>
      <c r="AO9" s="80">
        <v>42820.127430555556</v>
      </c>
      <c r="AP9" s="82" t="s">
        <v>2496</v>
      </c>
      <c r="AQ9" s="78" t="b">
        <v>1</v>
      </c>
      <c r="AR9" s="78" t="b">
        <v>0</v>
      </c>
      <c r="AS9" s="78" t="b">
        <v>0</v>
      </c>
      <c r="AT9" s="78" t="s">
        <v>1663</v>
      </c>
      <c r="AU9" s="78">
        <v>61</v>
      </c>
      <c r="AV9" s="78"/>
      <c r="AW9" s="78" t="b">
        <v>0</v>
      </c>
      <c r="AX9" s="78" t="s">
        <v>2837</v>
      </c>
      <c r="AY9" s="82" t="s">
        <v>2844</v>
      </c>
      <c r="AZ9" s="78" t="s">
        <v>66</v>
      </c>
      <c r="BA9" s="78" t="str">
        <f>REPLACE(INDEX(GroupVertices[Group],MATCH(Vertices[[#This Row],[Vertex]],GroupVertices[Vertex],0)),1,1,"")</f>
        <v>1</v>
      </c>
      <c r="BB9" s="48"/>
      <c r="BC9" s="48"/>
      <c r="BD9" s="48"/>
      <c r="BE9" s="48"/>
      <c r="BF9" s="48" t="s">
        <v>488</v>
      </c>
      <c r="BG9" s="48" t="s">
        <v>488</v>
      </c>
      <c r="BH9" s="121" t="s">
        <v>3827</v>
      </c>
      <c r="BI9" s="121" t="s">
        <v>3827</v>
      </c>
      <c r="BJ9" s="121" t="s">
        <v>3914</v>
      </c>
      <c r="BK9" s="121" t="s">
        <v>3914</v>
      </c>
      <c r="BL9" s="121">
        <v>0</v>
      </c>
      <c r="BM9" s="124">
        <v>0</v>
      </c>
      <c r="BN9" s="121">
        <v>0</v>
      </c>
      <c r="BO9" s="124">
        <v>0</v>
      </c>
      <c r="BP9" s="121">
        <v>0</v>
      </c>
      <c r="BQ9" s="124">
        <v>0</v>
      </c>
      <c r="BR9" s="121">
        <v>24</v>
      </c>
      <c r="BS9" s="124">
        <v>100</v>
      </c>
      <c r="BT9" s="121">
        <v>24</v>
      </c>
      <c r="BU9" s="2"/>
      <c r="BV9" s="3"/>
      <c r="BW9" s="3"/>
      <c r="BX9" s="3"/>
      <c r="BY9" s="3"/>
    </row>
    <row r="10" spans="1:77" ht="41.45" customHeight="1">
      <c r="A10" s="64" t="s">
        <v>217</v>
      </c>
      <c r="C10" s="65"/>
      <c r="D10" s="65" t="s">
        <v>64</v>
      </c>
      <c r="E10" s="66">
        <v>283.1347692644963</v>
      </c>
      <c r="F10" s="68">
        <v>99.49899085836401</v>
      </c>
      <c r="G10" s="100" t="s">
        <v>712</v>
      </c>
      <c r="H10" s="65"/>
      <c r="I10" s="69" t="s">
        <v>217</v>
      </c>
      <c r="J10" s="70"/>
      <c r="K10" s="70"/>
      <c r="L10" s="69" t="s">
        <v>3131</v>
      </c>
      <c r="M10" s="73">
        <v>167.96964660255648</v>
      </c>
      <c r="N10" s="74">
        <v>3908.53125</v>
      </c>
      <c r="O10" s="74">
        <v>2325.8359375</v>
      </c>
      <c r="P10" s="75"/>
      <c r="Q10" s="76"/>
      <c r="R10" s="76"/>
      <c r="S10" s="86"/>
      <c r="T10" s="48">
        <v>0</v>
      </c>
      <c r="U10" s="48">
        <v>1</v>
      </c>
      <c r="V10" s="49">
        <v>0</v>
      </c>
      <c r="W10" s="49">
        <v>0.001808</v>
      </c>
      <c r="X10" s="49">
        <v>0.004028</v>
      </c>
      <c r="Y10" s="49">
        <v>0.514204</v>
      </c>
      <c r="Z10" s="49">
        <v>0</v>
      </c>
      <c r="AA10" s="49">
        <v>0</v>
      </c>
      <c r="AB10" s="71">
        <v>10</v>
      </c>
      <c r="AC10" s="71"/>
      <c r="AD10" s="72"/>
      <c r="AE10" s="78" t="s">
        <v>1723</v>
      </c>
      <c r="AF10" s="78">
        <v>10766</v>
      </c>
      <c r="AG10" s="78">
        <v>10550</v>
      </c>
      <c r="AH10" s="78">
        <v>36262</v>
      </c>
      <c r="AI10" s="78">
        <v>17258</v>
      </c>
      <c r="AJ10" s="78"/>
      <c r="AK10" s="78" t="s">
        <v>2001</v>
      </c>
      <c r="AL10" s="78" t="s">
        <v>2267</v>
      </c>
      <c r="AM10" s="78"/>
      <c r="AN10" s="78"/>
      <c r="AO10" s="80">
        <v>42233.10543981481</v>
      </c>
      <c r="AP10" s="82" t="s">
        <v>2497</v>
      </c>
      <c r="AQ10" s="78" t="b">
        <v>0</v>
      </c>
      <c r="AR10" s="78" t="b">
        <v>0</v>
      </c>
      <c r="AS10" s="78" t="b">
        <v>0</v>
      </c>
      <c r="AT10" s="78" t="s">
        <v>1663</v>
      </c>
      <c r="AU10" s="78">
        <v>65</v>
      </c>
      <c r="AV10" s="82" t="s">
        <v>2737</v>
      </c>
      <c r="AW10" s="78" t="b">
        <v>0</v>
      </c>
      <c r="AX10" s="78" t="s">
        <v>2837</v>
      </c>
      <c r="AY10" s="82" t="s">
        <v>2845</v>
      </c>
      <c r="AZ10" s="78" t="s">
        <v>66</v>
      </c>
      <c r="BA10" s="78" t="str">
        <f>REPLACE(INDEX(GroupVertices[Group],MATCH(Vertices[[#This Row],[Vertex]],GroupVertices[Vertex],0)),1,1,"")</f>
        <v>1</v>
      </c>
      <c r="BB10" s="48"/>
      <c r="BC10" s="48"/>
      <c r="BD10" s="48"/>
      <c r="BE10" s="48"/>
      <c r="BF10" s="48" t="s">
        <v>488</v>
      </c>
      <c r="BG10" s="48" t="s">
        <v>488</v>
      </c>
      <c r="BH10" s="121" t="s">
        <v>3827</v>
      </c>
      <c r="BI10" s="121" t="s">
        <v>3827</v>
      </c>
      <c r="BJ10" s="121" t="s">
        <v>3914</v>
      </c>
      <c r="BK10" s="121" t="s">
        <v>3914</v>
      </c>
      <c r="BL10" s="121">
        <v>0</v>
      </c>
      <c r="BM10" s="124">
        <v>0</v>
      </c>
      <c r="BN10" s="121">
        <v>0</v>
      </c>
      <c r="BO10" s="124">
        <v>0</v>
      </c>
      <c r="BP10" s="121">
        <v>0</v>
      </c>
      <c r="BQ10" s="124">
        <v>0</v>
      </c>
      <c r="BR10" s="121">
        <v>24</v>
      </c>
      <c r="BS10" s="124">
        <v>100</v>
      </c>
      <c r="BT10" s="121">
        <v>24</v>
      </c>
      <c r="BU10" s="2"/>
      <c r="BV10" s="3"/>
      <c r="BW10" s="3"/>
      <c r="BX10" s="3"/>
      <c r="BY10" s="3"/>
    </row>
    <row r="11" spans="1:77" ht="41.45" customHeight="1">
      <c r="A11" s="64" t="s">
        <v>218</v>
      </c>
      <c r="C11" s="65"/>
      <c r="D11" s="65" t="s">
        <v>64</v>
      </c>
      <c r="E11" s="66">
        <v>170.09478789871753</v>
      </c>
      <c r="F11" s="68">
        <v>99.966520242194</v>
      </c>
      <c r="G11" s="100" t="s">
        <v>713</v>
      </c>
      <c r="H11" s="65"/>
      <c r="I11" s="69" t="s">
        <v>218</v>
      </c>
      <c r="J11" s="70"/>
      <c r="K11" s="70"/>
      <c r="L11" s="69" t="s">
        <v>3132</v>
      </c>
      <c r="M11" s="73">
        <v>12.157687284815387</v>
      </c>
      <c r="N11" s="74">
        <v>1113.90771484375</v>
      </c>
      <c r="O11" s="74">
        <v>5362.5029296875</v>
      </c>
      <c r="P11" s="75"/>
      <c r="Q11" s="76"/>
      <c r="R11" s="76"/>
      <c r="S11" s="86"/>
      <c r="T11" s="48">
        <v>0</v>
      </c>
      <c r="U11" s="48">
        <v>1</v>
      </c>
      <c r="V11" s="49">
        <v>0</v>
      </c>
      <c r="W11" s="49">
        <v>0.001808</v>
      </c>
      <c r="X11" s="49">
        <v>0.004028</v>
      </c>
      <c r="Y11" s="49">
        <v>0.514204</v>
      </c>
      <c r="Z11" s="49">
        <v>0</v>
      </c>
      <c r="AA11" s="49">
        <v>0</v>
      </c>
      <c r="AB11" s="71">
        <v>11</v>
      </c>
      <c r="AC11" s="71"/>
      <c r="AD11" s="72"/>
      <c r="AE11" s="78" t="s">
        <v>1724</v>
      </c>
      <c r="AF11" s="78">
        <v>1320</v>
      </c>
      <c r="AG11" s="78">
        <v>705</v>
      </c>
      <c r="AH11" s="78">
        <v>26541</v>
      </c>
      <c r="AI11" s="78">
        <v>14226</v>
      </c>
      <c r="AJ11" s="78"/>
      <c r="AK11" s="78" t="s">
        <v>2002</v>
      </c>
      <c r="AL11" s="78"/>
      <c r="AM11" s="78"/>
      <c r="AN11" s="78"/>
      <c r="AO11" s="80">
        <v>41349.20233796296</v>
      </c>
      <c r="AP11" s="82" t="s">
        <v>2498</v>
      </c>
      <c r="AQ11" s="78" t="b">
        <v>0</v>
      </c>
      <c r="AR11" s="78" t="b">
        <v>0</v>
      </c>
      <c r="AS11" s="78" t="b">
        <v>1</v>
      </c>
      <c r="AT11" s="78" t="s">
        <v>1663</v>
      </c>
      <c r="AU11" s="78">
        <v>51</v>
      </c>
      <c r="AV11" s="82" t="s">
        <v>2733</v>
      </c>
      <c r="AW11" s="78" t="b">
        <v>0</v>
      </c>
      <c r="AX11" s="78" t="s">
        <v>2837</v>
      </c>
      <c r="AY11" s="82" t="s">
        <v>2846</v>
      </c>
      <c r="AZ11" s="78" t="s">
        <v>66</v>
      </c>
      <c r="BA11" s="78" t="str">
        <f>REPLACE(INDEX(GroupVertices[Group],MATCH(Vertices[[#This Row],[Vertex]],GroupVertices[Vertex],0)),1,1,"")</f>
        <v>1</v>
      </c>
      <c r="BB11" s="48"/>
      <c r="BC11" s="48"/>
      <c r="BD11" s="48"/>
      <c r="BE11" s="48"/>
      <c r="BF11" s="48" t="s">
        <v>488</v>
      </c>
      <c r="BG11" s="48" t="s">
        <v>488</v>
      </c>
      <c r="BH11" s="121" t="s">
        <v>3827</v>
      </c>
      <c r="BI11" s="121" t="s">
        <v>3827</v>
      </c>
      <c r="BJ11" s="121" t="s">
        <v>3914</v>
      </c>
      <c r="BK11" s="121" t="s">
        <v>3914</v>
      </c>
      <c r="BL11" s="121">
        <v>0</v>
      </c>
      <c r="BM11" s="124">
        <v>0</v>
      </c>
      <c r="BN11" s="121">
        <v>0</v>
      </c>
      <c r="BO11" s="124">
        <v>0</v>
      </c>
      <c r="BP11" s="121">
        <v>0</v>
      </c>
      <c r="BQ11" s="124">
        <v>0</v>
      </c>
      <c r="BR11" s="121">
        <v>24</v>
      </c>
      <c r="BS11" s="124">
        <v>100</v>
      </c>
      <c r="BT11" s="121">
        <v>24</v>
      </c>
      <c r="BU11" s="2"/>
      <c r="BV11" s="3"/>
      <c r="BW11" s="3"/>
      <c r="BX11" s="3"/>
      <c r="BY11" s="3"/>
    </row>
    <row r="12" spans="1:77" ht="41.45" customHeight="1">
      <c r="A12" s="64" t="s">
        <v>219</v>
      </c>
      <c r="C12" s="65"/>
      <c r="D12" s="65" t="s">
        <v>64</v>
      </c>
      <c r="E12" s="66">
        <v>393.52241587197193</v>
      </c>
      <c r="F12" s="68">
        <v>99.04243143773003</v>
      </c>
      <c r="G12" s="100" t="s">
        <v>714</v>
      </c>
      <c r="H12" s="65"/>
      <c r="I12" s="69" t="s">
        <v>219</v>
      </c>
      <c r="J12" s="70"/>
      <c r="K12" s="70"/>
      <c r="L12" s="69" t="s">
        <v>3133</v>
      </c>
      <c r="M12" s="73">
        <v>320.125682852507</v>
      </c>
      <c r="N12" s="74">
        <v>5176.70263671875</v>
      </c>
      <c r="O12" s="74">
        <v>895.0226440429688</v>
      </c>
      <c r="P12" s="75"/>
      <c r="Q12" s="76"/>
      <c r="R12" s="76"/>
      <c r="S12" s="86"/>
      <c r="T12" s="48">
        <v>0</v>
      </c>
      <c r="U12" s="48">
        <v>1</v>
      </c>
      <c r="V12" s="49">
        <v>0</v>
      </c>
      <c r="W12" s="49">
        <v>0.001808</v>
      </c>
      <c r="X12" s="49">
        <v>0.004028</v>
      </c>
      <c r="Y12" s="49">
        <v>0.514204</v>
      </c>
      <c r="Z12" s="49">
        <v>0</v>
      </c>
      <c r="AA12" s="49">
        <v>0</v>
      </c>
      <c r="AB12" s="71">
        <v>12</v>
      </c>
      <c r="AC12" s="71"/>
      <c r="AD12" s="72"/>
      <c r="AE12" s="78" t="s">
        <v>1725</v>
      </c>
      <c r="AF12" s="78">
        <v>16315</v>
      </c>
      <c r="AG12" s="78">
        <v>20164</v>
      </c>
      <c r="AH12" s="78">
        <v>101435</v>
      </c>
      <c r="AI12" s="78">
        <v>46092</v>
      </c>
      <c r="AJ12" s="78"/>
      <c r="AK12" s="78" t="s">
        <v>2003</v>
      </c>
      <c r="AL12" s="78" t="s">
        <v>2268</v>
      </c>
      <c r="AM12" s="78"/>
      <c r="AN12" s="78"/>
      <c r="AO12" s="80">
        <v>40844.57925925926</v>
      </c>
      <c r="AP12" s="82" t="s">
        <v>2499</v>
      </c>
      <c r="AQ12" s="78" t="b">
        <v>0</v>
      </c>
      <c r="AR12" s="78" t="b">
        <v>0</v>
      </c>
      <c r="AS12" s="78" t="b">
        <v>0</v>
      </c>
      <c r="AT12" s="78" t="s">
        <v>1663</v>
      </c>
      <c r="AU12" s="78">
        <v>7</v>
      </c>
      <c r="AV12" s="82" t="s">
        <v>2738</v>
      </c>
      <c r="AW12" s="78" t="b">
        <v>0</v>
      </c>
      <c r="AX12" s="78" t="s">
        <v>2837</v>
      </c>
      <c r="AY12" s="82" t="s">
        <v>2847</v>
      </c>
      <c r="AZ12" s="78" t="s">
        <v>66</v>
      </c>
      <c r="BA12" s="78" t="str">
        <f>REPLACE(INDEX(GroupVertices[Group],MATCH(Vertices[[#This Row],[Vertex]],GroupVertices[Vertex],0)),1,1,"")</f>
        <v>1</v>
      </c>
      <c r="BB12" s="48"/>
      <c r="BC12" s="48"/>
      <c r="BD12" s="48"/>
      <c r="BE12" s="48"/>
      <c r="BF12" s="48" t="s">
        <v>488</v>
      </c>
      <c r="BG12" s="48" t="s">
        <v>488</v>
      </c>
      <c r="BH12" s="121" t="s">
        <v>3827</v>
      </c>
      <c r="BI12" s="121" t="s">
        <v>3827</v>
      </c>
      <c r="BJ12" s="121" t="s">
        <v>3914</v>
      </c>
      <c r="BK12" s="121" t="s">
        <v>3914</v>
      </c>
      <c r="BL12" s="121">
        <v>0</v>
      </c>
      <c r="BM12" s="124">
        <v>0</v>
      </c>
      <c r="BN12" s="121">
        <v>0</v>
      </c>
      <c r="BO12" s="124">
        <v>0</v>
      </c>
      <c r="BP12" s="121">
        <v>0</v>
      </c>
      <c r="BQ12" s="124">
        <v>0</v>
      </c>
      <c r="BR12" s="121">
        <v>24</v>
      </c>
      <c r="BS12" s="124">
        <v>100</v>
      </c>
      <c r="BT12" s="121">
        <v>24</v>
      </c>
      <c r="BU12" s="2"/>
      <c r="BV12" s="3"/>
      <c r="BW12" s="3"/>
      <c r="BX12" s="3"/>
      <c r="BY12" s="3"/>
    </row>
    <row r="13" spans="1:77" ht="41.45" customHeight="1">
      <c r="A13" s="64" t="s">
        <v>220</v>
      </c>
      <c r="C13" s="65"/>
      <c r="D13" s="65" t="s">
        <v>64</v>
      </c>
      <c r="E13" s="66">
        <v>163.38931820673025</v>
      </c>
      <c r="F13" s="68">
        <v>99.99425382880209</v>
      </c>
      <c r="G13" s="100" t="s">
        <v>715</v>
      </c>
      <c r="H13" s="65"/>
      <c r="I13" s="69" t="s">
        <v>220</v>
      </c>
      <c r="J13" s="70"/>
      <c r="K13" s="70"/>
      <c r="L13" s="69" t="s">
        <v>3134</v>
      </c>
      <c r="M13" s="73">
        <v>2.9150073212236336</v>
      </c>
      <c r="N13" s="74">
        <v>2762.279296875</v>
      </c>
      <c r="O13" s="74">
        <v>1773.9437255859375</v>
      </c>
      <c r="P13" s="75"/>
      <c r="Q13" s="76"/>
      <c r="R13" s="76"/>
      <c r="S13" s="86"/>
      <c r="T13" s="48">
        <v>0</v>
      </c>
      <c r="U13" s="48">
        <v>1</v>
      </c>
      <c r="V13" s="49">
        <v>0</v>
      </c>
      <c r="W13" s="49">
        <v>0.001808</v>
      </c>
      <c r="X13" s="49">
        <v>0.004028</v>
      </c>
      <c r="Y13" s="49">
        <v>0.514204</v>
      </c>
      <c r="Z13" s="49">
        <v>0</v>
      </c>
      <c r="AA13" s="49">
        <v>0</v>
      </c>
      <c r="AB13" s="71">
        <v>13</v>
      </c>
      <c r="AC13" s="71"/>
      <c r="AD13" s="72"/>
      <c r="AE13" s="78" t="s">
        <v>1726</v>
      </c>
      <c r="AF13" s="78">
        <v>638</v>
      </c>
      <c r="AG13" s="78">
        <v>121</v>
      </c>
      <c r="AH13" s="78">
        <v>1101</v>
      </c>
      <c r="AI13" s="78">
        <v>1201</v>
      </c>
      <c r="AJ13" s="78"/>
      <c r="AK13" s="78" t="s">
        <v>2004</v>
      </c>
      <c r="AL13" s="78" t="s">
        <v>2269</v>
      </c>
      <c r="AM13" s="78"/>
      <c r="AN13" s="78"/>
      <c r="AO13" s="80">
        <v>42680.743252314816</v>
      </c>
      <c r="AP13" s="78"/>
      <c r="AQ13" s="78" t="b">
        <v>1</v>
      </c>
      <c r="AR13" s="78" t="b">
        <v>0</v>
      </c>
      <c r="AS13" s="78" t="b">
        <v>1</v>
      </c>
      <c r="AT13" s="78" t="s">
        <v>1663</v>
      </c>
      <c r="AU13" s="78">
        <v>0</v>
      </c>
      <c r="AV13" s="78"/>
      <c r="AW13" s="78" t="b">
        <v>0</v>
      </c>
      <c r="AX13" s="78" t="s">
        <v>2837</v>
      </c>
      <c r="AY13" s="82" t="s">
        <v>2848</v>
      </c>
      <c r="AZ13" s="78" t="s">
        <v>66</v>
      </c>
      <c r="BA13" s="78" t="str">
        <f>REPLACE(INDEX(GroupVertices[Group],MATCH(Vertices[[#This Row],[Vertex]],GroupVertices[Vertex],0)),1,1,"")</f>
        <v>1</v>
      </c>
      <c r="BB13" s="48"/>
      <c r="BC13" s="48"/>
      <c r="BD13" s="48"/>
      <c r="BE13" s="48"/>
      <c r="BF13" s="48" t="s">
        <v>488</v>
      </c>
      <c r="BG13" s="48" t="s">
        <v>488</v>
      </c>
      <c r="BH13" s="121" t="s">
        <v>3827</v>
      </c>
      <c r="BI13" s="121" t="s">
        <v>3827</v>
      </c>
      <c r="BJ13" s="121" t="s">
        <v>3914</v>
      </c>
      <c r="BK13" s="121" t="s">
        <v>3914</v>
      </c>
      <c r="BL13" s="121">
        <v>0</v>
      </c>
      <c r="BM13" s="124">
        <v>0</v>
      </c>
      <c r="BN13" s="121">
        <v>0</v>
      </c>
      <c r="BO13" s="124">
        <v>0</v>
      </c>
      <c r="BP13" s="121">
        <v>0</v>
      </c>
      <c r="BQ13" s="124">
        <v>0</v>
      </c>
      <c r="BR13" s="121">
        <v>24</v>
      </c>
      <c r="BS13" s="124">
        <v>100</v>
      </c>
      <c r="BT13" s="121">
        <v>24</v>
      </c>
      <c r="BU13" s="2"/>
      <c r="BV13" s="3"/>
      <c r="BW13" s="3"/>
      <c r="BX13" s="3"/>
      <c r="BY13" s="3"/>
    </row>
    <row r="14" spans="1:77" ht="41.45" customHeight="1">
      <c r="A14" s="64" t="s">
        <v>221</v>
      </c>
      <c r="C14" s="65"/>
      <c r="D14" s="65" t="s">
        <v>64</v>
      </c>
      <c r="E14" s="66">
        <v>829.3549819138441</v>
      </c>
      <c r="F14" s="68">
        <v>97.23984328624006</v>
      </c>
      <c r="G14" s="100" t="s">
        <v>716</v>
      </c>
      <c r="H14" s="65"/>
      <c r="I14" s="69" t="s">
        <v>221</v>
      </c>
      <c r="J14" s="70"/>
      <c r="K14" s="70"/>
      <c r="L14" s="69" t="s">
        <v>3135</v>
      </c>
      <c r="M14" s="73">
        <v>920.868227472397</v>
      </c>
      <c r="N14" s="74">
        <v>3176.11962890625</v>
      </c>
      <c r="O14" s="74">
        <v>8566.9677734375</v>
      </c>
      <c r="P14" s="75"/>
      <c r="Q14" s="76"/>
      <c r="R14" s="76"/>
      <c r="S14" s="86"/>
      <c r="T14" s="48">
        <v>0</v>
      </c>
      <c r="U14" s="48">
        <v>1</v>
      </c>
      <c r="V14" s="49">
        <v>0</v>
      </c>
      <c r="W14" s="49">
        <v>0.001808</v>
      </c>
      <c r="X14" s="49">
        <v>0.004028</v>
      </c>
      <c r="Y14" s="49">
        <v>0.514204</v>
      </c>
      <c r="Z14" s="49">
        <v>0</v>
      </c>
      <c r="AA14" s="49">
        <v>0</v>
      </c>
      <c r="AB14" s="71">
        <v>14</v>
      </c>
      <c r="AC14" s="71"/>
      <c r="AD14" s="72"/>
      <c r="AE14" s="78" t="s">
        <v>1727</v>
      </c>
      <c r="AF14" s="78">
        <v>30932</v>
      </c>
      <c r="AG14" s="78">
        <v>58122</v>
      </c>
      <c r="AH14" s="78">
        <v>106412</v>
      </c>
      <c r="AI14" s="78">
        <v>124745</v>
      </c>
      <c r="AJ14" s="78"/>
      <c r="AK14" s="78" t="s">
        <v>2005</v>
      </c>
      <c r="AL14" s="78" t="s">
        <v>2270</v>
      </c>
      <c r="AM14" s="82" t="s">
        <v>2426</v>
      </c>
      <c r="AN14" s="78"/>
      <c r="AO14" s="80">
        <v>42736.997407407405</v>
      </c>
      <c r="AP14" s="82" t="s">
        <v>2500</v>
      </c>
      <c r="AQ14" s="78" t="b">
        <v>0</v>
      </c>
      <c r="AR14" s="78" t="b">
        <v>0</v>
      </c>
      <c r="AS14" s="78" t="b">
        <v>0</v>
      </c>
      <c r="AT14" s="78" t="s">
        <v>1663</v>
      </c>
      <c r="AU14" s="78">
        <v>96</v>
      </c>
      <c r="AV14" s="82" t="s">
        <v>2733</v>
      </c>
      <c r="AW14" s="78" t="b">
        <v>0</v>
      </c>
      <c r="AX14" s="78" t="s">
        <v>2837</v>
      </c>
      <c r="AY14" s="82" t="s">
        <v>2849</v>
      </c>
      <c r="AZ14" s="78" t="s">
        <v>66</v>
      </c>
      <c r="BA14" s="78" t="str">
        <f>REPLACE(INDEX(GroupVertices[Group],MATCH(Vertices[[#This Row],[Vertex]],GroupVertices[Vertex],0)),1,1,"")</f>
        <v>1</v>
      </c>
      <c r="BB14" s="48"/>
      <c r="BC14" s="48"/>
      <c r="BD14" s="48"/>
      <c r="BE14" s="48"/>
      <c r="BF14" s="48" t="s">
        <v>488</v>
      </c>
      <c r="BG14" s="48" t="s">
        <v>488</v>
      </c>
      <c r="BH14" s="121" t="s">
        <v>3827</v>
      </c>
      <c r="BI14" s="121" t="s">
        <v>3827</v>
      </c>
      <c r="BJ14" s="121" t="s">
        <v>3914</v>
      </c>
      <c r="BK14" s="121" t="s">
        <v>3914</v>
      </c>
      <c r="BL14" s="121">
        <v>0</v>
      </c>
      <c r="BM14" s="124">
        <v>0</v>
      </c>
      <c r="BN14" s="121">
        <v>0</v>
      </c>
      <c r="BO14" s="124">
        <v>0</v>
      </c>
      <c r="BP14" s="121">
        <v>0</v>
      </c>
      <c r="BQ14" s="124">
        <v>0</v>
      </c>
      <c r="BR14" s="121">
        <v>24</v>
      </c>
      <c r="BS14" s="124">
        <v>100</v>
      </c>
      <c r="BT14" s="121">
        <v>24</v>
      </c>
      <c r="BU14" s="2"/>
      <c r="BV14" s="3"/>
      <c r="BW14" s="3"/>
      <c r="BX14" s="3"/>
      <c r="BY14" s="3"/>
    </row>
    <row r="15" spans="1:77" ht="41.45" customHeight="1">
      <c r="A15" s="64" t="s">
        <v>222</v>
      </c>
      <c r="C15" s="65"/>
      <c r="D15" s="65" t="s">
        <v>64</v>
      </c>
      <c r="E15" s="66">
        <v>272.7895155102488</v>
      </c>
      <c r="F15" s="68">
        <v>99.54177846373027</v>
      </c>
      <c r="G15" s="100" t="s">
        <v>717</v>
      </c>
      <c r="H15" s="65"/>
      <c r="I15" s="69" t="s">
        <v>222</v>
      </c>
      <c r="J15" s="70"/>
      <c r="K15" s="70"/>
      <c r="L15" s="69" t="s">
        <v>3136</v>
      </c>
      <c r="M15" s="73">
        <v>153.70996398749455</v>
      </c>
      <c r="N15" s="74">
        <v>2743.11767578125</v>
      </c>
      <c r="O15" s="74">
        <v>8053.47705078125</v>
      </c>
      <c r="P15" s="75"/>
      <c r="Q15" s="76"/>
      <c r="R15" s="76"/>
      <c r="S15" s="86"/>
      <c r="T15" s="48">
        <v>0</v>
      </c>
      <c r="U15" s="48">
        <v>1</v>
      </c>
      <c r="V15" s="49">
        <v>0</v>
      </c>
      <c r="W15" s="49">
        <v>0.001808</v>
      </c>
      <c r="X15" s="49">
        <v>0.004028</v>
      </c>
      <c r="Y15" s="49">
        <v>0.514204</v>
      </c>
      <c r="Z15" s="49">
        <v>0</v>
      </c>
      <c r="AA15" s="49">
        <v>0</v>
      </c>
      <c r="AB15" s="71">
        <v>15</v>
      </c>
      <c r="AC15" s="71"/>
      <c r="AD15" s="72"/>
      <c r="AE15" s="78" t="s">
        <v>1728</v>
      </c>
      <c r="AF15" s="78">
        <v>9512</v>
      </c>
      <c r="AG15" s="78">
        <v>9649</v>
      </c>
      <c r="AH15" s="78">
        <v>30330</v>
      </c>
      <c r="AI15" s="78">
        <v>164461</v>
      </c>
      <c r="AJ15" s="78"/>
      <c r="AK15" s="78" t="s">
        <v>2006</v>
      </c>
      <c r="AL15" s="78" t="s">
        <v>2271</v>
      </c>
      <c r="AM15" s="78"/>
      <c r="AN15" s="78"/>
      <c r="AO15" s="80">
        <v>40815.03734953704</v>
      </c>
      <c r="AP15" s="82" t="s">
        <v>2501</v>
      </c>
      <c r="AQ15" s="78" t="b">
        <v>0</v>
      </c>
      <c r="AR15" s="78" t="b">
        <v>0</v>
      </c>
      <c r="AS15" s="78" t="b">
        <v>0</v>
      </c>
      <c r="AT15" s="78" t="s">
        <v>1663</v>
      </c>
      <c r="AU15" s="78">
        <v>6</v>
      </c>
      <c r="AV15" s="82" t="s">
        <v>2733</v>
      </c>
      <c r="AW15" s="78" t="b">
        <v>0</v>
      </c>
      <c r="AX15" s="78" t="s">
        <v>2837</v>
      </c>
      <c r="AY15" s="82" t="s">
        <v>2850</v>
      </c>
      <c r="AZ15" s="78" t="s">
        <v>66</v>
      </c>
      <c r="BA15" s="78" t="str">
        <f>REPLACE(INDEX(GroupVertices[Group],MATCH(Vertices[[#This Row],[Vertex]],GroupVertices[Vertex],0)),1,1,"")</f>
        <v>1</v>
      </c>
      <c r="BB15" s="48"/>
      <c r="BC15" s="48"/>
      <c r="BD15" s="48"/>
      <c r="BE15" s="48"/>
      <c r="BF15" s="48" t="s">
        <v>488</v>
      </c>
      <c r="BG15" s="48" t="s">
        <v>488</v>
      </c>
      <c r="BH15" s="121" t="s">
        <v>3827</v>
      </c>
      <c r="BI15" s="121" t="s">
        <v>3827</v>
      </c>
      <c r="BJ15" s="121" t="s">
        <v>3914</v>
      </c>
      <c r="BK15" s="121" t="s">
        <v>3914</v>
      </c>
      <c r="BL15" s="121">
        <v>0</v>
      </c>
      <c r="BM15" s="124">
        <v>0</v>
      </c>
      <c r="BN15" s="121">
        <v>0</v>
      </c>
      <c r="BO15" s="124">
        <v>0</v>
      </c>
      <c r="BP15" s="121">
        <v>0</v>
      </c>
      <c r="BQ15" s="124">
        <v>0</v>
      </c>
      <c r="BR15" s="121">
        <v>24</v>
      </c>
      <c r="BS15" s="124">
        <v>100</v>
      </c>
      <c r="BT15" s="121">
        <v>24</v>
      </c>
      <c r="BU15" s="2"/>
      <c r="BV15" s="3"/>
      <c r="BW15" s="3"/>
      <c r="BX15" s="3"/>
      <c r="BY15" s="3"/>
    </row>
    <row r="16" spans="1:77" ht="41.45" customHeight="1">
      <c r="A16" s="64" t="s">
        <v>223</v>
      </c>
      <c r="C16" s="65"/>
      <c r="D16" s="65" t="s">
        <v>64</v>
      </c>
      <c r="E16" s="66">
        <v>530.9386166831086</v>
      </c>
      <c r="F16" s="68">
        <v>98.4740828683367</v>
      </c>
      <c r="G16" s="100" t="s">
        <v>718</v>
      </c>
      <c r="H16" s="65"/>
      <c r="I16" s="69" t="s">
        <v>223</v>
      </c>
      <c r="J16" s="70"/>
      <c r="K16" s="70"/>
      <c r="L16" s="69" t="s">
        <v>3137</v>
      </c>
      <c r="M16" s="73">
        <v>509.53731607899005</v>
      </c>
      <c r="N16" s="74">
        <v>4987.64404296875</v>
      </c>
      <c r="O16" s="74">
        <v>2501.803466796875</v>
      </c>
      <c r="P16" s="75"/>
      <c r="Q16" s="76"/>
      <c r="R16" s="76"/>
      <c r="S16" s="86"/>
      <c r="T16" s="48">
        <v>0</v>
      </c>
      <c r="U16" s="48">
        <v>1</v>
      </c>
      <c r="V16" s="49">
        <v>0</v>
      </c>
      <c r="W16" s="49">
        <v>0.001808</v>
      </c>
      <c r="X16" s="49">
        <v>0.004028</v>
      </c>
      <c r="Y16" s="49">
        <v>0.514204</v>
      </c>
      <c r="Z16" s="49">
        <v>0</v>
      </c>
      <c r="AA16" s="49">
        <v>0</v>
      </c>
      <c r="AB16" s="71">
        <v>16</v>
      </c>
      <c r="AC16" s="71"/>
      <c r="AD16" s="72"/>
      <c r="AE16" s="78" t="s">
        <v>1729</v>
      </c>
      <c r="AF16" s="78">
        <v>17586</v>
      </c>
      <c r="AG16" s="78">
        <v>32132</v>
      </c>
      <c r="AH16" s="78">
        <v>86494</v>
      </c>
      <c r="AI16" s="78">
        <v>212775</v>
      </c>
      <c r="AJ16" s="78"/>
      <c r="AK16" s="78" t="s">
        <v>2007</v>
      </c>
      <c r="AL16" s="78" t="s">
        <v>2272</v>
      </c>
      <c r="AM16" s="78"/>
      <c r="AN16" s="78"/>
      <c r="AO16" s="80">
        <v>39847.015810185185</v>
      </c>
      <c r="AP16" s="82" t="s">
        <v>2502</v>
      </c>
      <c r="AQ16" s="78" t="b">
        <v>0</v>
      </c>
      <c r="AR16" s="78" t="b">
        <v>0</v>
      </c>
      <c r="AS16" s="78" t="b">
        <v>1</v>
      </c>
      <c r="AT16" s="78" t="s">
        <v>1663</v>
      </c>
      <c r="AU16" s="78">
        <v>68</v>
      </c>
      <c r="AV16" s="82" t="s">
        <v>2735</v>
      </c>
      <c r="AW16" s="78" t="b">
        <v>0</v>
      </c>
      <c r="AX16" s="78" t="s">
        <v>2837</v>
      </c>
      <c r="AY16" s="82" t="s">
        <v>2851</v>
      </c>
      <c r="AZ16" s="78" t="s">
        <v>66</v>
      </c>
      <c r="BA16" s="78" t="str">
        <f>REPLACE(INDEX(GroupVertices[Group],MATCH(Vertices[[#This Row],[Vertex]],GroupVertices[Vertex],0)),1,1,"")</f>
        <v>1</v>
      </c>
      <c r="BB16" s="48"/>
      <c r="BC16" s="48"/>
      <c r="BD16" s="48"/>
      <c r="BE16" s="48"/>
      <c r="BF16" s="48" t="s">
        <v>488</v>
      </c>
      <c r="BG16" s="48" t="s">
        <v>488</v>
      </c>
      <c r="BH16" s="121" t="s">
        <v>3827</v>
      </c>
      <c r="BI16" s="121" t="s">
        <v>3827</v>
      </c>
      <c r="BJ16" s="121" t="s">
        <v>3914</v>
      </c>
      <c r="BK16" s="121" t="s">
        <v>3914</v>
      </c>
      <c r="BL16" s="121">
        <v>0</v>
      </c>
      <c r="BM16" s="124">
        <v>0</v>
      </c>
      <c r="BN16" s="121">
        <v>0</v>
      </c>
      <c r="BO16" s="124">
        <v>0</v>
      </c>
      <c r="BP16" s="121">
        <v>0</v>
      </c>
      <c r="BQ16" s="124">
        <v>0</v>
      </c>
      <c r="BR16" s="121">
        <v>24</v>
      </c>
      <c r="BS16" s="124">
        <v>100</v>
      </c>
      <c r="BT16" s="121">
        <v>24</v>
      </c>
      <c r="BU16" s="2"/>
      <c r="BV16" s="3"/>
      <c r="BW16" s="3"/>
      <c r="BX16" s="3"/>
      <c r="BY16" s="3"/>
    </row>
    <row r="17" spans="1:77" ht="41.45" customHeight="1">
      <c r="A17" s="64" t="s">
        <v>224</v>
      </c>
      <c r="C17" s="65"/>
      <c r="D17" s="65" t="s">
        <v>64</v>
      </c>
      <c r="E17" s="66">
        <v>176.8117395593555</v>
      </c>
      <c r="F17" s="68">
        <v>99.93873916656773</v>
      </c>
      <c r="G17" s="100" t="s">
        <v>719</v>
      </c>
      <c r="H17" s="65"/>
      <c r="I17" s="69" t="s">
        <v>224</v>
      </c>
      <c r="J17" s="70"/>
      <c r="K17" s="70"/>
      <c r="L17" s="69" t="s">
        <v>3138</v>
      </c>
      <c r="M17" s="73">
        <v>21.41619375519411</v>
      </c>
      <c r="N17" s="74">
        <v>6075.65185546875</v>
      </c>
      <c r="O17" s="74">
        <v>7358.3095703125</v>
      </c>
      <c r="P17" s="75"/>
      <c r="Q17" s="76"/>
      <c r="R17" s="76"/>
      <c r="S17" s="86"/>
      <c r="T17" s="48">
        <v>0</v>
      </c>
      <c r="U17" s="48">
        <v>1</v>
      </c>
      <c r="V17" s="49">
        <v>0</v>
      </c>
      <c r="W17" s="49">
        <v>0.001808</v>
      </c>
      <c r="X17" s="49">
        <v>0.004028</v>
      </c>
      <c r="Y17" s="49">
        <v>0.514204</v>
      </c>
      <c r="Z17" s="49">
        <v>0</v>
      </c>
      <c r="AA17" s="49">
        <v>0</v>
      </c>
      <c r="AB17" s="71">
        <v>17</v>
      </c>
      <c r="AC17" s="71"/>
      <c r="AD17" s="72"/>
      <c r="AE17" s="78" t="s">
        <v>1730</v>
      </c>
      <c r="AF17" s="78">
        <v>1430</v>
      </c>
      <c r="AG17" s="78">
        <v>1290</v>
      </c>
      <c r="AH17" s="78">
        <v>122259</v>
      </c>
      <c r="AI17" s="78">
        <v>46728</v>
      </c>
      <c r="AJ17" s="78"/>
      <c r="AK17" s="78" t="s">
        <v>2008</v>
      </c>
      <c r="AL17" s="78" t="s">
        <v>2273</v>
      </c>
      <c r="AM17" s="78"/>
      <c r="AN17" s="78"/>
      <c r="AO17" s="80">
        <v>42676.392858796295</v>
      </c>
      <c r="AP17" s="78"/>
      <c r="AQ17" s="78" t="b">
        <v>0</v>
      </c>
      <c r="AR17" s="78" t="b">
        <v>0</v>
      </c>
      <c r="AS17" s="78" t="b">
        <v>0</v>
      </c>
      <c r="AT17" s="78" t="s">
        <v>1663</v>
      </c>
      <c r="AU17" s="78">
        <v>79</v>
      </c>
      <c r="AV17" s="82" t="s">
        <v>2733</v>
      </c>
      <c r="AW17" s="78" t="b">
        <v>0</v>
      </c>
      <c r="AX17" s="78" t="s">
        <v>2837</v>
      </c>
      <c r="AY17" s="82" t="s">
        <v>2852</v>
      </c>
      <c r="AZ17" s="78" t="s">
        <v>66</v>
      </c>
      <c r="BA17" s="78" t="str">
        <f>REPLACE(INDEX(GroupVertices[Group],MATCH(Vertices[[#This Row],[Vertex]],GroupVertices[Vertex],0)),1,1,"")</f>
        <v>1</v>
      </c>
      <c r="BB17" s="48"/>
      <c r="BC17" s="48"/>
      <c r="BD17" s="48"/>
      <c r="BE17" s="48"/>
      <c r="BF17" s="48" t="s">
        <v>488</v>
      </c>
      <c r="BG17" s="48" t="s">
        <v>488</v>
      </c>
      <c r="BH17" s="121" t="s">
        <v>3827</v>
      </c>
      <c r="BI17" s="121" t="s">
        <v>3827</v>
      </c>
      <c r="BJ17" s="121" t="s">
        <v>3914</v>
      </c>
      <c r="BK17" s="121" t="s">
        <v>3914</v>
      </c>
      <c r="BL17" s="121">
        <v>0</v>
      </c>
      <c r="BM17" s="124">
        <v>0</v>
      </c>
      <c r="BN17" s="121">
        <v>0</v>
      </c>
      <c r="BO17" s="124">
        <v>0</v>
      </c>
      <c r="BP17" s="121">
        <v>0</v>
      </c>
      <c r="BQ17" s="124">
        <v>0</v>
      </c>
      <c r="BR17" s="121">
        <v>24</v>
      </c>
      <c r="BS17" s="124">
        <v>100</v>
      </c>
      <c r="BT17" s="121">
        <v>24</v>
      </c>
      <c r="BU17" s="2"/>
      <c r="BV17" s="3"/>
      <c r="BW17" s="3"/>
      <c r="BX17" s="3"/>
      <c r="BY17" s="3"/>
    </row>
    <row r="18" spans="1:77" ht="41.45" customHeight="1">
      <c r="A18" s="64" t="s">
        <v>225</v>
      </c>
      <c r="C18" s="65"/>
      <c r="D18" s="65" t="s">
        <v>64</v>
      </c>
      <c r="E18" s="66">
        <v>705.14304505097</v>
      </c>
      <c r="F18" s="68">
        <v>97.75357948474415</v>
      </c>
      <c r="G18" s="100" t="s">
        <v>720</v>
      </c>
      <c r="H18" s="65"/>
      <c r="I18" s="69" t="s">
        <v>225</v>
      </c>
      <c r="J18" s="70"/>
      <c r="K18" s="70"/>
      <c r="L18" s="69" t="s">
        <v>3139</v>
      </c>
      <c r="M18" s="73">
        <v>749.657077050932</v>
      </c>
      <c r="N18" s="74">
        <v>1349.2469482421875</v>
      </c>
      <c r="O18" s="74">
        <v>2223.84423828125</v>
      </c>
      <c r="P18" s="75"/>
      <c r="Q18" s="76"/>
      <c r="R18" s="76"/>
      <c r="S18" s="86"/>
      <c r="T18" s="48">
        <v>0</v>
      </c>
      <c r="U18" s="48">
        <v>1</v>
      </c>
      <c r="V18" s="49">
        <v>0</v>
      </c>
      <c r="W18" s="49">
        <v>0.001808</v>
      </c>
      <c r="X18" s="49">
        <v>0.004028</v>
      </c>
      <c r="Y18" s="49">
        <v>0.514204</v>
      </c>
      <c r="Z18" s="49">
        <v>0</v>
      </c>
      <c r="AA18" s="49">
        <v>0</v>
      </c>
      <c r="AB18" s="71">
        <v>18</v>
      </c>
      <c r="AC18" s="71"/>
      <c r="AD18" s="72"/>
      <c r="AE18" s="78" t="s">
        <v>1731</v>
      </c>
      <c r="AF18" s="78">
        <v>51818</v>
      </c>
      <c r="AG18" s="78">
        <v>47304</v>
      </c>
      <c r="AH18" s="78">
        <v>104165</v>
      </c>
      <c r="AI18" s="78">
        <v>212473</v>
      </c>
      <c r="AJ18" s="78"/>
      <c r="AK18" s="78" t="s">
        <v>2009</v>
      </c>
      <c r="AL18" s="78" t="s">
        <v>2274</v>
      </c>
      <c r="AM18" s="82" t="s">
        <v>2427</v>
      </c>
      <c r="AN18" s="78"/>
      <c r="AO18" s="80">
        <v>42818.593877314815</v>
      </c>
      <c r="AP18" s="82" t="s">
        <v>2503</v>
      </c>
      <c r="AQ18" s="78" t="b">
        <v>0</v>
      </c>
      <c r="AR18" s="78" t="b">
        <v>0</v>
      </c>
      <c r="AS18" s="78" t="b">
        <v>1</v>
      </c>
      <c r="AT18" s="78" t="s">
        <v>1663</v>
      </c>
      <c r="AU18" s="78">
        <v>62</v>
      </c>
      <c r="AV18" s="82" t="s">
        <v>2733</v>
      </c>
      <c r="AW18" s="78" t="b">
        <v>0</v>
      </c>
      <c r="AX18" s="78" t="s">
        <v>2837</v>
      </c>
      <c r="AY18" s="82" t="s">
        <v>2853</v>
      </c>
      <c r="AZ18" s="78" t="s">
        <v>66</v>
      </c>
      <c r="BA18" s="78" t="str">
        <f>REPLACE(INDEX(GroupVertices[Group],MATCH(Vertices[[#This Row],[Vertex]],GroupVertices[Vertex],0)),1,1,"")</f>
        <v>1</v>
      </c>
      <c r="BB18" s="48"/>
      <c r="BC18" s="48"/>
      <c r="BD18" s="48"/>
      <c r="BE18" s="48"/>
      <c r="BF18" s="48" t="s">
        <v>488</v>
      </c>
      <c r="BG18" s="48" t="s">
        <v>488</v>
      </c>
      <c r="BH18" s="121" t="s">
        <v>3827</v>
      </c>
      <c r="BI18" s="121" t="s">
        <v>3827</v>
      </c>
      <c r="BJ18" s="121" t="s">
        <v>3914</v>
      </c>
      <c r="BK18" s="121" t="s">
        <v>3914</v>
      </c>
      <c r="BL18" s="121">
        <v>0</v>
      </c>
      <c r="BM18" s="124">
        <v>0</v>
      </c>
      <c r="BN18" s="121">
        <v>0</v>
      </c>
      <c r="BO18" s="124">
        <v>0</v>
      </c>
      <c r="BP18" s="121">
        <v>0</v>
      </c>
      <c r="BQ18" s="124">
        <v>0</v>
      </c>
      <c r="BR18" s="121">
        <v>24</v>
      </c>
      <c r="BS18" s="124">
        <v>100</v>
      </c>
      <c r="BT18" s="121">
        <v>24</v>
      </c>
      <c r="BU18" s="2"/>
      <c r="BV18" s="3"/>
      <c r="BW18" s="3"/>
      <c r="BX18" s="3"/>
      <c r="BY18" s="3"/>
    </row>
    <row r="19" spans="1:77" ht="41.45" customHeight="1">
      <c r="A19" s="64" t="s">
        <v>226</v>
      </c>
      <c r="C19" s="65"/>
      <c r="D19" s="65" t="s">
        <v>64</v>
      </c>
      <c r="E19" s="66">
        <v>174.79091307683876</v>
      </c>
      <c r="F19" s="68">
        <v>99.9470972337647</v>
      </c>
      <c r="G19" s="100" t="s">
        <v>721</v>
      </c>
      <c r="H19" s="65"/>
      <c r="I19" s="69" t="s">
        <v>226</v>
      </c>
      <c r="J19" s="70"/>
      <c r="K19" s="70"/>
      <c r="L19" s="69" t="s">
        <v>3140</v>
      </c>
      <c r="M19" s="73">
        <v>18.630728560687007</v>
      </c>
      <c r="N19" s="74">
        <v>2203.102783203125</v>
      </c>
      <c r="O19" s="74">
        <v>7667.78369140625</v>
      </c>
      <c r="P19" s="75"/>
      <c r="Q19" s="76"/>
      <c r="R19" s="76"/>
      <c r="S19" s="86"/>
      <c r="T19" s="48">
        <v>0</v>
      </c>
      <c r="U19" s="48">
        <v>1</v>
      </c>
      <c r="V19" s="49">
        <v>0</v>
      </c>
      <c r="W19" s="49">
        <v>0.001808</v>
      </c>
      <c r="X19" s="49">
        <v>0.004028</v>
      </c>
      <c r="Y19" s="49">
        <v>0.514204</v>
      </c>
      <c r="Z19" s="49">
        <v>0</v>
      </c>
      <c r="AA19" s="49">
        <v>0</v>
      </c>
      <c r="AB19" s="71">
        <v>19</v>
      </c>
      <c r="AC19" s="71"/>
      <c r="AD19" s="72"/>
      <c r="AE19" s="78" t="s">
        <v>1732</v>
      </c>
      <c r="AF19" s="78">
        <v>1902</v>
      </c>
      <c r="AG19" s="78">
        <v>1114</v>
      </c>
      <c r="AH19" s="78">
        <v>10526</v>
      </c>
      <c r="AI19" s="78">
        <v>13451</v>
      </c>
      <c r="AJ19" s="78"/>
      <c r="AK19" s="78" t="s">
        <v>2010</v>
      </c>
      <c r="AL19" s="78" t="s">
        <v>2275</v>
      </c>
      <c r="AM19" s="78"/>
      <c r="AN19" s="78"/>
      <c r="AO19" s="80">
        <v>43243.75769675926</v>
      </c>
      <c r="AP19" s="82" t="s">
        <v>2504</v>
      </c>
      <c r="AQ19" s="78" t="b">
        <v>0</v>
      </c>
      <c r="AR19" s="78" t="b">
        <v>0</v>
      </c>
      <c r="AS19" s="78" t="b">
        <v>0</v>
      </c>
      <c r="AT19" s="78" t="s">
        <v>1663</v>
      </c>
      <c r="AU19" s="78">
        <v>3</v>
      </c>
      <c r="AV19" s="82" t="s">
        <v>2733</v>
      </c>
      <c r="AW19" s="78" t="b">
        <v>0</v>
      </c>
      <c r="AX19" s="78" t="s">
        <v>2837</v>
      </c>
      <c r="AY19" s="82" t="s">
        <v>2854</v>
      </c>
      <c r="AZ19" s="78" t="s">
        <v>66</v>
      </c>
      <c r="BA19" s="78" t="str">
        <f>REPLACE(INDEX(GroupVertices[Group],MATCH(Vertices[[#This Row],[Vertex]],GroupVertices[Vertex],0)),1,1,"")</f>
        <v>1</v>
      </c>
      <c r="BB19" s="48"/>
      <c r="BC19" s="48"/>
      <c r="BD19" s="48"/>
      <c r="BE19" s="48"/>
      <c r="BF19" s="48" t="s">
        <v>488</v>
      </c>
      <c r="BG19" s="48" t="s">
        <v>488</v>
      </c>
      <c r="BH19" s="121" t="s">
        <v>3827</v>
      </c>
      <c r="BI19" s="121" t="s">
        <v>3827</v>
      </c>
      <c r="BJ19" s="121" t="s">
        <v>3914</v>
      </c>
      <c r="BK19" s="121" t="s">
        <v>3914</v>
      </c>
      <c r="BL19" s="121">
        <v>0</v>
      </c>
      <c r="BM19" s="124">
        <v>0</v>
      </c>
      <c r="BN19" s="121">
        <v>0</v>
      </c>
      <c r="BO19" s="124">
        <v>0</v>
      </c>
      <c r="BP19" s="121">
        <v>0</v>
      </c>
      <c r="BQ19" s="124">
        <v>0</v>
      </c>
      <c r="BR19" s="121">
        <v>24</v>
      </c>
      <c r="BS19" s="124">
        <v>100</v>
      </c>
      <c r="BT19" s="121">
        <v>24</v>
      </c>
      <c r="BU19" s="2"/>
      <c r="BV19" s="3"/>
      <c r="BW19" s="3"/>
      <c r="BX19" s="3"/>
      <c r="BY19" s="3"/>
    </row>
    <row r="20" spans="1:77" ht="41.45" customHeight="1">
      <c r="A20" s="64" t="s">
        <v>227</v>
      </c>
      <c r="C20" s="65"/>
      <c r="D20" s="65" t="s">
        <v>64</v>
      </c>
      <c r="E20" s="66">
        <v>238.92918995944316</v>
      </c>
      <c r="F20" s="68">
        <v>99.68182357829753</v>
      </c>
      <c r="G20" s="100" t="s">
        <v>722</v>
      </c>
      <c r="H20" s="65"/>
      <c r="I20" s="69" t="s">
        <v>227</v>
      </c>
      <c r="J20" s="70"/>
      <c r="K20" s="70"/>
      <c r="L20" s="69" t="s">
        <v>3141</v>
      </c>
      <c r="M20" s="73">
        <v>107.0375954727136</v>
      </c>
      <c r="N20" s="74">
        <v>6248.70849609375</v>
      </c>
      <c r="O20" s="74">
        <v>2882.487548828125</v>
      </c>
      <c r="P20" s="75"/>
      <c r="Q20" s="76"/>
      <c r="R20" s="76"/>
      <c r="S20" s="86"/>
      <c r="T20" s="48">
        <v>0</v>
      </c>
      <c r="U20" s="48">
        <v>1</v>
      </c>
      <c r="V20" s="49">
        <v>0</v>
      </c>
      <c r="W20" s="49">
        <v>0.001808</v>
      </c>
      <c r="X20" s="49">
        <v>0.004028</v>
      </c>
      <c r="Y20" s="49">
        <v>0.514204</v>
      </c>
      <c r="Z20" s="49">
        <v>0</v>
      </c>
      <c r="AA20" s="49">
        <v>0</v>
      </c>
      <c r="AB20" s="71">
        <v>20</v>
      </c>
      <c r="AC20" s="71"/>
      <c r="AD20" s="72"/>
      <c r="AE20" s="78" t="s">
        <v>1733</v>
      </c>
      <c r="AF20" s="78">
        <v>7323</v>
      </c>
      <c r="AG20" s="78">
        <v>6700</v>
      </c>
      <c r="AH20" s="78">
        <v>36204</v>
      </c>
      <c r="AI20" s="78">
        <v>71656</v>
      </c>
      <c r="AJ20" s="78"/>
      <c r="AK20" s="78" t="s">
        <v>2011</v>
      </c>
      <c r="AL20" s="78" t="s">
        <v>2276</v>
      </c>
      <c r="AM20" s="82" t="s">
        <v>2428</v>
      </c>
      <c r="AN20" s="78"/>
      <c r="AO20" s="80">
        <v>41569.930810185186</v>
      </c>
      <c r="AP20" s="82" t="s">
        <v>2505</v>
      </c>
      <c r="AQ20" s="78" t="b">
        <v>1</v>
      </c>
      <c r="AR20" s="78" t="b">
        <v>0</v>
      </c>
      <c r="AS20" s="78" t="b">
        <v>0</v>
      </c>
      <c r="AT20" s="78" t="s">
        <v>1663</v>
      </c>
      <c r="AU20" s="78">
        <v>2</v>
      </c>
      <c r="AV20" s="82" t="s">
        <v>2733</v>
      </c>
      <c r="AW20" s="78" t="b">
        <v>0</v>
      </c>
      <c r="AX20" s="78" t="s">
        <v>2837</v>
      </c>
      <c r="AY20" s="82" t="s">
        <v>2855</v>
      </c>
      <c r="AZ20" s="78" t="s">
        <v>66</v>
      </c>
      <c r="BA20" s="78" t="str">
        <f>REPLACE(INDEX(GroupVertices[Group],MATCH(Vertices[[#This Row],[Vertex]],GroupVertices[Vertex],0)),1,1,"")</f>
        <v>1</v>
      </c>
      <c r="BB20" s="48"/>
      <c r="BC20" s="48"/>
      <c r="BD20" s="48"/>
      <c r="BE20" s="48"/>
      <c r="BF20" s="48" t="s">
        <v>488</v>
      </c>
      <c r="BG20" s="48" t="s">
        <v>488</v>
      </c>
      <c r="BH20" s="121" t="s">
        <v>3827</v>
      </c>
      <c r="BI20" s="121" t="s">
        <v>3827</v>
      </c>
      <c r="BJ20" s="121" t="s">
        <v>3914</v>
      </c>
      <c r="BK20" s="121" t="s">
        <v>3914</v>
      </c>
      <c r="BL20" s="121">
        <v>0</v>
      </c>
      <c r="BM20" s="124">
        <v>0</v>
      </c>
      <c r="BN20" s="121">
        <v>0</v>
      </c>
      <c r="BO20" s="124">
        <v>0</v>
      </c>
      <c r="BP20" s="121">
        <v>0</v>
      </c>
      <c r="BQ20" s="124">
        <v>0</v>
      </c>
      <c r="BR20" s="121">
        <v>24</v>
      </c>
      <c r="BS20" s="124">
        <v>100</v>
      </c>
      <c r="BT20" s="121">
        <v>24</v>
      </c>
      <c r="BU20" s="2"/>
      <c r="BV20" s="3"/>
      <c r="BW20" s="3"/>
      <c r="BX20" s="3"/>
      <c r="BY20" s="3"/>
    </row>
    <row r="21" spans="1:77" ht="41.45" customHeight="1">
      <c r="A21" s="64" t="s">
        <v>228</v>
      </c>
      <c r="C21" s="65"/>
      <c r="D21" s="65" t="s">
        <v>64</v>
      </c>
      <c r="E21" s="66">
        <v>490.88951002959556</v>
      </c>
      <c r="F21" s="68">
        <v>98.63972456369464</v>
      </c>
      <c r="G21" s="100" t="s">
        <v>723</v>
      </c>
      <c r="H21" s="65"/>
      <c r="I21" s="69" t="s">
        <v>228</v>
      </c>
      <c r="J21" s="70"/>
      <c r="K21" s="70"/>
      <c r="L21" s="69" t="s">
        <v>3142</v>
      </c>
      <c r="M21" s="73">
        <v>454.3344604060311</v>
      </c>
      <c r="N21" s="74">
        <v>1946.4342041015625</v>
      </c>
      <c r="O21" s="74">
        <v>8921.24609375</v>
      </c>
      <c r="P21" s="75"/>
      <c r="Q21" s="76"/>
      <c r="R21" s="76"/>
      <c r="S21" s="86"/>
      <c r="T21" s="48">
        <v>0</v>
      </c>
      <c r="U21" s="48">
        <v>1</v>
      </c>
      <c r="V21" s="49">
        <v>0</v>
      </c>
      <c r="W21" s="49">
        <v>0.001808</v>
      </c>
      <c r="X21" s="49">
        <v>0.004028</v>
      </c>
      <c r="Y21" s="49">
        <v>0.514204</v>
      </c>
      <c r="Z21" s="49">
        <v>0</v>
      </c>
      <c r="AA21" s="49">
        <v>0</v>
      </c>
      <c r="AB21" s="71">
        <v>21</v>
      </c>
      <c r="AC21" s="71"/>
      <c r="AD21" s="72"/>
      <c r="AE21" s="78" t="s">
        <v>1734</v>
      </c>
      <c r="AF21" s="78">
        <v>6436</v>
      </c>
      <c r="AG21" s="78">
        <v>28644</v>
      </c>
      <c r="AH21" s="78">
        <v>48538</v>
      </c>
      <c r="AI21" s="78">
        <v>82386</v>
      </c>
      <c r="AJ21" s="78"/>
      <c r="AK21" s="78" t="s">
        <v>2012</v>
      </c>
      <c r="AL21" s="78" t="s">
        <v>2277</v>
      </c>
      <c r="AM21" s="82" t="s">
        <v>2429</v>
      </c>
      <c r="AN21" s="78"/>
      <c r="AO21" s="80">
        <v>40759.58950231481</v>
      </c>
      <c r="AP21" s="82" t="s">
        <v>2506</v>
      </c>
      <c r="AQ21" s="78" t="b">
        <v>0</v>
      </c>
      <c r="AR21" s="78" t="b">
        <v>0</v>
      </c>
      <c r="AS21" s="78" t="b">
        <v>0</v>
      </c>
      <c r="AT21" s="78" t="s">
        <v>1663</v>
      </c>
      <c r="AU21" s="78">
        <v>40</v>
      </c>
      <c r="AV21" s="82" t="s">
        <v>2733</v>
      </c>
      <c r="AW21" s="78" t="b">
        <v>0</v>
      </c>
      <c r="AX21" s="78" t="s">
        <v>2837</v>
      </c>
      <c r="AY21" s="82" t="s">
        <v>2856</v>
      </c>
      <c r="AZ21" s="78" t="s">
        <v>66</v>
      </c>
      <c r="BA21" s="78" t="str">
        <f>REPLACE(INDEX(GroupVertices[Group],MATCH(Vertices[[#This Row],[Vertex]],GroupVertices[Vertex],0)),1,1,"")</f>
        <v>1</v>
      </c>
      <c r="BB21" s="48"/>
      <c r="BC21" s="48"/>
      <c r="BD21" s="48"/>
      <c r="BE21" s="48"/>
      <c r="BF21" s="48" t="s">
        <v>488</v>
      </c>
      <c r="BG21" s="48" t="s">
        <v>488</v>
      </c>
      <c r="BH21" s="121" t="s">
        <v>3827</v>
      </c>
      <c r="BI21" s="121" t="s">
        <v>3827</v>
      </c>
      <c r="BJ21" s="121" t="s">
        <v>3914</v>
      </c>
      <c r="BK21" s="121" t="s">
        <v>3914</v>
      </c>
      <c r="BL21" s="121">
        <v>0</v>
      </c>
      <c r="BM21" s="124">
        <v>0</v>
      </c>
      <c r="BN21" s="121">
        <v>0</v>
      </c>
      <c r="BO21" s="124">
        <v>0</v>
      </c>
      <c r="BP21" s="121">
        <v>0</v>
      </c>
      <c r="BQ21" s="124">
        <v>0</v>
      </c>
      <c r="BR21" s="121">
        <v>24</v>
      </c>
      <c r="BS21" s="124">
        <v>100</v>
      </c>
      <c r="BT21" s="121">
        <v>24</v>
      </c>
      <c r="BU21" s="2"/>
      <c r="BV21" s="3"/>
      <c r="BW21" s="3"/>
      <c r="BX21" s="3"/>
      <c r="BY21" s="3"/>
    </row>
    <row r="22" spans="1:77" ht="41.45" customHeight="1">
      <c r="A22" s="64" t="s">
        <v>229</v>
      </c>
      <c r="C22" s="65"/>
      <c r="D22" s="65" t="s">
        <v>64</v>
      </c>
      <c r="E22" s="66">
        <v>1000</v>
      </c>
      <c r="F22" s="68">
        <v>95.3643594918675</v>
      </c>
      <c r="G22" s="100" t="s">
        <v>724</v>
      </c>
      <c r="H22" s="65"/>
      <c r="I22" s="69" t="s">
        <v>229</v>
      </c>
      <c r="J22" s="70"/>
      <c r="K22" s="70"/>
      <c r="L22" s="69" t="s">
        <v>3143</v>
      </c>
      <c r="M22" s="73">
        <v>1545.9044600102893</v>
      </c>
      <c r="N22" s="74">
        <v>4454.85107421875</v>
      </c>
      <c r="O22" s="74">
        <v>5081.27685546875</v>
      </c>
      <c r="P22" s="75"/>
      <c r="Q22" s="76"/>
      <c r="R22" s="76"/>
      <c r="S22" s="86"/>
      <c r="T22" s="48">
        <v>0</v>
      </c>
      <c r="U22" s="48">
        <v>1</v>
      </c>
      <c r="V22" s="49">
        <v>0</v>
      </c>
      <c r="W22" s="49">
        <v>0.001808</v>
      </c>
      <c r="X22" s="49">
        <v>0.004028</v>
      </c>
      <c r="Y22" s="49">
        <v>0.514204</v>
      </c>
      <c r="Z22" s="49">
        <v>0</v>
      </c>
      <c r="AA22" s="49">
        <v>0</v>
      </c>
      <c r="AB22" s="71">
        <v>22</v>
      </c>
      <c r="AC22" s="71"/>
      <c r="AD22" s="72"/>
      <c r="AE22" s="78" t="s">
        <v>1735</v>
      </c>
      <c r="AF22" s="78">
        <v>43856</v>
      </c>
      <c r="AG22" s="78">
        <v>97615</v>
      </c>
      <c r="AH22" s="78">
        <v>101581</v>
      </c>
      <c r="AI22" s="78">
        <v>115297</v>
      </c>
      <c r="AJ22" s="78"/>
      <c r="AK22" s="78" t="s">
        <v>2013</v>
      </c>
      <c r="AL22" s="78" t="s">
        <v>2278</v>
      </c>
      <c r="AM22" s="82" t="s">
        <v>2430</v>
      </c>
      <c r="AN22" s="78"/>
      <c r="AO22" s="80">
        <v>42813.843726851854</v>
      </c>
      <c r="AP22" s="82" t="s">
        <v>2507</v>
      </c>
      <c r="AQ22" s="78" t="b">
        <v>1</v>
      </c>
      <c r="AR22" s="78" t="b">
        <v>0</v>
      </c>
      <c r="AS22" s="78" t="b">
        <v>0</v>
      </c>
      <c r="AT22" s="78" t="s">
        <v>1663</v>
      </c>
      <c r="AU22" s="78">
        <v>134</v>
      </c>
      <c r="AV22" s="78"/>
      <c r="AW22" s="78" t="b">
        <v>0</v>
      </c>
      <c r="AX22" s="78" t="s">
        <v>2837</v>
      </c>
      <c r="AY22" s="82" t="s">
        <v>2857</v>
      </c>
      <c r="AZ22" s="78" t="s">
        <v>66</v>
      </c>
      <c r="BA22" s="78" t="str">
        <f>REPLACE(INDEX(GroupVertices[Group],MATCH(Vertices[[#This Row],[Vertex]],GroupVertices[Vertex],0)),1,1,"")</f>
        <v>1</v>
      </c>
      <c r="BB22" s="48"/>
      <c r="BC22" s="48"/>
      <c r="BD22" s="48"/>
      <c r="BE22" s="48"/>
      <c r="BF22" s="48" t="s">
        <v>488</v>
      </c>
      <c r="BG22" s="48" t="s">
        <v>488</v>
      </c>
      <c r="BH22" s="121" t="s">
        <v>3827</v>
      </c>
      <c r="BI22" s="121" t="s">
        <v>3827</v>
      </c>
      <c r="BJ22" s="121" t="s">
        <v>3914</v>
      </c>
      <c r="BK22" s="121" t="s">
        <v>3914</v>
      </c>
      <c r="BL22" s="121">
        <v>0</v>
      </c>
      <c r="BM22" s="124">
        <v>0</v>
      </c>
      <c r="BN22" s="121">
        <v>0</v>
      </c>
      <c r="BO22" s="124">
        <v>0</v>
      </c>
      <c r="BP22" s="121">
        <v>0</v>
      </c>
      <c r="BQ22" s="124">
        <v>0</v>
      </c>
      <c r="BR22" s="121">
        <v>24</v>
      </c>
      <c r="BS22" s="124">
        <v>100</v>
      </c>
      <c r="BT22" s="121">
        <v>24</v>
      </c>
      <c r="BU22" s="2"/>
      <c r="BV22" s="3"/>
      <c r="BW22" s="3"/>
      <c r="BX22" s="3"/>
      <c r="BY22" s="3"/>
    </row>
    <row r="23" spans="1:77" ht="41.45" customHeight="1">
      <c r="A23" s="64" t="s">
        <v>230</v>
      </c>
      <c r="C23" s="65"/>
      <c r="D23" s="65" t="s">
        <v>64</v>
      </c>
      <c r="E23" s="66">
        <v>198.6274799956155</v>
      </c>
      <c r="F23" s="68">
        <v>99.84851003205509</v>
      </c>
      <c r="G23" s="100" t="s">
        <v>725</v>
      </c>
      <c r="H23" s="65"/>
      <c r="I23" s="69" t="s">
        <v>230</v>
      </c>
      <c r="J23" s="70"/>
      <c r="K23" s="70"/>
      <c r="L23" s="69" t="s">
        <v>3144</v>
      </c>
      <c r="M23" s="73">
        <v>51.48655665044125</v>
      </c>
      <c r="N23" s="74">
        <v>6936.65771484375</v>
      </c>
      <c r="O23" s="74">
        <v>6908.51171875</v>
      </c>
      <c r="P23" s="75"/>
      <c r="Q23" s="76"/>
      <c r="R23" s="76"/>
      <c r="S23" s="86"/>
      <c r="T23" s="48">
        <v>0</v>
      </c>
      <c r="U23" s="48">
        <v>1</v>
      </c>
      <c r="V23" s="49">
        <v>0</v>
      </c>
      <c r="W23" s="49">
        <v>0.001808</v>
      </c>
      <c r="X23" s="49">
        <v>0.004028</v>
      </c>
      <c r="Y23" s="49">
        <v>0.514204</v>
      </c>
      <c r="Z23" s="49">
        <v>0</v>
      </c>
      <c r="AA23" s="49">
        <v>0</v>
      </c>
      <c r="AB23" s="71">
        <v>23</v>
      </c>
      <c r="AC23" s="71"/>
      <c r="AD23" s="72"/>
      <c r="AE23" s="78" t="s">
        <v>1736</v>
      </c>
      <c r="AF23" s="78">
        <v>4994</v>
      </c>
      <c r="AG23" s="78">
        <v>3190</v>
      </c>
      <c r="AH23" s="78">
        <v>75651</v>
      </c>
      <c r="AI23" s="78">
        <v>72483</v>
      </c>
      <c r="AJ23" s="78"/>
      <c r="AK23" s="78" t="s">
        <v>2014</v>
      </c>
      <c r="AL23" s="78" t="s">
        <v>2279</v>
      </c>
      <c r="AM23" s="78"/>
      <c r="AN23" s="78"/>
      <c r="AO23" s="80">
        <v>42342.84388888889</v>
      </c>
      <c r="AP23" s="82" t="s">
        <v>2508</v>
      </c>
      <c r="AQ23" s="78" t="b">
        <v>1</v>
      </c>
      <c r="AR23" s="78" t="b">
        <v>0</v>
      </c>
      <c r="AS23" s="78" t="b">
        <v>0</v>
      </c>
      <c r="AT23" s="78" t="s">
        <v>1663</v>
      </c>
      <c r="AU23" s="78">
        <v>9</v>
      </c>
      <c r="AV23" s="82" t="s">
        <v>2733</v>
      </c>
      <c r="AW23" s="78" t="b">
        <v>0</v>
      </c>
      <c r="AX23" s="78" t="s">
        <v>2837</v>
      </c>
      <c r="AY23" s="82" t="s">
        <v>2858</v>
      </c>
      <c r="AZ23" s="78" t="s">
        <v>66</v>
      </c>
      <c r="BA23" s="78" t="str">
        <f>REPLACE(INDEX(GroupVertices[Group],MATCH(Vertices[[#This Row],[Vertex]],GroupVertices[Vertex],0)),1,1,"")</f>
        <v>1</v>
      </c>
      <c r="BB23" s="48"/>
      <c r="BC23" s="48"/>
      <c r="BD23" s="48"/>
      <c r="BE23" s="48"/>
      <c r="BF23" s="48" t="s">
        <v>488</v>
      </c>
      <c r="BG23" s="48" t="s">
        <v>488</v>
      </c>
      <c r="BH23" s="121" t="s">
        <v>3827</v>
      </c>
      <c r="BI23" s="121" t="s">
        <v>3827</v>
      </c>
      <c r="BJ23" s="121" t="s">
        <v>3914</v>
      </c>
      <c r="BK23" s="121" t="s">
        <v>3914</v>
      </c>
      <c r="BL23" s="121">
        <v>0</v>
      </c>
      <c r="BM23" s="124">
        <v>0</v>
      </c>
      <c r="BN23" s="121">
        <v>0</v>
      </c>
      <c r="BO23" s="124">
        <v>0</v>
      </c>
      <c r="BP23" s="121">
        <v>0</v>
      </c>
      <c r="BQ23" s="124">
        <v>0</v>
      </c>
      <c r="BR23" s="121">
        <v>24</v>
      </c>
      <c r="BS23" s="124">
        <v>100</v>
      </c>
      <c r="BT23" s="121">
        <v>24</v>
      </c>
      <c r="BU23" s="2"/>
      <c r="BV23" s="3"/>
      <c r="BW23" s="3"/>
      <c r="BX23" s="3"/>
      <c r="BY23" s="3"/>
    </row>
    <row r="24" spans="1:77" ht="41.45" customHeight="1">
      <c r="A24" s="64" t="s">
        <v>231</v>
      </c>
      <c r="C24" s="65"/>
      <c r="D24" s="65" t="s">
        <v>64</v>
      </c>
      <c r="E24" s="66">
        <v>162.9070755234024</v>
      </c>
      <c r="F24" s="68">
        <v>99.996248367565</v>
      </c>
      <c r="G24" s="100" t="s">
        <v>726</v>
      </c>
      <c r="H24" s="65"/>
      <c r="I24" s="69" t="s">
        <v>231</v>
      </c>
      <c r="J24" s="70"/>
      <c r="K24" s="70"/>
      <c r="L24" s="69" t="s">
        <v>3145</v>
      </c>
      <c r="M24" s="73">
        <v>2.250294036170802</v>
      </c>
      <c r="N24" s="74">
        <v>6333.16552734375</v>
      </c>
      <c r="O24" s="74">
        <v>7824.67431640625</v>
      </c>
      <c r="P24" s="75"/>
      <c r="Q24" s="76"/>
      <c r="R24" s="76"/>
      <c r="S24" s="86"/>
      <c r="T24" s="48">
        <v>0</v>
      </c>
      <c r="U24" s="48">
        <v>1</v>
      </c>
      <c r="V24" s="49">
        <v>0</v>
      </c>
      <c r="W24" s="49">
        <v>0.001808</v>
      </c>
      <c r="X24" s="49">
        <v>0.004028</v>
      </c>
      <c r="Y24" s="49">
        <v>0.514204</v>
      </c>
      <c r="Z24" s="49">
        <v>0</v>
      </c>
      <c r="AA24" s="49">
        <v>0</v>
      </c>
      <c r="AB24" s="71">
        <v>24</v>
      </c>
      <c r="AC24" s="71"/>
      <c r="AD24" s="72"/>
      <c r="AE24" s="78" t="s">
        <v>1737</v>
      </c>
      <c r="AF24" s="78">
        <v>683</v>
      </c>
      <c r="AG24" s="78">
        <v>79</v>
      </c>
      <c r="AH24" s="78">
        <v>2523</v>
      </c>
      <c r="AI24" s="78">
        <v>5529</v>
      </c>
      <c r="AJ24" s="78"/>
      <c r="AK24" s="78" t="s">
        <v>2015</v>
      </c>
      <c r="AL24" s="78"/>
      <c r="AM24" s="78"/>
      <c r="AN24" s="78"/>
      <c r="AO24" s="80">
        <v>43447.64145833333</v>
      </c>
      <c r="AP24" s="82" t="s">
        <v>2509</v>
      </c>
      <c r="AQ24" s="78" t="b">
        <v>1</v>
      </c>
      <c r="AR24" s="78" t="b">
        <v>0</v>
      </c>
      <c r="AS24" s="78" t="b">
        <v>0</v>
      </c>
      <c r="AT24" s="78" t="s">
        <v>1663</v>
      </c>
      <c r="AU24" s="78">
        <v>1</v>
      </c>
      <c r="AV24" s="78"/>
      <c r="AW24" s="78" t="b">
        <v>0</v>
      </c>
      <c r="AX24" s="78" t="s">
        <v>2837</v>
      </c>
      <c r="AY24" s="82" t="s">
        <v>2859</v>
      </c>
      <c r="AZ24" s="78" t="s">
        <v>66</v>
      </c>
      <c r="BA24" s="78" t="str">
        <f>REPLACE(INDEX(GroupVertices[Group],MATCH(Vertices[[#This Row],[Vertex]],GroupVertices[Vertex],0)),1,1,"")</f>
        <v>1</v>
      </c>
      <c r="BB24" s="48"/>
      <c r="BC24" s="48"/>
      <c r="BD24" s="48"/>
      <c r="BE24" s="48"/>
      <c r="BF24" s="48" t="s">
        <v>488</v>
      </c>
      <c r="BG24" s="48" t="s">
        <v>488</v>
      </c>
      <c r="BH24" s="121" t="s">
        <v>3827</v>
      </c>
      <c r="BI24" s="121" t="s">
        <v>3827</v>
      </c>
      <c r="BJ24" s="121" t="s">
        <v>3914</v>
      </c>
      <c r="BK24" s="121" t="s">
        <v>3914</v>
      </c>
      <c r="BL24" s="121">
        <v>0</v>
      </c>
      <c r="BM24" s="124">
        <v>0</v>
      </c>
      <c r="BN24" s="121">
        <v>0</v>
      </c>
      <c r="BO24" s="124">
        <v>0</v>
      </c>
      <c r="BP24" s="121">
        <v>0</v>
      </c>
      <c r="BQ24" s="124">
        <v>0</v>
      </c>
      <c r="BR24" s="121">
        <v>24</v>
      </c>
      <c r="BS24" s="124">
        <v>100</v>
      </c>
      <c r="BT24" s="121">
        <v>24</v>
      </c>
      <c r="BU24" s="2"/>
      <c r="BV24" s="3"/>
      <c r="BW24" s="3"/>
      <c r="BX24" s="3"/>
      <c r="BY24" s="3"/>
    </row>
    <row r="25" spans="1:77" ht="41.45" customHeight="1">
      <c r="A25" s="64" t="s">
        <v>232</v>
      </c>
      <c r="C25" s="65"/>
      <c r="D25" s="65" t="s">
        <v>64</v>
      </c>
      <c r="E25" s="66">
        <v>198.1567192809383</v>
      </c>
      <c r="F25" s="68">
        <v>99.85045708179983</v>
      </c>
      <c r="G25" s="100" t="s">
        <v>727</v>
      </c>
      <c r="H25" s="65"/>
      <c r="I25" s="69" t="s">
        <v>232</v>
      </c>
      <c r="J25" s="70"/>
      <c r="K25" s="70"/>
      <c r="L25" s="69" t="s">
        <v>3146</v>
      </c>
      <c r="M25" s="73">
        <v>50.83766987217539</v>
      </c>
      <c r="N25" s="74">
        <v>452.36932373046875</v>
      </c>
      <c r="O25" s="74">
        <v>4590.18359375</v>
      </c>
      <c r="P25" s="75"/>
      <c r="Q25" s="76"/>
      <c r="R25" s="76"/>
      <c r="S25" s="86"/>
      <c r="T25" s="48">
        <v>0</v>
      </c>
      <c r="U25" s="48">
        <v>1</v>
      </c>
      <c r="V25" s="49">
        <v>0</v>
      </c>
      <c r="W25" s="49">
        <v>0.001808</v>
      </c>
      <c r="X25" s="49">
        <v>0.004028</v>
      </c>
      <c r="Y25" s="49">
        <v>0.514204</v>
      </c>
      <c r="Z25" s="49">
        <v>0</v>
      </c>
      <c r="AA25" s="49">
        <v>0</v>
      </c>
      <c r="AB25" s="71">
        <v>25</v>
      </c>
      <c r="AC25" s="71"/>
      <c r="AD25" s="72"/>
      <c r="AE25" s="78" t="s">
        <v>1738</v>
      </c>
      <c r="AF25" s="78">
        <v>3422</v>
      </c>
      <c r="AG25" s="78">
        <v>3149</v>
      </c>
      <c r="AH25" s="78">
        <v>199839</v>
      </c>
      <c r="AI25" s="78">
        <v>96461</v>
      </c>
      <c r="AJ25" s="78"/>
      <c r="AK25" s="78" t="s">
        <v>2016</v>
      </c>
      <c r="AL25" s="78" t="s">
        <v>2280</v>
      </c>
      <c r="AM25" s="78"/>
      <c r="AN25" s="78"/>
      <c r="AO25" s="80">
        <v>39753.86146990741</v>
      </c>
      <c r="AP25" s="82" t="s">
        <v>2510</v>
      </c>
      <c r="AQ25" s="78" t="b">
        <v>0</v>
      </c>
      <c r="AR25" s="78" t="b">
        <v>0</v>
      </c>
      <c r="AS25" s="78" t="b">
        <v>1</v>
      </c>
      <c r="AT25" s="78" t="s">
        <v>1663</v>
      </c>
      <c r="AU25" s="78">
        <v>57</v>
      </c>
      <c r="AV25" s="82" t="s">
        <v>2736</v>
      </c>
      <c r="AW25" s="78" t="b">
        <v>0</v>
      </c>
      <c r="AX25" s="78" t="s">
        <v>2837</v>
      </c>
      <c r="AY25" s="82" t="s">
        <v>2860</v>
      </c>
      <c r="AZ25" s="78" t="s">
        <v>66</v>
      </c>
      <c r="BA25" s="78" t="str">
        <f>REPLACE(INDEX(GroupVertices[Group],MATCH(Vertices[[#This Row],[Vertex]],GroupVertices[Vertex],0)),1,1,"")</f>
        <v>1</v>
      </c>
      <c r="BB25" s="48"/>
      <c r="BC25" s="48"/>
      <c r="BD25" s="48"/>
      <c r="BE25" s="48"/>
      <c r="BF25" s="48" t="s">
        <v>488</v>
      </c>
      <c r="BG25" s="48" t="s">
        <v>488</v>
      </c>
      <c r="BH25" s="121" t="s">
        <v>3827</v>
      </c>
      <c r="BI25" s="121" t="s">
        <v>3827</v>
      </c>
      <c r="BJ25" s="121" t="s">
        <v>3914</v>
      </c>
      <c r="BK25" s="121" t="s">
        <v>3914</v>
      </c>
      <c r="BL25" s="121">
        <v>0</v>
      </c>
      <c r="BM25" s="124">
        <v>0</v>
      </c>
      <c r="BN25" s="121">
        <v>0</v>
      </c>
      <c r="BO25" s="124">
        <v>0</v>
      </c>
      <c r="BP25" s="121">
        <v>0</v>
      </c>
      <c r="BQ25" s="124">
        <v>0</v>
      </c>
      <c r="BR25" s="121">
        <v>24</v>
      </c>
      <c r="BS25" s="124">
        <v>100</v>
      </c>
      <c r="BT25" s="121">
        <v>24</v>
      </c>
      <c r="BU25" s="2"/>
      <c r="BV25" s="3"/>
      <c r="BW25" s="3"/>
      <c r="BX25" s="3"/>
      <c r="BY25" s="3"/>
    </row>
    <row r="26" spans="1:77" ht="41.45" customHeight="1">
      <c r="A26" s="64" t="s">
        <v>233</v>
      </c>
      <c r="C26" s="65"/>
      <c r="D26" s="65" t="s">
        <v>64</v>
      </c>
      <c r="E26" s="66">
        <v>169.58958127808836</v>
      </c>
      <c r="F26" s="68">
        <v>99.96860975899324</v>
      </c>
      <c r="G26" s="100" t="s">
        <v>728</v>
      </c>
      <c r="H26" s="65"/>
      <c r="I26" s="69" t="s">
        <v>233</v>
      </c>
      <c r="J26" s="70"/>
      <c r="K26" s="70"/>
      <c r="L26" s="69" t="s">
        <v>3147</v>
      </c>
      <c r="M26" s="73">
        <v>11.46132098618861</v>
      </c>
      <c r="N26" s="74">
        <v>5288.4580078125</v>
      </c>
      <c r="O26" s="74">
        <v>6961.46484375</v>
      </c>
      <c r="P26" s="75"/>
      <c r="Q26" s="76"/>
      <c r="R26" s="76"/>
      <c r="S26" s="86"/>
      <c r="T26" s="48">
        <v>0</v>
      </c>
      <c r="U26" s="48">
        <v>1</v>
      </c>
      <c r="V26" s="49">
        <v>0</v>
      </c>
      <c r="W26" s="49">
        <v>0.001808</v>
      </c>
      <c r="X26" s="49">
        <v>0.004028</v>
      </c>
      <c r="Y26" s="49">
        <v>0.514204</v>
      </c>
      <c r="Z26" s="49">
        <v>0</v>
      </c>
      <c r="AA26" s="49">
        <v>0</v>
      </c>
      <c r="AB26" s="71">
        <v>26</v>
      </c>
      <c r="AC26" s="71"/>
      <c r="AD26" s="72"/>
      <c r="AE26" s="78" t="s">
        <v>1739</v>
      </c>
      <c r="AF26" s="78">
        <v>864</v>
      </c>
      <c r="AG26" s="78">
        <v>661</v>
      </c>
      <c r="AH26" s="78">
        <v>7997</v>
      </c>
      <c r="AI26" s="78">
        <v>19466</v>
      </c>
      <c r="AJ26" s="78"/>
      <c r="AK26" s="78" t="s">
        <v>2017</v>
      </c>
      <c r="AL26" s="78" t="s">
        <v>2281</v>
      </c>
      <c r="AM26" s="78"/>
      <c r="AN26" s="78"/>
      <c r="AO26" s="80">
        <v>40154.13581018519</v>
      </c>
      <c r="AP26" s="82" t="s">
        <v>2511</v>
      </c>
      <c r="AQ26" s="78" t="b">
        <v>0</v>
      </c>
      <c r="AR26" s="78" t="b">
        <v>0</v>
      </c>
      <c r="AS26" s="78" t="b">
        <v>1</v>
      </c>
      <c r="AT26" s="78" t="s">
        <v>1663</v>
      </c>
      <c r="AU26" s="78">
        <v>0</v>
      </c>
      <c r="AV26" s="82" t="s">
        <v>2733</v>
      </c>
      <c r="AW26" s="78" t="b">
        <v>0</v>
      </c>
      <c r="AX26" s="78" t="s">
        <v>2837</v>
      </c>
      <c r="AY26" s="82" t="s">
        <v>2861</v>
      </c>
      <c r="AZ26" s="78" t="s">
        <v>66</v>
      </c>
      <c r="BA26" s="78" t="str">
        <f>REPLACE(INDEX(GroupVertices[Group],MATCH(Vertices[[#This Row],[Vertex]],GroupVertices[Vertex],0)),1,1,"")</f>
        <v>1</v>
      </c>
      <c r="BB26" s="48"/>
      <c r="BC26" s="48"/>
      <c r="BD26" s="48"/>
      <c r="BE26" s="48"/>
      <c r="BF26" s="48" t="s">
        <v>488</v>
      </c>
      <c r="BG26" s="48" t="s">
        <v>488</v>
      </c>
      <c r="BH26" s="121" t="s">
        <v>3827</v>
      </c>
      <c r="BI26" s="121" t="s">
        <v>3827</v>
      </c>
      <c r="BJ26" s="121" t="s">
        <v>3914</v>
      </c>
      <c r="BK26" s="121" t="s">
        <v>3914</v>
      </c>
      <c r="BL26" s="121">
        <v>0</v>
      </c>
      <c r="BM26" s="124">
        <v>0</v>
      </c>
      <c r="BN26" s="121">
        <v>0</v>
      </c>
      <c r="BO26" s="124">
        <v>0</v>
      </c>
      <c r="BP26" s="121">
        <v>0</v>
      </c>
      <c r="BQ26" s="124">
        <v>0</v>
      </c>
      <c r="BR26" s="121">
        <v>24</v>
      </c>
      <c r="BS26" s="124">
        <v>100</v>
      </c>
      <c r="BT26" s="121">
        <v>24</v>
      </c>
      <c r="BU26" s="2"/>
      <c r="BV26" s="3"/>
      <c r="BW26" s="3"/>
      <c r="BX26" s="3"/>
      <c r="BY26" s="3"/>
    </row>
    <row r="27" spans="1:77" ht="41.45" customHeight="1">
      <c r="A27" s="64" t="s">
        <v>234</v>
      </c>
      <c r="C27" s="65"/>
      <c r="D27" s="65" t="s">
        <v>64</v>
      </c>
      <c r="E27" s="66">
        <v>642.6122437794586</v>
      </c>
      <c r="F27" s="68">
        <v>98.0122046776683</v>
      </c>
      <c r="G27" s="100" t="s">
        <v>729</v>
      </c>
      <c r="H27" s="65"/>
      <c r="I27" s="69" t="s">
        <v>234</v>
      </c>
      <c r="J27" s="70"/>
      <c r="K27" s="70"/>
      <c r="L27" s="69" t="s">
        <v>3148</v>
      </c>
      <c r="M27" s="73">
        <v>663.4659210890815</v>
      </c>
      <c r="N27" s="74">
        <v>827.6976928710938</v>
      </c>
      <c r="O27" s="74">
        <v>6138.419921875</v>
      </c>
      <c r="P27" s="75"/>
      <c r="Q27" s="76"/>
      <c r="R27" s="76"/>
      <c r="S27" s="86"/>
      <c r="T27" s="48">
        <v>0</v>
      </c>
      <c r="U27" s="48">
        <v>1</v>
      </c>
      <c r="V27" s="49">
        <v>0</v>
      </c>
      <c r="W27" s="49">
        <v>0.001808</v>
      </c>
      <c r="X27" s="49">
        <v>0.004028</v>
      </c>
      <c r="Y27" s="49">
        <v>0.514204</v>
      </c>
      <c r="Z27" s="49">
        <v>0</v>
      </c>
      <c r="AA27" s="49">
        <v>0</v>
      </c>
      <c r="AB27" s="71">
        <v>27</v>
      </c>
      <c r="AC27" s="71"/>
      <c r="AD27" s="72"/>
      <c r="AE27" s="78" t="s">
        <v>1740</v>
      </c>
      <c r="AF27" s="78">
        <v>12516</v>
      </c>
      <c r="AG27" s="78">
        <v>41858</v>
      </c>
      <c r="AH27" s="78">
        <v>45902</v>
      </c>
      <c r="AI27" s="78">
        <v>59804</v>
      </c>
      <c r="AJ27" s="78"/>
      <c r="AK27" s="78" t="s">
        <v>2018</v>
      </c>
      <c r="AL27" s="78" t="s">
        <v>2282</v>
      </c>
      <c r="AM27" s="82" t="s">
        <v>2431</v>
      </c>
      <c r="AN27" s="78"/>
      <c r="AO27" s="80">
        <v>42727.76331018518</v>
      </c>
      <c r="AP27" s="82" t="s">
        <v>2512</v>
      </c>
      <c r="AQ27" s="78" t="b">
        <v>0</v>
      </c>
      <c r="AR27" s="78" t="b">
        <v>0</v>
      </c>
      <c r="AS27" s="78" t="b">
        <v>0</v>
      </c>
      <c r="AT27" s="78" t="s">
        <v>1663</v>
      </c>
      <c r="AU27" s="78">
        <v>172</v>
      </c>
      <c r="AV27" s="82" t="s">
        <v>2733</v>
      </c>
      <c r="AW27" s="78" t="b">
        <v>0</v>
      </c>
      <c r="AX27" s="78" t="s">
        <v>2837</v>
      </c>
      <c r="AY27" s="82" t="s">
        <v>2862</v>
      </c>
      <c r="AZ27" s="78" t="s">
        <v>66</v>
      </c>
      <c r="BA27" s="78" t="str">
        <f>REPLACE(INDEX(GroupVertices[Group],MATCH(Vertices[[#This Row],[Vertex]],GroupVertices[Vertex],0)),1,1,"")</f>
        <v>1</v>
      </c>
      <c r="BB27" s="48"/>
      <c r="BC27" s="48"/>
      <c r="BD27" s="48"/>
      <c r="BE27" s="48"/>
      <c r="BF27" s="48" t="s">
        <v>488</v>
      </c>
      <c r="BG27" s="48" t="s">
        <v>488</v>
      </c>
      <c r="BH27" s="121" t="s">
        <v>3827</v>
      </c>
      <c r="BI27" s="121" t="s">
        <v>3827</v>
      </c>
      <c r="BJ27" s="121" t="s">
        <v>3914</v>
      </c>
      <c r="BK27" s="121" t="s">
        <v>3914</v>
      </c>
      <c r="BL27" s="121">
        <v>0</v>
      </c>
      <c r="BM27" s="124">
        <v>0</v>
      </c>
      <c r="BN27" s="121">
        <v>0</v>
      </c>
      <c r="BO27" s="124">
        <v>0</v>
      </c>
      <c r="BP27" s="121">
        <v>0</v>
      </c>
      <c r="BQ27" s="124">
        <v>0</v>
      </c>
      <c r="BR27" s="121">
        <v>24</v>
      </c>
      <c r="BS27" s="124">
        <v>100</v>
      </c>
      <c r="BT27" s="121">
        <v>24</v>
      </c>
      <c r="BU27" s="2"/>
      <c r="BV27" s="3"/>
      <c r="BW27" s="3"/>
      <c r="BX27" s="3"/>
      <c r="BY27" s="3"/>
    </row>
    <row r="28" spans="1:77" ht="41.45" customHeight="1">
      <c r="A28" s="64" t="s">
        <v>235</v>
      </c>
      <c r="C28" s="65"/>
      <c r="D28" s="65" t="s">
        <v>64</v>
      </c>
      <c r="E28" s="66">
        <v>165.44459059519895</v>
      </c>
      <c r="F28" s="68">
        <v>99.98575329455063</v>
      </c>
      <c r="G28" s="100" t="s">
        <v>730</v>
      </c>
      <c r="H28" s="65"/>
      <c r="I28" s="69" t="s">
        <v>235</v>
      </c>
      <c r="J28" s="70"/>
      <c r="K28" s="70"/>
      <c r="L28" s="69" t="s">
        <v>3149</v>
      </c>
      <c r="M28" s="73">
        <v>5.747952036091654</v>
      </c>
      <c r="N28" s="74">
        <v>869.8236083984375</v>
      </c>
      <c r="O28" s="74">
        <v>3258.986572265625</v>
      </c>
      <c r="P28" s="75"/>
      <c r="Q28" s="76"/>
      <c r="R28" s="76"/>
      <c r="S28" s="86"/>
      <c r="T28" s="48">
        <v>0</v>
      </c>
      <c r="U28" s="48">
        <v>1</v>
      </c>
      <c r="V28" s="49">
        <v>0</v>
      </c>
      <c r="W28" s="49">
        <v>0.001808</v>
      </c>
      <c r="X28" s="49">
        <v>0.004028</v>
      </c>
      <c r="Y28" s="49">
        <v>0.514204</v>
      </c>
      <c r="Z28" s="49">
        <v>0</v>
      </c>
      <c r="AA28" s="49">
        <v>0</v>
      </c>
      <c r="AB28" s="71">
        <v>28</v>
      </c>
      <c r="AC28" s="71"/>
      <c r="AD28" s="72"/>
      <c r="AE28" s="78" t="s">
        <v>1741</v>
      </c>
      <c r="AF28" s="78">
        <v>404</v>
      </c>
      <c r="AG28" s="78">
        <v>300</v>
      </c>
      <c r="AH28" s="78">
        <v>27547</v>
      </c>
      <c r="AI28" s="78">
        <v>31041</v>
      </c>
      <c r="AJ28" s="78"/>
      <c r="AK28" s="78" t="s">
        <v>2019</v>
      </c>
      <c r="AL28" s="78" t="s">
        <v>2283</v>
      </c>
      <c r="AM28" s="78"/>
      <c r="AN28" s="78"/>
      <c r="AO28" s="80">
        <v>40792.726018518515</v>
      </c>
      <c r="AP28" s="78"/>
      <c r="AQ28" s="78" t="b">
        <v>0</v>
      </c>
      <c r="AR28" s="78" t="b">
        <v>0</v>
      </c>
      <c r="AS28" s="78" t="b">
        <v>1</v>
      </c>
      <c r="AT28" s="78" t="s">
        <v>1663</v>
      </c>
      <c r="AU28" s="78">
        <v>0</v>
      </c>
      <c r="AV28" s="82" t="s">
        <v>2733</v>
      </c>
      <c r="AW28" s="78" t="b">
        <v>0</v>
      </c>
      <c r="AX28" s="78" t="s">
        <v>2837</v>
      </c>
      <c r="AY28" s="82" t="s">
        <v>2863</v>
      </c>
      <c r="AZ28" s="78" t="s">
        <v>66</v>
      </c>
      <c r="BA28" s="78" t="str">
        <f>REPLACE(INDEX(GroupVertices[Group],MATCH(Vertices[[#This Row],[Vertex]],GroupVertices[Vertex],0)),1,1,"")</f>
        <v>1</v>
      </c>
      <c r="BB28" s="48"/>
      <c r="BC28" s="48"/>
      <c r="BD28" s="48"/>
      <c r="BE28" s="48"/>
      <c r="BF28" s="48" t="s">
        <v>488</v>
      </c>
      <c r="BG28" s="48" t="s">
        <v>488</v>
      </c>
      <c r="BH28" s="121" t="s">
        <v>3827</v>
      </c>
      <c r="BI28" s="121" t="s">
        <v>3827</v>
      </c>
      <c r="BJ28" s="121" t="s">
        <v>3914</v>
      </c>
      <c r="BK28" s="121" t="s">
        <v>3914</v>
      </c>
      <c r="BL28" s="121">
        <v>0</v>
      </c>
      <c r="BM28" s="124">
        <v>0</v>
      </c>
      <c r="BN28" s="121">
        <v>0</v>
      </c>
      <c r="BO28" s="124">
        <v>0</v>
      </c>
      <c r="BP28" s="121">
        <v>0</v>
      </c>
      <c r="BQ28" s="124">
        <v>0</v>
      </c>
      <c r="BR28" s="121">
        <v>24</v>
      </c>
      <c r="BS28" s="124">
        <v>100</v>
      </c>
      <c r="BT28" s="121">
        <v>24</v>
      </c>
      <c r="BU28" s="2"/>
      <c r="BV28" s="3"/>
      <c r="BW28" s="3"/>
      <c r="BX28" s="3"/>
      <c r="BY28" s="3"/>
    </row>
    <row r="29" spans="1:77" ht="41.45" customHeight="1">
      <c r="A29" s="64" t="s">
        <v>236</v>
      </c>
      <c r="C29" s="65"/>
      <c r="D29" s="65" t="s">
        <v>64</v>
      </c>
      <c r="E29" s="66">
        <v>168.31508275786473</v>
      </c>
      <c r="F29" s="68">
        <v>99.9738810400095</v>
      </c>
      <c r="G29" s="100" t="s">
        <v>731</v>
      </c>
      <c r="H29" s="65"/>
      <c r="I29" s="69" t="s">
        <v>236</v>
      </c>
      <c r="J29" s="70"/>
      <c r="K29" s="70"/>
      <c r="L29" s="69" t="s">
        <v>3150</v>
      </c>
      <c r="M29" s="73">
        <v>9.7045787328347</v>
      </c>
      <c r="N29" s="74">
        <v>387.2658386230469</v>
      </c>
      <c r="O29" s="74">
        <v>3326.680908203125</v>
      </c>
      <c r="P29" s="75"/>
      <c r="Q29" s="76"/>
      <c r="R29" s="76"/>
      <c r="S29" s="86"/>
      <c r="T29" s="48">
        <v>0</v>
      </c>
      <c r="U29" s="48">
        <v>1</v>
      </c>
      <c r="V29" s="49">
        <v>0</v>
      </c>
      <c r="W29" s="49">
        <v>0.001808</v>
      </c>
      <c r="X29" s="49">
        <v>0.004028</v>
      </c>
      <c r="Y29" s="49">
        <v>0.514204</v>
      </c>
      <c r="Z29" s="49">
        <v>0</v>
      </c>
      <c r="AA29" s="49">
        <v>0</v>
      </c>
      <c r="AB29" s="71">
        <v>29</v>
      </c>
      <c r="AC29" s="71"/>
      <c r="AD29" s="72"/>
      <c r="AE29" s="78" t="s">
        <v>1742</v>
      </c>
      <c r="AF29" s="78">
        <v>1079</v>
      </c>
      <c r="AG29" s="78">
        <v>550</v>
      </c>
      <c r="AH29" s="78">
        <v>3104</v>
      </c>
      <c r="AI29" s="78">
        <v>9001</v>
      </c>
      <c r="AJ29" s="78"/>
      <c r="AK29" s="78"/>
      <c r="AL29" s="78" t="s">
        <v>2284</v>
      </c>
      <c r="AM29" s="78"/>
      <c r="AN29" s="78"/>
      <c r="AO29" s="80">
        <v>43242.1634837963</v>
      </c>
      <c r="AP29" s="78"/>
      <c r="AQ29" s="78" t="b">
        <v>1</v>
      </c>
      <c r="AR29" s="78" t="b">
        <v>0</v>
      </c>
      <c r="AS29" s="78" t="b">
        <v>0</v>
      </c>
      <c r="AT29" s="78" t="s">
        <v>1663</v>
      </c>
      <c r="AU29" s="78">
        <v>0</v>
      </c>
      <c r="AV29" s="78"/>
      <c r="AW29" s="78" t="b">
        <v>0</v>
      </c>
      <c r="AX29" s="78" t="s">
        <v>2837</v>
      </c>
      <c r="AY29" s="82" t="s">
        <v>2864</v>
      </c>
      <c r="AZ29" s="78" t="s">
        <v>66</v>
      </c>
      <c r="BA29" s="78" t="str">
        <f>REPLACE(INDEX(GroupVertices[Group],MATCH(Vertices[[#This Row],[Vertex]],GroupVertices[Vertex],0)),1,1,"")</f>
        <v>1</v>
      </c>
      <c r="BB29" s="48"/>
      <c r="BC29" s="48"/>
      <c r="BD29" s="48"/>
      <c r="BE29" s="48"/>
      <c r="BF29" s="48" t="s">
        <v>488</v>
      </c>
      <c r="BG29" s="48" t="s">
        <v>488</v>
      </c>
      <c r="BH29" s="121" t="s">
        <v>3827</v>
      </c>
      <c r="BI29" s="121" t="s">
        <v>3827</v>
      </c>
      <c r="BJ29" s="121" t="s">
        <v>3914</v>
      </c>
      <c r="BK29" s="121" t="s">
        <v>3914</v>
      </c>
      <c r="BL29" s="121">
        <v>0</v>
      </c>
      <c r="BM29" s="124">
        <v>0</v>
      </c>
      <c r="BN29" s="121">
        <v>0</v>
      </c>
      <c r="BO29" s="124">
        <v>0</v>
      </c>
      <c r="BP29" s="121">
        <v>0</v>
      </c>
      <c r="BQ29" s="124">
        <v>0</v>
      </c>
      <c r="BR29" s="121">
        <v>24</v>
      </c>
      <c r="BS29" s="124">
        <v>100</v>
      </c>
      <c r="BT29" s="121">
        <v>24</v>
      </c>
      <c r="BU29" s="2"/>
      <c r="BV29" s="3"/>
      <c r="BW29" s="3"/>
      <c r="BX29" s="3"/>
      <c r="BY29" s="3"/>
    </row>
    <row r="30" spans="1:77" ht="41.45" customHeight="1">
      <c r="A30" s="64" t="s">
        <v>237</v>
      </c>
      <c r="C30" s="65"/>
      <c r="D30" s="65" t="s">
        <v>64</v>
      </c>
      <c r="E30" s="66">
        <v>182.36901238627644</v>
      </c>
      <c r="F30" s="68">
        <v>99.91575448177609</v>
      </c>
      <c r="G30" s="100" t="s">
        <v>732</v>
      </c>
      <c r="H30" s="65"/>
      <c r="I30" s="69" t="s">
        <v>237</v>
      </c>
      <c r="J30" s="70"/>
      <c r="K30" s="70"/>
      <c r="L30" s="69" t="s">
        <v>3151</v>
      </c>
      <c r="M30" s="73">
        <v>29.076223040088646</v>
      </c>
      <c r="N30" s="74">
        <v>6563.302734375</v>
      </c>
      <c r="O30" s="74">
        <v>6830.4345703125</v>
      </c>
      <c r="P30" s="75"/>
      <c r="Q30" s="76"/>
      <c r="R30" s="76"/>
      <c r="S30" s="86"/>
      <c r="T30" s="48">
        <v>0</v>
      </c>
      <c r="U30" s="48">
        <v>1</v>
      </c>
      <c r="V30" s="49">
        <v>0</v>
      </c>
      <c r="W30" s="49">
        <v>0.001808</v>
      </c>
      <c r="X30" s="49">
        <v>0.004028</v>
      </c>
      <c r="Y30" s="49">
        <v>0.514204</v>
      </c>
      <c r="Z30" s="49">
        <v>0</v>
      </c>
      <c r="AA30" s="49">
        <v>0</v>
      </c>
      <c r="AB30" s="71">
        <v>30</v>
      </c>
      <c r="AC30" s="71"/>
      <c r="AD30" s="72"/>
      <c r="AE30" s="78" t="s">
        <v>1743</v>
      </c>
      <c r="AF30" s="78">
        <v>631</v>
      </c>
      <c r="AG30" s="78">
        <v>1774</v>
      </c>
      <c r="AH30" s="78">
        <v>188719</v>
      </c>
      <c r="AI30" s="78">
        <v>226850</v>
      </c>
      <c r="AJ30" s="78"/>
      <c r="AK30" s="78"/>
      <c r="AL30" s="78"/>
      <c r="AM30" s="78"/>
      <c r="AN30" s="78"/>
      <c r="AO30" s="80">
        <v>39956.665613425925</v>
      </c>
      <c r="AP30" s="82" t="s">
        <v>2513</v>
      </c>
      <c r="AQ30" s="78" t="b">
        <v>1</v>
      </c>
      <c r="AR30" s="78" t="b">
        <v>0</v>
      </c>
      <c r="AS30" s="78" t="b">
        <v>1</v>
      </c>
      <c r="AT30" s="78" t="s">
        <v>1663</v>
      </c>
      <c r="AU30" s="78">
        <v>5</v>
      </c>
      <c r="AV30" s="82" t="s">
        <v>2733</v>
      </c>
      <c r="AW30" s="78" t="b">
        <v>0</v>
      </c>
      <c r="AX30" s="78" t="s">
        <v>2837</v>
      </c>
      <c r="AY30" s="82" t="s">
        <v>2865</v>
      </c>
      <c r="AZ30" s="78" t="s">
        <v>66</v>
      </c>
      <c r="BA30" s="78" t="str">
        <f>REPLACE(INDEX(GroupVertices[Group],MATCH(Vertices[[#This Row],[Vertex]],GroupVertices[Vertex],0)),1,1,"")</f>
        <v>1</v>
      </c>
      <c r="BB30" s="48"/>
      <c r="BC30" s="48"/>
      <c r="BD30" s="48"/>
      <c r="BE30" s="48"/>
      <c r="BF30" s="48" t="s">
        <v>488</v>
      </c>
      <c r="BG30" s="48" t="s">
        <v>488</v>
      </c>
      <c r="BH30" s="121" t="s">
        <v>3827</v>
      </c>
      <c r="BI30" s="121" t="s">
        <v>3827</v>
      </c>
      <c r="BJ30" s="121" t="s">
        <v>3914</v>
      </c>
      <c r="BK30" s="121" t="s">
        <v>3914</v>
      </c>
      <c r="BL30" s="121">
        <v>0</v>
      </c>
      <c r="BM30" s="124">
        <v>0</v>
      </c>
      <c r="BN30" s="121">
        <v>0</v>
      </c>
      <c r="BO30" s="124">
        <v>0</v>
      </c>
      <c r="BP30" s="121">
        <v>0</v>
      </c>
      <c r="BQ30" s="124">
        <v>0</v>
      </c>
      <c r="BR30" s="121">
        <v>24</v>
      </c>
      <c r="BS30" s="124">
        <v>100</v>
      </c>
      <c r="BT30" s="121">
        <v>24</v>
      </c>
      <c r="BU30" s="2"/>
      <c r="BV30" s="3"/>
      <c r="BW30" s="3"/>
      <c r="BX30" s="3"/>
      <c r="BY30" s="3"/>
    </row>
    <row r="31" spans="1:77" ht="41.45" customHeight="1">
      <c r="A31" s="64" t="s">
        <v>238</v>
      </c>
      <c r="C31" s="65"/>
      <c r="D31" s="65" t="s">
        <v>64</v>
      </c>
      <c r="E31" s="66">
        <v>163.4352460813329</v>
      </c>
      <c r="F31" s="68">
        <v>99.99406387272943</v>
      </c>
      <c r="G31" s="100" t="s">
        <v>733</v>
      </c>
      <c r="H31" s="65"/>
      <c r="I31" s="69" t="s">
        <v>238</v>
      </c>
      <c r="J31" s="70"/>
      <c r="K31" s="70"/>
      <c r="L31" s="69" t="s">
        <v>3152</v>
      </c>
      <c r="M31" s="73">
        <v>2.9783133483715227</v>
      </c>
      <c r="N31" s="74">
        <v>1689.09765625</v>
      </c>
      <c r="O31" s="74">
        <v>1285.0965576171875</v>
      </c>
      <c r="P31" s="75"/>
      <c r="Q31" s="76"/>
      <c r="R31" s="76"/>
      <c r="S31" s="86"/>
      <c r="T31" s="48">
        <v>0</v>
      </c>
      <c r="U31" s="48">
        <v>1</v>
      </c>
      <c r="V31" s="49">
        <v>0</v>
      </c>
      <c r="W31" s="49">
        <v>0.001808</v>
      </c>
      <c r="X31" s="49">
        <v>0.004028</v>
      </c>
      <c r="Y31" s="49">
        <v>0.514204</v>
      </c>
      <c r="Z31" s="49">
        <v>0</v>
      </c>
      <c r="AA31" s="49">
        <v>0</v>
      </c>
      <c r="AB31" s="71">
        <v>31</v>
      </c>
      <c r="AC31" s="71"/>
      <c r="AD31" s="72"/>
      <c r="AE31" s="78" t="s">
        <v>1744</v>
      </c>
      <c r="AF31" s="78">
        <v>507</v>
      </c>
      <c r="AG31" s="78">
        <v>125</v>
      </c>
      <c r="AH31" s="78">
        <v>1785</v>
      </c>
      <c r="AI31" s="78">
        <v>2053</v>
      </c>
      <c r="AJ31" s="78"/>
      <c r="AK31" s="78" t="s">
        <v>2020</v>
      </c>
      <c r="AL31" s="78" t="s">
        <v>2285</v>
      </c>
      <c r="AM31" s="78"/>
      <c r="AN31" s="78"/>
      <c r="AO31" s="80">
        <v>43114.98579861111</v>
      </c>
      <c r="AP31" s="82" t="s">
        <v>2514</v>
      </c>
      <c r="AQ31" s="78" t="b">
        <v>1</v>
      </c>
      <c r="AR31" s="78" t="b">
        <v>0</v>
      </c>
      <c r="AS31" s="78" t="b">
        <v>0</v>
      </c>
      <c r="AT31" s="78" t="s">
        <v>1663</v>
      </c>
      <c r="AU31" s="78">
        <v>1</v>
      </c>
      <c r="AV31" s="78"/>
      <c r="AW31" s="78" t="b">
        <v>0</v>
      </c>
      <c r="AX31" s="78" t="s">
        <v>2837</v>
      </c>
      <c r="AY31" s="82" t="s">
        <v>2866</v>
      </c>
      <c r="AZ31" s="78" t="s">
        <v>66</v>
      </c>
      <c r="BA31" s="78" t="str">
        <f>REPLACE(INDEX(GroupVertices[Group],MATCH(Vertices[[#This Row],[Vertex]],GroupVertices[Vertex],0)),1,1,"")</f>
        <v>1</v>
      </c>
      <c r="BB31" s="48"/>
      <c r="BC31" s="48"/>
      <c r="BD31" s="48"/>
      <c r="BE31" s="48"/>
      <c r="BF31" s="48" t="s">
        <v>488</v>
      </c>
      <c r="BG31" s="48" t="s">
        <v>488</v>
      </c>
      <c r="BH31" s="121" t="s">
        <v>3827</v>
      </c>
      <c r="BI31" s="121" t="s">
        <v>3827</v>
      </c>
      <c r="BJ31" s="121" t="s">
        <v>3914</v>
      </c>
      <c r="BK31" s="121" t="s">
        <v>3914</v>
      </c>
      <c r="BL31" s="121">
        <v>0</v>
      </c>
      <c r="BM31" s="124">
        <v>0</v>
      </c>
      <c r="BN31" s="121">
        <v>0</v>
      </c>
      <c r="BO31" s="124">
        <v>0</v>
      </c>
      <c r="BP31" s="121">
        <v>0</v>
      </c>
      <c r="BQ31" s="124">
        <v>0</v>
      </c>
      <c r="BR31" s="121">
        <v>24</v>
      </c>
      <c r="BS31" s="124">
        <v>100</v>
      </c>
      <c r="BT31" s="121">
        <v>24</v>
      </c>
      <c r="BU31" s="2"/>
      <c r="BV31" s="3"/>
      <c r="BW31" s="3"/>
      <c r="BX31" s="3"/>
      <c r="BY31" s="3"/>
    </row>
    <row r="32" spans="1:77" ht="41.45" customHeight="1">
      <c r="A32" s="64" t="s">
        <v>239</v>
      </c>
      <c r="C32" s="65"/>
      <c r="D32" s="65" t="s">
        <v>64</v>
      </c>
      <c r="E32" s="66">
        <v>367.3779732544119</v>
      </c>
      <c r="F32" s="68">
        <v>99.1505639320907</v>
      </c>
      <c r="G32" s="100" t="s">
        <v>734</v>
      </c>
      <c r="H32" s="65"/>
      <c r="I32" s="69" t="s">
        <v>239</v>
      </c>
      <c r="J32" s="70"/>
      <c r="K32" s="70"/>
      <c r="L32" s="69" t="s">
        <v>3153</v>
      </c>
      <c r="M32" s="73">
        <v>284.0887268985714</v>
      </c>
      <c r="N32" s="74">
        <v>2795.775390625</v>
      </c>
      <c r="O32" s="74">
        <v>3060.0556640625</v>
      </c>
      <c r="P32" s="75"/>
      <c r="Q32" s="76"/>
      <c r="R32" s="76"/>
      <c r="S32" s="86"/>
      <c r="T32" s="48">
        <v>0</v>
      </c>
      <c r="U32" s="48">
        <v>1</v>
      </c>
      <c r="V32" s="49">
        <v>0</v>
      </c>
      <c r="W32" s="49">
        <v>0.001808</v>
      </c>
      <c r="X32" s="49">
        <v>0.004028</v>
      </c>
      <c r="Y32" s="49">
        <v>0.514204</v>
      </c>
      <c r="Z32" s="49">
        <v>0</v>
      </c>
      <c r="AA32" s="49">
        <v>0</v>
      </c>
      <c r="AB32" s="71">
        <v>32</v>
      </c>
      <c r="AC32" s="71"/>
      <c r="AD32" s="72"/>
      <c r="AE32" s="78" t="s">
        <v>1745</v>
      </c>
      <c r="AF32" s="78">
        <v>14310</v>
      </c>
      <c r="AG32" s="78">
        <v>17887</v>
      </c>
      <c r="AH32" s="78">
        <v>32159</v>
      </c>
      <c r="AI32" s="78">
        <v>43082</v>
      </c>
      <c r="AJ32" s="78"/>
      <c r="AK32" s="78" t="s">
        <v>2021</v>
      </c>
      <c r="AL32" s="78" t="s">
        <v>2286</v>
      </c>
      <c r="AM32" s="78"/>
      <c r="AN32" s="78"/>
      <c r="AO32" s="80">
        <v>42758.72908564815</v>
      </c>
      <c r="AP32" s="82" t="s">
        <v>2515</v>
      </c>
      <c r="AQ32" s="78" t="b">
        <v>1</v>
      </c>
      <c r="AR32" s="78" t="b">
        <v>0</v>
      </c>
      <c r="AS32" s="78" t="b">
        <v>0</v>
      </c>
      <c r="AT32" s="78" t="s">
        <v>1663</v>
      </c>
      <c r="AU32" s="78">
        <v>38</v>
      </c>
      <c r="AV32" s="78"/>
      <c r="AW32" s="78" t="b">
        <v>0</v>
      </c>
      <c r="AX32" s="78" t="s">
        <v>2837</v>
      </c>
      <c r="AY32" s="82" t="s">
        <v>2867</v>
      </c>
      <c r="AZ32" s="78" t="s">
        <v>66</v>
      </c>
      <c r="BA32" s="78" t="str">
        <f>REPLACE(INDEX(GroupVertices[Group],MATCH(Vertices[[#This Row],[Vertex]],GroupVertices[Vertex],0)),1,1,"")</f>
        <v>1</v>
      </c>
      <c r="BB32" s="48"/>
      <c r="BC32" s="48"/>
      <c r="BD32" s="48"/>
      <c r="BE32" s="48"/>
      <c r="BF32" s="48" t="s">
        <v>488</v>
      </c>
      <c r="BG32" s="48" t="s">
        <v>488</v>
      </c>
      <c r="BH32" s="121" t="s">
        <v>3827</v>
      </c>
      <c r="BI32" s="121" t="s">
        <v>3827</v>
      </c>
      <c r="BJ32" s="121" t="s">
        <v>3914</v>
      </c>
      <c r="BK32" s="121" t="s">
        <v>3914</v>
      </c>
      <c r="BL32" s="121">
        <v>0</v>
      </c>
      <c r="BM32" s="124">
        <v>0</v>
      </c>
      <c r="BN32" s="121">
        <v>0</v>
      </c>
      <c r="BO32" s="124">
        <v>0</v>
      </c>
      <c r="BP32" s="121">
        <v>0</v>
      </c>
      <c r="BQ32" s="124">
        <v>0</v>
      </c>
      <c r="BR32" s="121">
        <v>24</v>
      </c>
      <c r="BS32" s="124">
        <v>100</v>
      </c>
      <c r="BT32" s="121">
        <v>24</v>
      </c>
      <c r="BU32" s="2"/>
      <c r="BV32" s="3"/>
      <c r="BW32" s="3"/>
      <c r="BX32" s="3"/>
      <c r="BY32" s="3"/>
    </row>
    <row r="33" spans="1:77" ht="41.45" customHeight="1">
      <c r="A33" s="64" t="s">
        <v>240</v>
      </c>
      <c r="C33" s="65"/>
      <c r="D33" s="65" t="s">
        <v>64</v>
      </c>
      <c r="E33" s="66">
        <v>600.3356352077167</v>
      </c>
      <c r="F33" s="68">
        <v>98.18705924255016</v>
      </c>
      <c r="G33" s="100" t="s">
        <v>735</v>
      </c>
      <c r="H33" s="65"/>
      <c r="I33" s="69" t="s">
        <v>240</v>
      </c>
      <c r="J33" s="70"/>
      <c r="K33" s="70"/>
      <c r="L33" s="69" t="s">
        <v>3154</v>
      </c>
      <c r="M33" s="73">
        <v>605.19272309945</v>
      </c>
      <c r="N33" s="74">
        <v>3158.928955078125</v>
      </c>
      <c r="O33" s="74">
        <v>4488.47802734375</v>
      </c>
      <c r="P33" s="75"/>
      <c r="Q33" s="76"/>
      <c r="R33" s="76"/>
      <c r="S33" s="86"/>
      <c r="T33" s="48">
        <v>0</v>
      </c>
      <c r="U33" s="48">
        <v>1</v>
      </c>
      <c r="V33" s="49">
        <v>0</v>
      </c>
      <c r="W33" s="49">
        <v>0.001808</v>
      </c>
      <c r="X33" s="49">
        <v>0.004028</v>
      </c>
      <c r="Y33" s="49">
        <v>0.514204</v>
      </c>
      <c r="Z33" s="49">
        <v>0</v>
      </c>
      <c r="AA33" s="49">
        <v>0</v>
      </c>
      <c r="AB33" s="71">
        <v>33</v>
      </c>
      <c r="AC33" s="71"/>
      <c r="AD33" s="72"/>
      <c r="AE33" s="78" t="s">
        <v>1746</v>
      </c>
      <c r="AF33" s="78">
        <v>22313</v>
      </c>
      <c r="AG33" s="78">
        <v>38176</v>
      </c>
      <c r="AH33" s="78">
        <v>115145</v>
      </c>
      <c r="AI33" s="78">
        <v>132437</v>
      </c>
      <c r="AJ33" s="78"/>
      <c r="AK33" s="78" t="s">
        <v>2022</v>
      </c>
      <c r="AL33" s="78" t="s">
        <v>2267</v>
      </c>
      <c r="AM33" s="78"/>
      <c r="AN33" s="78"/>
      <c r="AO33" s="80">
        <v>41230.08453703704</v>
      </c>
      <c r="AP33" s="82" t="s">
        <v>2516</v>
      </c>
      <c r="AQ33" s="78" t="b">
        <v>0</v>
      </c>
      <c r="AR33" s="78" t="b">
        <v>0</v>
      </c>
      <c r="AS33" s="78" t="b">
        <v>0</v>
      </c>
      <c r="AT33" s="78" t="s">
        <v>1663</v>
      </c>
      <c r="AU33" s="78">
        <v>48</v>
      </c>
      <c r="AV33" s="82" t="s">
        <v>2733</v>
      </c>
      <c r="AW33" s="78" t="b">
        <v>0</v>
      </c>
      <c r="AX33" s="78" t="s">
        <v>2837</v>
      </c>
      <c r="AY33" s="82" t="s">
        <v>2868</v>
      </c>
      <c r="AZ33" s="78" t="s">
        <v>66</v>
      </c>
      <c r="BA33" s="78" t="str">
        <f>REPLACE(INDEX(GroupVertices[Group],MATCH(Vertices[[#This Row],[Vertex]],GroupVertices[Vertex],0)),1,1,"")</f>
        <v>1</v>
      </c>
      <c r="BB33" s="48"/>
      <c r="BC33" s="48"/>
      <c r="BD33" s="48"/>
      <c r="BE33" s="48"/>
      <c r="BF33" s="48" t="s">
        <v>488</v>
      </c>
      <c r="BG33" s="48" t="s">
        <v>488</v>
      </c>
      <c r="BH33" s="121" t="s">
        <v>3827</v>
      </c>
      <c r="BI33" s="121" t="s">
        <v>3827</v>
      </c>
      <c r="BJ33" s="121" t="s">
        <v>3914</v>
      </c>
      <c r="BK33" s="121" t="s">
        <v>3914</v>
      </c>
      <c r="BL33" s="121">
        <v>0</v>
      </c>
      <c r="BM33" s="124">
        <v>0</v>
      </c>
      <c r="BN33" s="121">
        <v>0</v>
      </c>
      <c r="BO33" s="124">
        <v>0</v>
      </c>
      <c r="BP33" s="121">
        <v>0</v>
      </c>
      <c r="BQ33" s="124">
        <v>0</v>
      </c>
      <c r="BR33" s="121">
        <v>24</v>
      </c>
      <c r="BS33" s="124">
        <v>100</v>
      </c>
      <c r="BT33" s="121">
        <v>24</v>
      </c>
      <c r="BU33" s="2"/>
      <c r="BV33" s="3"/>
      <c r="BW33" s="3"/>
      <c r="BX33" s="3"/>
      <c r="BY33" s="3"/>
    </row>
    <row r="34" spans="1:77" ht="41.45" customHeight="1">
      <c r="A34" s="64" t="s">
        <v>241</v>
      </c>
      <c r="C34" s="65"/>
      <c r="D34" s="65" t="s">
        <v>64</v>
      </c>
      <c r="E34" s="66">
        <v>282.5721528006138</v>
      </c>
      <c r="F34" s="68">
        <v>99.50131782025407</v>
      </c>
      <c r="G34" s="100" t="s">
        <v>736</v>
      </c>
      <c r="H34" s="65"/>
      <c r="I34" s="69" t="s">
        <v>241</v>
      </c>
      <c r="J34" s="70"/>
      <c r="K34" s="70"/>
      <c r="L34" s="69" t="s">
        <v>3155</v>
      </c>
      <c r="M34" s="73">
        <v>167.19414776999486</v>
      </c>
      <c r="N34" s="74">
        <v>1007.4656982421875</v>
      </c>
      <c r="O34" s="74">
        <v>7206.34375</v>
      </c>
      <c r="P34" s="75"/>
      <c r="Q34" s="76"/>
      <c r="R34" s="76"/>
      <c r="S34" s="86"/>
      <c r="T34" s="48">
        <v>0</v>
      </c>
      <c r="U34" s="48">
        <v>1</v>
      </c>
      <c r="V34" s="49">
        <v>0</v>
      </c>
      <c r="W34" s="49">
        <v>0.001808</v>
      </c>
      <c r="X34" s="49">
        <v>0.004028</v>
      </c>
      <c r="Y34" s="49">
        <v>0.514204</v>
      </c>
      <c r="Z34" s="49">
        <v>0</v>
      </c>
      <c r="AA34" s="49">
        <v>0</v>
      </c>
      <c r="AB34" s="71">
        <v>34</v>
      </c>
      <c r="AC34" s="71"/>
      <c r="AD34" s="72"/>
      <c r="AE34" s="78" t="s">
        <v>1747</v>
      </c>
      <c r="AF34" s="78">
        <v>10258</v>
      </c>
      <c r="AG34" s="78">
        <v>10501</v>
      </c>
      <c r="AH34" s="78">
        <v>277970</v>
      </c>
      <c r="AI34" s="78">
        <v>359779</v>
      </c>
      <c r="AJ34" s="78"/>
      <c r="AK34" s="78" t="s">
        <v>2023</v>
      </c>
      <c r="AL34" s="78" t="s">
        <v>2287</v>
      </c>
      <c r="AM34" s="82" t="s">
        <v>2432</v>
      </c>
      <c r="AN34" s="78"/>
      <c r="AO34" s="80">
        <v>39824.20164351852</v>
      </c>
      <c r="AP34" s="82" t="s">
        <v>2517</v>
      </c>
      <c r="AQ34" s="78" t="b">
        <v>0</v>
      </c>
      <c r="AR34" s="78" t="b">
        <v>0</v>
      </c>
      <c r="AS34" s="78" t="b">
        <v>1</v>
      </c>
      <c r="AT34" s="78" t="s">
        <v>1663</v>
      </c>
      <c r="AU34" s="78">
        <v>60</v>
      </c>
      <c r="AV34" s="82" t="s">
        <v>2738</v>
      </c>
      <c r="AW34" s="78" t="b">
        <v>0</v>
      </c>
      <c r="AX34" s="78" t="s">
        <v>2837</v>
      </c>
      <c r="AY34" s="82" t="s">
        <v>2869</v>
      </c>
      <c r="AZ34" s="78" t="s">
        <v>66</v>
      </c>
      <c r="BA34" s="78" t="str">
        <f>REPLACE(INDEX(GroupVertices[Group],MATCH(Vertices[[#This Row],[Vertex]],GroupVertices[Vertex],0)),1,1,"")</f>
        <v>1</v>
      </c>
      <c r="BB34" s="48"/>
      <c r="BC34" s="48"/>
      <c r="BD34" s="48"/>
      <c r="BE34" s="48"/>
      <c r="BF34" s="48" t="s">
        <v>488</v>
      </c>
      <c r="BG34" s="48" t="s">
        <v>488</v>
      </c>
      <c r="BH34" s="121" t="s">
        <v>3827</v>
      </c>
      <c r="BI34" s="121" t="s">
        <v>3827</v>
      </c>
      <c r="BJ34" s="121" t="s">
        <v>3914</v>
      </c>
      <c r="BK34" s="121" t="s">
        <v>3914</v>
      </c>
      <c r="BL34" s="121">
        <v>0</v>
      </c>
      <c r="BM34" s="124">
        <v>0</v>
      </c>
      <c r="BN34" s="121">
        <v>0</v>
      </c>
      <c r="BO34" s="124">
        <v>0</v>
      </c>
      <c r="BP34" s="121">
        <v>0</v>
      </c>
      <c r="BQ34" s="124">
        <v>0</v>
      </c>
      <c r="BR34" s="121">
        <v>24</v>
      </c>
      <c r="BS34" s="124">
        <v>100</v>
      </c>
      <c r="BT34" s="121">
        <v>24</v>
      </c>
      <c r="BU34" s="2"/>
      <c r="BV34" s="3"/>
      <c r="BW34" s="3"/>
      <c r="BX34" s="3"/>
      <c r="BY34" s="3"/>
    </row>
    <row r="35" spans="1:77" ht="41.45" customHeight="1">
      <c r="A35" s="64" t="s">
        <v>242</v>
      </c>
      <c r="C35" s="65"/>
      <c r="D35" s="65" t="s">
        <v>64</v>
      </c>
      <c r="E35" s="66">
        <v>506.50498739449745</v>
      </c>
      <c r="F35" s="68">
        <v>98.57513949899086</v>
      </c>
      <c r="G35" s="100" t="s">
        <v>737</v>
      </c>
      <c r="H35" s="65"/>
      <c r="I35" s="69" t="s">
        <v>242</v>
      </c>
      <c r="J35" s="70"/>
      <c r="K35" s="70"/>
      <c r="L35" s="69" t="s">
        <v>3156</v>
      </c>
      <c r="M35" s="73">
        <v>475.8585096363133</v>
      </c>
      <c r="N35" s="74">
        <v>1693.848388671875</v>
      </c>
      <c r="O35" s="74">
        <v>8174.75830078125</v>
      </c>
      <c r="P35" s="75"/>
      <c r="Q35" s="76"/>
      <c r="R35" s="76"/>
      <c r="S35" s="86"/>
      <c r="T35" s="48">
        <v>0</v>
      </c>
      <c r="U35" s="48">
        <v>1</v>
      </c>
      <c r="V35" s="49">
        <v>0</v>
      </c>
      <c r="W35" s="49">
        <v>0.001808</v>
      </c>
      <c r="X35" s="49">
        <v>0.004028</v>
      </c>
      <c r="Y35" s="49">
        <v>0.514204</v>
      </c>
      <c r="Z35" s="49">
        <v>0</v>
      </c>
      <c r="AA35" s="49">
        <v>0</v>
      </c>
      <c r="AB35" s="71">
        <v>35</v>
      </c>
      <c r="AC35" s="71"/>
      <c r="AD35" s="72"/>
      <c r="AE35" s="78" t="s">
        <v>1748</v>
      </c>
      <c r="AF35" s="78">
        <v>29998</v>
      </c>
      <c r="AG35" s="78">
        <v>30004</v>
      </c>
      <c r="AH35" s="78">
        <v>94932</v>
      </c>
      <c r="AI35" s="78">
        <v>125925</v>
      </c>
      <c r="AJ35" s="78"/>
      <c r="AK35" s="78" t="s">
        <v>2024</v>
      </c>
      <c r="AL35" s="78" t="s">
        <v>2288</v>
      </c>
      <c r="AM35" s="78"/>
      <c r="AN35" s="78"/>
      <c r="AO35" s="80">
        <v>40730.75200231482</v>
      </c>
      <c r="AP35" s="82" t="s">
        <v>2518</v>
      </c>
      <c r="AQ35" s="78" t="b">
        <v>1</v>
      </c>
      <c r="AR35" s="78" t="b">
        <v>0</v>
      </c>
      <c r="AS35" s="78" t="b">
        <v>0</v>
      </c>
      <c r="AT35" s="78" t="s">
        <v>1663</v>
      </c>
      <c r="AU35" s="78">
        <v>52</v>
      </c>
      <c r="AV35" s="82" t="s">
        <v>2733</v>
      </c>
      <c r="AW35" s="78" t="b">
        <v>0</v>
      </c>
      <c r="AX35" s="78" t="s">
        <v>2837</v>
      </c>
      <c r="AY35" s="82" t="s">
        <v>2870</v>
      </c>
      <c r="AZ35" s="78" t="s">
        <v>66</v>
      </c>
      <c r="BA35" s="78" t="str">
        <f>REPLACE(INDEX(GroupVertices[Group],MATCH(Vertices[[#This Row],[Vertex]],GroupVertices[Vertex],0)),1,1,"")</f>
        <v>1</v>
      </c>
      <c r="BB35" s="48"/>
      <c r="BC35" s="48"/>
      <c r="BD35" s="48"/>
      <c r="BE35" s="48"/>
      <c r="BF35" s="48" t="s">
        <v>488</v>
      </c>
      <c r="BG35" s="48" t="s">
        <v>488</v>
      </c>
      <c r="BH35" s="121" t="s">
        <v>3827</v>
      </c>
      <c r="BI35" s="121" t="s">
        <v>3827</v>
      </c>
      <c r="BJ35" s="121" t="s">
        <v>3914</v>
      </c>
      <c r="BK35" s="121" t="s">
        <v>3914</v>
      </c>
      <c r="BL35" s="121">
        <v>0</v>
      </c>
      <c r="BM35" s="124">
        <v>0</v>
      </c>
      <c r="BN35" s="121">
        <v>0</v>
      </c>
      <c r="BO35" s="124">
        <v>0</v>
      </c>
      <c r="BP35" s="121">
        <v>0</v>
      </c>
      <c r="BQ35" s="124">
        <v>0</v>
      </c>
      <c r="BR35" s="121">
        <v>24</v>
      </c>
      <c r="BS35" s="124">
        <v>100</v>
      </c>
      <c r="BT35" s="121">
        <v>24</v>
      </c>
      <c r="BU35" s="2"/>
      <c r="BV35" s="3"/>
      <c r="BW35" s="3"/>
      <c r="BX35" s="3"/>
      <c r="BY35" s="3"/>
    </row>
    <row r="36" spans="1:77" ht="41.45" customHeight="1">
      <c r="A36" s="64" t="s">
        <v>243</v>
      </c>
      <c r="C36" s="65"/>
      <c r="D36" s="65" t="s">
        <v>64</v>
      </c>
      <c r="E36" s="66">
        <v>165.21495122218568</v>
      </c>
      <c r="F36" s="68">
        <v>99.98670307491393</v>
      </c>
      <c r="G36" s="100" t="s">
        <v>738</v>
      </c>
      <c r="H36" s="65"/>
      <c r="I36" s="69" t="s">
        <v>243</v>
      </c>
      <c r="J36" s="70"/>
      <c r="K36" s="70"/>
      <c r="L36" s="69" t="s">
        <v>3157</v>
      </c>
      <c r="M36" s="73">
        <v>5.43142190035221</v>
      </c>
      <c r="N36" s="74">
        <v>7087.49658203125</v>
      </c>
      <c r="O36" s="74">
        <v>4499.1943359375</v>
      </c>
      <c r="P36" s="75"/>
      <c r="Q36" s="76"/>
      <c r="R36" s="76"/>
      <c r="S36" s="86"/>
      <c r="T36" s="48">
        <v>0</v>
      </c>
      <c r="U36" s="48">
        <v>1</v>
      </c>
      <c r="V36" s="49">
        <v>0</v>
      </c>
      <c r="W36" s="49">
        <v>0.001808</v>
      </c>
      <c r="X36" s="49">
        <v>0.004028</v>
      </c>
      <c r="Y36" s="49">
        <v>0.514204</v>
      </c>
      <c r="Z36" s="49">
        <v>0</v>
      </c>
      <c r="AA36" s="49">
        <v>0</v>
      </c>
      <c r="AB36" s="71">
        <v>36</v>
      </c>
      <c r="AC36" s="71"/>
      <c r="AD36" s="72"/>
      <c r="AE36" s="78" t="s">
        <v>1749</v>
      </c>
      <c r="AF36" s="78">
        <v>321</v>
      </c>
      <c r="AG36" s="78">
        <v>280</v>
      </c>
      <c r="AH36" s="78">
        <v>1318</v>
      </c>
      <c r="AI36" s="78">
        <v>310</v>
      </c>
      <c r="AJ36" s="78"/>
      <c r="AK36" s="78" t="s">
        <v>2025</v>
      </c>
      <c r="AL36" s="78" t="s">
        <v>2265</v>
      </c>
      <c r="AM36" s="82" t="s">
        <v>2433</v>
      </c>
      <c r="AN36" s="78"/>
      <c r="AO36" s="80">
        <v>43348.08162037037</v>
      </c>
      <c r="AP36" s="82" t="s">
        <v>2519</v>
      </c>
      <c r="AQ36" s="78" t="b">
        <v>1</v>
      </c>
      <c r="AR36" s="78" t="b">
        <v>0</v>
      </c>
      <c r="AS36" s="78" t="b">
        <v>1</v>
      </c>
      <c r="AT36" s="78" t="s">
        <v>1663</v>
      </c>
      <c r="AU36" s="78">
        <v>0</v>
      </c>
      <c r="AV36" s="78"/>
      <c r="AW36" s="78" t="b">
        <v>0</v>
      </c>
      <c r="AX36" s="78" t="s">
        <v>2837</v>
      </c>
      <c r="AY36" s="82" t="s">
        <v>2871</v>
      </c>
      <c r="AZ36" s="78" t="s">
        <v>66</v>
      </c>
      <c r="BA36" s="78" t="str">
        <f>REPLACE(INDEX(GroupVertices[Group],MATCH(Vertices[[#This Row],[Vertex]],GroupVertices[Vertex],0)),1,1,"")</f>
        <v>1</v>
      </c>
      <c r="BB36" s="48"/>
      <c r="BC36" s="48"/>
      <c r="BD36" s="48"/>
      <c r="BE36" s="48"/>
      <c r="BF36" s="48" t="s">
        <v>488</v>
      </c>
      <c r="BG36" s="48" t="s">
        <v>488</v>
      </c>
      <c r="BH36" s="121" t="s">
        <v>3827</v>
      </c>
      <c r="BI36" s="121" t="s">
        <v>3827</v>
      </c>
      <c r="BJ36" s="121" t="s">
        <v>3914</v>
      </c>
      <c r="BK36" s="121" t="s">
        <v>3914</v>
      </c>
      <c r="BL36" s="121">
        <v>0</v>
      </c>
      <c r="BM36" s="124">
        <v>0</v>
      </c>
      <c r="BN36" s="121">
        <v>0</v>
      </c>
      <c r="BO36" s="124">
        <v>0</v>
      </c>
      <c r="BP36" s="121">
        <v>0</v>
      </c>
      <c r="BQ36" s="124">
        <v>0</v>
      </c>
      <c r="BR36" s="121">
        <v>24</v>
      </c>
      <c r="BS36" s="124">
        <v>100</v>
      </c>
      <c r="BT36" s="121">
        <v>24</v>
      </c>
      <c r="BU36" s="2"/>
      <c r="BV36" s="3"/>
      <c r="BW36" s="3"/>
      <c r="BX36" s="3"/>
      <c r="BY36" s="3"/>
    </row>
    <row r="37" spans="1:77" ht="41.45" customHeight="1">
      <c r="A37" s="64" t="s">
        <v>244</v>
      </c>
      <c r="C37" s="65"/>
      <c r="D37" s="65" t="s">
        <v>64</v>
      </c>
      <c r="E37" s="66">
        <v>175.25019182286528</v>
      </c>
      <c r="F37" s="68">
        <v>99.94519767303811</v>
      </c>
      <c r="G37" s="100" t="s">
        <v>739</v>
      </c>
      <c r="H37" s="65"/>
      <c r="I37" s="69" t="s">
        <v>244</v>
      </c>
      <c r="J37" s="70"/>
      <c r="K37" s="70"/>
      <c r="L37" s="69" t="s">
        <v>3158</v>
      </c>
      <c r="M37" s="73">
        <v>19.263788832165893</v>
      </c>
      <c r="N37" s="74">
        <v>5645.5751953125</v>
      </c>
      <c r="O37" s="74">
        <v>5885.0654296875</v>
      </c>
      <c r="P37" s="75"/>
      <c r="Q37" s="76"/>
      <c r="R37" s="76"/>
      <c r="S37" s="86"/>
      <c r="T37" s="48">
        <v>0</v>
      </c>
      <c r="U37" s="48">
        <v>1</v>
      </c>
      <c r="V37" s="49">
        <v>0</v>
      </c>
      <c r="W37" s="49">
        <v>0.001808</v>
      </c>
      <c r="X37" s="49">
        <v>0.004028</v>
      </c>
      <c r="Y37" s="49">
        <v>0.514204</v>
      </c>
      <c r="Z37" s="49">
        <v>0</v>
      </c>
      <c r="AA37" s="49">
        <v>0</v>
      </c>
      <c r="AB37" s="71">
        <v>37</v>
      </c>
      <c r="AC37" s="71"/>
      <c r="AD37" s="72"/>
      <c r="AE37" s="78" t="s">
        <v>1750</v>
      </c>
      <c r="AF37" s="78">
        <v>1645</v>
      </c>
      <c r="AG37" s="78">
        <v>1154</v>
      </c>
      <c r="AH37" s="78">
        <v>91950</v>
      </c>
      <c r="AI37" s="78">
        <v>56332</v>
      </c>
      <c r="AJ37" s="78"/>
      <c r="AK37" s="78" t="s">
        <v>2026</v>
      </c>
      <c r="AL37" s="78" t="s">
        <v>2289</v>
      </c>
      <c r="AM37" s="82" t="s">
        <v>2434</v>
      </c>
      <c r="AN37" s="78"/>
      <c r="AO37" s="80">
        <v>42260.87472222222</v>
      </c>
      <c r="AP37" s="78"/>
      <c r="AQ37" s="78" t="b">
        <v>1</v>
      </c>
      <c r="AR37" s="78" t="b">
        <v>0</v>
      </c>
      <c r="AS37" s="78" t="b">
        <v>1</v>
      </c>
      <c r="AT37" s="78" t="s">
        <v>1663</v>
      </c>
      <c r="AU37" s="78">
        <v>5</v>
      </c>
      <c r="AV37" s="82" t="s">
        <v>2733</v>
      </c>
      <c r="AW37" s="78" t="b">
        <v>0</v>
      </c>
      <c r="AX37" s="78" t="s">
        <v>2837</v>
      </c>
      <c r="AY37" s="82" t="s">
        <v>2872</v>
      </c>
      <c r="AZ37" s="78" t="s">
        <v>66</v>
      </c>
      <c r="BA37" s="78" t="str">
        <f>REPLACE(INDEX(GroupVertices[Group],MATCH(Vertices[[#This Row],[Vertex]],GroupVertices[Vertex],0)),1,1,"")</f>
        <v>1</v>
      </c>
      <c r="BB37" s="48"/>
      <c r="BC37" s="48"/>
      <c r="BD37" s="48"/>
      <c r="BE37" s="48"/>
      <c r="BF37" s="48" t="s">
        <v>488</v>
      </c>
      <c r="BG37" s="48" t="s">
        <v>488</v>
      </c>
      <c r="BH37" s="121" t="s">
        <v>3827</v>
      </c>
      <c r="BI37" s="121" t="s">
        <v>3827</v>
      </c>
      <c r="BJ37" s="121" t="s">
        <v>3914</v>
      </c>
      <c r="BK37" s="121" t="s">
        <v>3914</v>
      </c>
      <c r="BL37" s="121">
        <v>0</v>
      </c>
      <c r="BM37" s="124">
        <v>0</v>
      </c>
      <c r="BN37" s="121">
        <v>0</v>
      </c>
      <c r="BO37" s="124">
        <v>0</v>
      </c>
      <c r="BP37" s="121">
        <v>0</v>
      </c>
      <c r="BQ37" s="124">
        <v>0</v>
      </c>
      <c r="BR37" s="121">
        <v>24</v>
      </c>
      <c r="BS37" s="124">
        <v>100</v>
      </c>
      <c r="BT37" s="121">
        <v>24</v>
      </c>
      <c r="BU37" s="2"/>
      <c r="BV37" s="3"/>
      <c r="BW37" s="3"/>
      <c r="BX37" s="3"/>
      <c r="BY37" s="3"/>
    </row>
    <row r="38" spans="1:77" ht="41.45" customHeight="1">
      <c r="A38" s="64" t="s">
        <v>245</v>
      </c>
      <c r="C38" s="65"/>
      <c r="D38" s="65" t="s">
        <v>64</v>
      </c>
      <c r="E38" s="66">
        <v>363.0263071358106</v>
      </c>
      <c r="F38" s="68">
        <v>99.16856226997507</v>
      </c>
      <c r="G38" s="100" t="s">
        <v>740</v>
      </c>
      <c r="H38" s="65"/>
      <c r="I38" s="69" t="s">
        <v>245</v>
      </c>
      <c r="J38" s="70"/>
      <c r="K38" s="70"/>
      <c r="L38" s="69" t="s">
        <v>3159</v>
      </c>
      <c r="M38" s="73">
        <v>278.0904808263089</v>
      </c>
      <c r="N38" s="74">
        <v>227.61314392089844</v>
      </c>
      <c r="O38" s="74">
        <v>4526.17626953125</v>
      </c>
      <c r="P38" s="75"/>
      <c r="Q38" s="76"/>
      <c r="R38" s="76"/>
      <c r="S38" s="86"/>
      <c r="T38" s="48">
        <v>0</v>
      </c>
      <c r="U38" s="48">
        <v>1</v>
      </c>
      <c r="V38" s="49">
        <v>0</v>
      </c>
      <c r="W38" s="49">
        <v>0.001808</v>
      </c>
      <c r="X38" s="49">
        <v>0.004028</v>
      </c>
      <c r="Y38" s="49">
        <v>0.514204</v>
      </c>
      <c r="Z38" s="49">
        <v>0</v>
      </c>
      <c r="AA38" s="49">
        <v>0</v>
      </c>
      <c r="AB38" s="71">
        <v>38</v>
      </c>
      <c r="AC38" s="71"/>
      <c r="AD38" s="72"/>
      <c r="AE38" s="78" t="s">
        <v>1751</v>
      </c>
      <c r="AF38" s="78">
        <v>10807</v>
      </c>
      <c r="AG38" s="78">
        <v>17508</v>
      </c>
      <c r="AH38" s="78">
        <v>148983</v>
      </c>
      <c r="AI38" s="78">
        <v>151728</v>
      </c>
      <c r="AJ38" s="78"/>
      <c r="AK38" s="78" t="s">
        <v>2027</v>
      </c>
      <c r="AL38" s="78" t="s">
        <v>2290</v>
      </c>
      <c r="AM38" s="82" t="s">
        <v>2435</v>
      </c>
      <c r="AN38" s="78"/>
      <c r="AO38" s="80">
        <v>42322.15534722222</v>
      </c>
      <c r="AP38" s="82" t="s">
        <v>2520</v>
      </c>
      <c r="AQ38" s="78" t="b">
        <v>0</v>
      </c>
      <c r="AR38" s="78" t="b">
        <v>0</v>
      </c>
      <c r="AS38" s="78" t="b">
        <v>0</v>
      </c>
      <c r="AT38" s="78" t="s">
        <v>1663</v>
      </c>
      <c r="AU38" s="78">
        <v>8</v>
      </c>
      <c r="AV38" s="82" t="s">
        <v>2736</v>
      </c>
      <c r="AW38" s="78" t="b">
        <v>0</v>
      </c>
      <c r="AX38" s="78" t="s">
        <v>2837</v>
      </c>
      <c r="AY38" s="82" t="s">
        <v>2873</v>
      </c>
      <c r="AZ38" s="78" t="s">
        <v>66</v>
      </c>
      <c r="BA38" s="78" t="str">
        <f>REPLACE(INDEX(GroupVertices[Group],MATCH(Vertices[[#This Row],[Vertex]],GroupVertices[Vertex],0)),1,1,"")</f>
        <v>1</v>
      </c>
      <c r="BB38" s="48"/>
      <c r="BC38" s="48"/>
      <c r="BD38" s="48"/>
      <c r="BE38" s="48"/>
      <c r="BF38" s="48" t="s">
        <v>488</v>
      </c>
      <c r="BG38" s="48" t="s">
        <v>488</v>
      </c>
      <c r="BH38" s="121" t="s">
        <v>3827</v>
      </c>
      <c r="BI38" s="121" t="s">
        <v>3827</v>
      </c>
      <c r="BJ38" s="121" t="s">
        <v>3914</v>
      </c>
      <c r="BK38" s="121" t="s">
        <v>3914</v>
      </c>
      <c r="BL38" s="121">
        <v>0</v>
      </c>
      <c r="BM38" s="124">
        <v>0</v>
      </c>
      <c r="BN38" s="121">
        <v>0</v>
      </c>
      <c r="BO38" s="124">
        <v>0</v>
      </c>
      <c r="BP38" s="121">
        <v>0</v>
      </c>
      <c r="BQ38" s="124">
        <v>0</v>
      </c>
      <c r="BR38" s="121">
        <v>24</v>
      </c>
      <c r="BS38" s="124">
        <v>100</v>
      </c>
      <c r="BT38" s="121">
        <v>24</v>
      </c>
      <c r="BU38" s="2"/>
      <c r="BV38" s="3"/>
      <c r="BW38" s="3"/>
      <c r="BX38" s="3"/>
      <c r="BY38" s="3"/>
    </row>
    <row r="39" spans="1:77" ht="41.45" customHeight="1">
      <c r="A39" s="64" t="s">
        <v>246</v>
      </c>
      <c r="C39" s="65"/>
      <c r="D39" s="65" t="s">
        <v>64</v>
      </c>
      <c r="E39" s="66">
        <v>164.57196097774855</v>
      </c>
      <c r="F39" s="68">
        <v>99.98936245993114</v>
      </c>
      <c r="G39" s="100" t="s">
        <v>741</v>
      </c>
      <c r="H39" s="65"/>
      <c r="I39" s="69" t="s">
        <v>246</v>
      </c>
      <c r="J39" s="70"/>
      <c r="K39" s="70"/>
      <c r="L39" s="69" t="s">
        <v>3160</v>
      </c>
      <c r="M39" s="73">
        <v>4.545137520281768</v>
      </c>
      <c r="N39" s="74">
        <v>5174.28662109375</v>
      </c>
      <c r="O39" s="74">
        <v>5826.193359375</v>
      </c>
      <c r="P39" s="75"/>
      <c r="Q39" s="76"/>
      <c r="R39" s="76"/>
      <c r="S39" s="86"/>
      <c r="T39" s="48">
        <v>0</v>
      </c>
      <c r="U39" s="48">
        <v>1</v>
      </c>
      <c r="V39" s="49">
        <v>0</v>
      </c>
      <c r="W39" s="49">
        <v>0.001808</v>
      </c>
      <c r="X39" s="49">
        <v>0.004028</v>
      </c>
      <c r="Y39" s="49">
        <v>0.514204</v>
      </c>
      <c r="Z39" s="49">
        <v>0</v>
      </c>
      <c r="AA39" s="49">
        <v>0</v>
      </c>
      <c r="AB39" s="71">
        <v>39</v>
      </c>
      <c r="AC39" s="71"/>
      <c r="AD39" s="72"/>
      <c r="AE39" s="78" t="s">
        <v>246</v>
      </c>
      <c r="AF39" s="78">
        <v>1094</v>
      </c>
      <c r="AG39" s="78">
        <v>224</v>
      </c>
      <c r="AH39" s="78">
        <v>59466</v>
      </c>
      <c r="AI39" s="78">
        <v>92290</v>
      </c>
      <c r="AJ39" s="78"/>
      <c r="AK39" s="78"/>
      <c r="AL39" s="78" t="s">
        <v>2291</v>
      </c>
      <c r="AM39" s="78"/>
      <c r="AN39" s="78"/>
      <c r="AO39" s="80">
        <v>41772.37981481481</v>
      </c>
      <c r="AP39" s="82" t="s">
        <v>2521</v>
      </c>
      <c r="AQ39" s="78" t="b">
        <v>0</v>
      </c>
      <c r="AR39" s="78" t="b">
        <v>0</v>
      </c>
      <c r="AS39" s="78" t="b">
        <v>0</v>
      </c>
      <c r="AT39" s="78" t="s">
        <v>1663</v>
      </c>
      <c r="AU39" s="78">
        <v>0</v>
      </c>
      <c r="AV39" s="82" t="s">
        <v>2733</v>
      </c>
      <c r="AW39" s="78" t="b">
        <v>0</v>
      </c>
      <c r="AX39" s="78" t="s">
        <v>2837</v>
      </c>
      <c r="AY39" s="82" t="s">
        <v>2874</v>
      </c>
      <c r="AZ39" s="78" t="s">
        <v>66</v>
      </c>
      <c r="BA39" s="78" t="str">
        <f>REPLACE(INDEX(GroupVertices[Group],MATCH(Vertices[[#This Row],[Vertex]],GroupVertices[Vertex],0)),1,1,"")</f>
        <v>1</v>
      </c>
      <c r="BB39" s="48"/>
      <c r="BC39" s="48"/>
      <c r="BD39" s="48"/>
      <c r="BE39" s="48"/>
      <c r="BF39" s="48" t="s">
        <v>488</v>
      </c>
      <c r="BG39" s="48" t="s">
        <v>488</v>
      </c>
      <c r="BH39" s="121" t="s">
        <v>3827</v>
      </c>
      <c r="BI39" s="121" t="s">
        <v>3827</v>
      </c>
      <c r="BJ39" s="121" t="s">
        <v>3914</v>
      </c>
      <c r="BK39" s="121" t="s">
        <v>3914</v>
      </c>
      <c r="BL39" s="121">
        <v>0</v>
      </c>
      <c r="BM39" s="124">
        <v>0</v>
      </c>
      <c r="BN39" s="121">
        <v>0</v>
      </c>
      <c r="BO39" s="124">
        <v>0</v>
      </c>
      <c r="BP39" s="121">
        <v>0</v>
      </c>
      <c r="BQ39" s="124">
        <v>0</v>
      </c>
      <c r="BR39" s="121">
        <v>24</v>
      </c>
      <c r="BS39" s="124">
        <v>100</v>
      </c>
      <c r="BT39" s="121">
        <v>24</v>
      </c>
      <c r="BU39" s="2"/>
      <c r="BV39" s="3"/>
      <c r="BW39" s="3"/>
      <c r="BX39" s="3"/>
      <c r="BY39" s="3"/>
    </row>
    <row r="40" spans="1:77" ht="41.45" customHeight="1">
      <c r="A40" s="64" t="s">
        <v>247</v>
      </c>
      <c r="C40" s="65"/>
      <c r="D40" s="65" t="s">
        <v>64</v>
      </c>
      <c r="E40" s="66">
        <v>182.69050750849502</v>
      </c>
      <c r="F40" s="68">
        <v>99.91442478926749</v>
      </c>
      <c r="G40" s="100" t="s">
        <v>742</v>
      </c>
      <c r="H40" s="65"/>
      <c r="I40" s="69" t="s">
        <v>247</v>
      </c>
      <c r="J40" s="70"/>
      <c r="K40" s="70"/>
      <c r="L40" s="69" t="s">
        <v>3161</v>
      </c>
      <c r="M40" s="73">
        <v>29.519365230123867</v>
      </c>
      <c r="N40" s="74">
        <v>1005.4849853515625</v>
      </c>
      <c r="O40" s="74">
        <v>1999.2586669921875</v>
      </c>
      <c r="P40" s="75"/>
      <c r="Q40" s="76"/>
      <c r="R40" s="76"/>
      <c r="S40" s="86"/>
      <c r="T40" s="48">
        <v>0</v>
      </c>
      <c r="U40" s="48">
        <v>1</v>
      </c>
      <c r="V40" s="49">
        <v>0</v>
      </c>
      <c r="W40" s="49">
        <v>0.001808</v>
      </c>
      <c r="X40" s="49">
        <v>0.004028</v>
      </c>
      <c r="Y40" s="49">
        <v>0.514204</v>
      </c>
      <c r="Z40" s="49">
        <v>0</v>
      </c>
      <c r="AA40" s="49">
        <v>0</v>
      </c>
      <c r="AB40" s="71">
        <v>40</v>
      </c>
      <c r="AC40" s="71"/>
      <c r="AD40" s="72"/>
      <c r="AE40" s="78" t="s">
        <v>1752</v>
      </c>
      <c r="AF40" s="78">
        <v>2201</v>
      </c>
      <c r="AG40" s="78">
        <v>1802</v>
      </c>
      <c r="AH40" s="78">
        <v>211956</v>
      </c>
      <c r="AI40" s="78">
        <v>130243</v>
      </c>
      <c r="AJ40" s="78"/>
      <c r="AK40" s="78" t="s">
        <v>2028</v>
      </c>
      <c r="AL40" s="78"/>
      <c r="AM40" s="78"/>
      <c r="AN40" s="78"/>
      <c r="AO40" s="80">
        <v>41797.86377314815</v>
      </c>
      <c r="AP40" s="82" t="s">
        <v>2522</v>
      </c>
      <c r="AQ40" s="78" t="b">
        <v>1</v>
      </c>
      <c r="AR40" s="78" t="b">
        <v>0</v>
      </c>
      <c r="AS40" s="78" t="b">
        <v>0</v>
      </c>
      <c r="AT40" s="78" t="s">
        <v>1663</v>
      </c>
      <c r="AU40" s="78">
        <v>270</v>
      </c>
      <c r="AV40" s="82" t="s">
        <v>2733</v>
      </c>
      <c r="AW40" s="78" t="b">
        <v>0</v>
      </c>
      <c r="AX40" s="78" t="s">
        <v>2837</v>
      </c>
      <c r="AY40" s="82" t="s">
        <v>2875</v>
      </c>
      <c r="AZ40" s="78" t="s">
        <v>66</v>
      </c>
      <c r="BA40" s="78" t="str">
        <f>REPLACE(INDEX(GroupVertices[Group],MATCH(Vertices[[#This Row],[Vertex]],GroupVertices[Vertex],0)),1,1,"")</f>
        <v>1</v>
      </c>
      <c r="BB40" s="48" t="s">
        <v>607</v>
      </c>
      <c r="BC40" s="48" t="s">
        <v>607</v>
      </c>
      <c r="BD40" s="48" t="s">
        <v>619</v>
      </c>
      <c r="BE40" s="48" t="s">
        <v>619</v>
      </c>
      <c r="BF40" s="48" t="s">
        <v>655</v>
      </c>
      <c r="BG40" s="48" t="s">
        <v>655</v>
      </c>
      <c r="BH40" s="121" t="s">
        <v>3829</v>
      </c>
      <c r="BI40" s="121" t="s">
        <v>3886</v>
      </c>
      <c r="BJ40" s="121" t="s">
        <v>3914</v>
      </c>
      <c r="BK40" s="121" t="s">
        <v>3914</v>
      </c>
      <c r="BL40" s="121">
        <v>0</v>
      </c>
      <c r="BM40" s="124">
        <v>0</v>
      </c>
      <c r="BN40" s="121">
        <v>0</v>
      </c>
      <c r="BO40" s="124">
        <v>0</v>
      </c>
      <c r="BP40" s="121">
        <v>0</v>
      </c>
      <c r="BQ40" s="124">
        <v>0</v>
      </c>
      <c r="BR40" s="121">
        <v>30</v>
      </c>
      <c r="BS40" s="124">
        <v>100</v>
      </c>
      <c r="BT40" s="121">
        <v>30</v>
      </c>
      <c r="BU40" s="2"/>
      <c r="BV40" s="3"/>
      <c r="BW40" s="3"/>
      <c r="BX40" s="3"/>
      <c r="BY40" s="3"/>
    </row>
    <row r="41" spans="1:77" ht="41.45" customHeight="1">
      <c r="A41" s="64" t="s">
        <v>248</v>
      </c>
      <c r="C41" s="65"/>
      <c r="D41" s="65" t="s">
        <v>64</v>
      </c>
      <c r="E41" s="66">
        <v>639.1332072783075</v>
      </c>
      <c r="F41" s="68">
        <v>98.02659385017215</v>
      </c>
      <c r="G41" s="100" t="s">
        <v>743</v>
      </c>
      <c r="H41" s="65"/>
      <c r="I41" s="69" t="s">
        <v>248</v>
      </c>
      <c r="J41" s="70"/>
      <c r="K41" s="70"/>
      <c r="L41" s="69" t="s">
        <v>3162</v>
      </c>
      <c r="M41" s="73">
        <v>658.670489532629</v>
      </c>
      <c r="N41" s="74">
        <v>3781.525390625</v>
      </c>
      <c r="O41" s="74">
        <v>3202.006103515625</v>
      </c>
      <c r="P41" s="75"/>
      <c r="Q41" s="76"/>
      <c r="R41" s="76"/>
      <c r="S41" s="86"/>
      <c r="T41" s="48">
        <v>0</v>
      </c>
      <c r="U41" s="48">
        <v>1</v>
      </c>
      <c r="V41" s="49">
        <v>0</v>
      </c>
      <c r="W41" s="49">
        <v>0.001808</v>
      </c>
      <c r="X41" s="49">
        <v>0.004028</v>
      </c>
      <c r="Y41" s="49">
        <v>0.514204</v>
      </c>
      <c r="Z41" s="49">
        <v>0</v>
      </c>
      <c r="AA41" s="49">
        <v>0</v>
      </c>
      <c r="AB41" s="71">
        <v>41</v>
      </c>
      <c r="AC41" s="71"/>
      <c r="AD41" s="72"/>
      <c r="AE41" s="78" t="s">
        <v>1753</v>
      </c>
      <c r="AF41" s="78">
        <v>39175</v>
      </c>
      <c r="AG41" s="78">
        <v>41555</v>
      </c>
      <c r="AH41" s="78">
        <v>97321</v>
      </c>
      <c r="AI41" s="78">
        <v>129443</v>
      </c>
      <c r="AJ41" s="78"/>
      <c r="AK41" s="78" t="s">
        <v>2029</v>
      </c>
      <c r="AL41" s="78" t="s">
        <v>2292</v>
      </c>
      <c r="AM41" s="82" t="s">
        <v>2436</v>
      </c>
      <c r="AN41" s="78"/>
      <c r="AO41" s="80">
        <v>40326.117314814815</v>
      </c>
      <c r="AP41" s="82" t="s">
        <v>2523</v>
      </c>
      <c r="AQ41" s="78" t="b">
        <v>0</v>
      </c>
      <c r="AR41" s="78" t="b">
        <v>0</v>
      </c>
      <c r="AS41" s="78" t="b">
        <v>1</v>
      </c>
      <c r="AT41" s="78" t="s">
        <v>1663</v>
      </c>
      <c r="AU41" s="78">
        <v>55</v>
      </c>
      <c r="AV41" s="82" t="s">
        <v>2735</v>
      </c>
      <c r="AW41" s="78" t="b">
        <v>0</v>
      </c>
      <c r="AX41" s="78" t="s">
        <v>2837</v>
      </c>
      <c r="AY41" s="82" t="s">
        <v>2876</v>
      </c>
      <c r="AZ41" s="78" t="s">
        <v>66</v>
      </c>
      <c r="BA41" s="78" t="str">
        <f>REPLACE(INDEX(GroupVertices[Group],MATCH(Vertices[[#This Row],[Vertex]],GroupVertices[Vertex],0)),1,1,"")</f>
        <v>1</v>
      </c>
      <c r="BB41" s="48"/>
      <c r="BC41" s="48"/>
      <c r="BD41" s="48"/>
      <c r="BE41" s="48"/>
      <c r="BF41" s="48" t="s">
        <v>488</v>
      </c>
      <c r="BG41" s="48" t="s">
        <v>488</v>
      </c>
      <c r="BH41" s="121" t="s">
        <v>3827</v>
      </c>
      <c r="BI41" s="121" t="s">
        <v>3827</v>
      </c>
      <c r="BJ41" s="121" t="s">
        <v>3914</v>
      </c>
      <c r="BK41" s="121" t="s">
        <v>3914</v>
      </c>
      <c r="BL41" s="121">
        <v>0</v>
      </c>
      <c r="BM41" s="124">
        <v>0</v>
      </c>
      <c r="BN41" s="121">
        <v>0</v>
      </c>
      <c r="BO41" s="124">
        <v>0</v>
      </c>
      <c r="BP41" s="121">
        <v>0</v>
      </c>
      <c r="BQ41" s="124">
        <v>0</v>
      </c>
      <c r="BR41" s="121">
        <v>24</v>
      </c>
      <c r="BS41" s="124">
        <v>100</v>
      </c>
      <c r="BT41" s="121">
        <v>24</v>
      </c>
      <c r="BU41" s="2"/>
      <c r="BV41" s="3"/>
      <c r="BW41" s="3"/>
      <c r="BX41" s="3"/>
      <c r="BY41" s="3"/>
    </row>
    <row r="42" spans="1:77" ht="41.45" customHeight="1">
      <c r="A42" s="64" t="s">
        <v>249</v>
      </c>
      <c r="C42" s="65"/>
      <c r="D42" s="65" t="s">
        <v>64</v>
      </c>
      <c r="E42" s="66">
        <v>185.07875698783295</v>
      </c>
      <c r="F42" s="68">
        <v>99.90454707348925</v>
      </c>
      <c r="G42" s="100" t="s">
        <v>744</v>
      </c>
      <c r="H42" s="65"/>
      <c r="I42" s="69" t="s">
        <v>249</v>
      </c>
      <c r="J42" s="70"/>
      <c r="K42" s="70"/>
      <c r="L42" s="69" t="s">
        <v>3163</v>
      </c>
      <c r="M42" s="73">
        <v>32.811278641814084</v>
      </c>
      <c r="N42" s="74">
        <v>3754.121826171875</v>
      </c>
      <c r="O42" s="74">
        <v>641.8935546875</v>
      </c>
      <c r="P42" s="75"/>
      <c r="Q42" s="76"/>
      <c r="R42" s="76"/>
      <c r="S42" s="86"/>
      <c r="T42" s="48">
        <v>0</v>
      </c>
      <c r="U42" s="48">
        <v>1</v>
      </c>
      <c r="V42" s="49">
        <v>0</v>
      </c>
      <c r="W42" s="49">
        <v>0.001808</v>
      </c>
      <c r="X42" s="49">
        <v>0.004028</v>
      </c>
      <c r="Y42" s="49">
        <v>0.514204</v>
      </c>
      <c r="Z42" s="49">
        <v>0</v>
      </c>
      <c r="AA42" s="49">
        <v>0</v>
      </c>
      <c r="AB42" s="71">
        <v>42</v>
      </c>
      <c r="AC42" s="71"/>
      <c r="AD42" s="72"/>
      <c r="AE42" s="78" t="s">
        <v>1754</v>
      </c>
      <c r="AF42" s="78">
        <v>2506</v>
      </c>
      <c r="AG42" s="78">
        <v>2010</v>
      </c>
      <c r="AH42" s="78">
        <v>32474</v>
      </c>
      <c r="AI42" s="78">
        <v>13805</v>
      </c>
      <c r="AJ42" s="78"/>
      <c r="AK42" s="78" t="s">
        <v>2030</v>
      </c>
      <c r="AL42" s="78" t="s">
        <v>2293</v>
      </c>
      <c r="AM42" s="78"/>
      <c r="AN42" s="78"/>
      <c r="AO42" s="80">
        <v>42687.96454861111</v>
      </c>
      <c r="AP42" s="82" t="s">
        <v>2524</v>
      </c>
      <c r="AQ42" s="78" t="b">
        <v>1</v>
      </c>
      <c r="AR42" s="78" t="b">
        <v>0</v>
      </c>
      <c r="AS42" s="78" t="b">
        <v>0</v>
      </c>
      <c r="AT42" s="78" t="s">
        <v>1663</v>
      </c>
      <c r="AU42" s="78">
        <v>12</v>
      </c>
      <c r="AV42" s="78"/>
      <c r="AW42" s="78" t="b">
        <v>0</v>
      </c>
      <c r="AX42" s="78" t="s">
        <v>2837</v>
      </c>
      <c r="AY42" s="82" t="s">
        <v>2877</v>
      </c>
      <c r="AZ42" s="78" t="s">
        <v>66</v>
      </c>
      <c r="BA42" s="78" t="str">
        <f>REPLACE(INDEX(GroupVertices[Group],MATCH(Vertices[[#This Row],[Vertex]],GroupVertices[Vertex],0)),1,1,"")</f>
        <v>1</v>
      </c>
      <c r="BB42" s="48" t="s">
        <v>607</v>
      </c>
      <c r="BC42" s="48" t="s">
        <v>607</v>
      </c>
      <c r="BD42" s="48" t="s">
        <v>619</v>
      </c>
      <c r="BE42" s="48" t="s">
        <v>619</v>
      </c>
      <c r="BF42" s="48" t="s">
        <v>655</v>
      </c>
      <c r="BG42" s="48" t="s">
        <v>655</v>
      </c>
      <c r="BH42" s="121" t="s">
        <v>3829</v>
      </c>
      <c r="BI42" s="121" t="s">
        <v>3886</v>
      </c>
      <c r="BJ42" s="121" t="s">
        <v>3914</v>
      </c>
      <c r="BK42" s="121" t="s">
        <v>3914</v>
      </c>
      <c r="BL42" s="121">
        <v>0</v>
      </c>
      <c r="BM42" s="124">
        <v>0</v>
      </c>
      <c r="BN42" s="121">
        <v>0</v>
      </c>
      <c r="BO42" s="124">
        <v>0</v>
      </c>
      <c r="BP42" s="121">
        <v>0</v>
      </c>
      <c r="BQ42" s="124">
        <v>0</v>
      </c>
      <c r="BR42" s="121">
        <v>30</v>
      </c>
      <c r="BS42" s="124">
        <v>100</v>
      </c>
      <c r="BT42" s="121">
        <v>30</v>
      </c>
      <c r="BU42" s="2"/>
      <c r="BV42" s="3"/>
      <c r="BW42" s="3"/>
      <c r="BX42" s="3"/>
      <c r="BY42" s="3"/>
    </row>
    <row r="43" spans="1:77" ht="41.45" customHeight="1">
      <c r="A43" s="64" t="s">
        <v>250</v>
      </c>
      <c r="C43" s="65"/>
      <c r="D43" s="65" t="s">
        <v>64</v>
      </c>
      <c r="E43" s="66">
        <v>210.23575030143593</v>
      </c>
      <c r="F43" s="68">
        <v>99.80049863469073</v>
      </c>
      <c r="G43" s="100" t="s">
        <v>745</v>
      </c>
      <c r="H43" s="65"/>
      <c r="I43" s="69" t="s">
        <v>250</v>
      </c>
      <c r="J43" s="70"/>
      <c r="K43" s="70"/>
      <c r="L43" s="69" t="s">
        <v>3164</v>
      </c>
      <c r="M43" s="73">
        <v>67.48715501207012</v>
      </c>
      <c r="N43" s="74">
        <v>5553.50439453125</v>
      </c>
      <c r="O43" s="74">
        <v>8413.7080078125</v>
      </c>
      <c r="P43" s="75"/>
      <c r="Q43" s="76"/>
      <c r="R43" s="76"/>
      <c r="S43" s="86"/>
      <c r="T43" s="48">
        <v>0</v>
      </c>
      <c r="U43" s="48">
        <v>1</v>
      </c>
      <c r="V43" s="49">
        <v>0</v>
      </c>
      <c r="W43" s="49">
        <v>0.001808</v>
      </c>
      <c r="X43" s="49">
        <v>0.004028</v>
      </c>
      <c r="Y43" s="49">
        <v>0.514204</v>
      </c>
      <c r="Z43" s="49">
        <v>0</v>
      </c>
      <c r="AA43" s="49">
        <v>0</v>
      </c>
      <c r="AB43" s="71">
        <v>43</v>
      </c>
      <c r="AC43" s="71"/>
      <c r="AD43" s="72"/>
      <c r="AE43" s="78" t="s">
        <v>1755</v>
      </c>
      <c r="AF43" s="78">
        <v>5001</v>
      </c>
      <c r="AG43" s="78">
        <v>4201</v>
      </c>
      <c r="AH43" s="78">
        <v>116977</v>
      </c>
      <c r="AI43" s="78">
        <v>146926</v>
      </c>
      <c r="AJ43" s="78"/>
      <c r="AK43" s="78" t="s">
        <v>2031</v>
      </c>
      <c r="AL43" s="78" t="s">
        <v>2294</v>
      </c>
      <c r="AM43" s="78"/>
      <c r="AN43" s="78"/>
      <c r="AO43" s="80">
        <v>41547.14350694444</v>
      </c>
      <c r="AP43" s="82" t="s">
        <v>2525</v>
      </c>
      <c r="AQ43" s="78" t="b">
        <v>1</v>
      </c>
      <c r="AR43" s="78" t="b">
        <v>0</v>
      </c>
      <c r="AS43" s="78" t="b">
        <v>1</v>
      </c>
      <c r="AT43" s="78" t="s">
        <v>1663</v>
      </c>
      <c r="AU43" s="78">
        <v>86</v>
      </c>
      <c r="AV43" s="82" t="s">
        <v>2733</v>
      </c>
      <c r="AW43" s="78" t="b">
        <v>0</v>
      </c>
      <c r="AX43" s="78" t="s">
        <v>2837</v>
      </c>
      <c r="AY43" s="82" t="s">
        <v>2878</v>
      </c>
      <c r="AZ43" s="78" t="s">
        <v>66</v>
      </c>
      <c r="BA43" s="78" t="str">
        <f>REPLACE(INDEX(GroupVertices[Group],MATCH(Vertices[[#This Row],[Vertex]],GroupVertices[Vertex],0)),1,1,"")</f>
        <v>1</v>
      </c>
      <c r="BB43" s="48"/>
      <c r="BC43" s="48"/>
      <c r="BD43" s="48"/>
      <c r="BE43" s="48"/>
      <c r="BF43" s="48" t="s">
        <v>488</v>
      </c>
      <c r="BG43" s="48" t="s">
        <v>488</v>
      </c>
      <c r="BH43" s="121" t="s">
        <v>3827</v>
      </c>
      <c r="BI43" s="121" t="s">
        <v>3827</v>
      </c>
      <c r="BJ43" s="121" t="s">
        <v>3914</v>
      </c>
      <c r="BK43" s="121" t="s">
        <v>3914</v>
      </c>
      <c r="BL43" s="121">
        <v>0</v>
      </c>
      <c r="BM43" s="124">
        <v>0</v>
      </c>
      <c r="BN43" s="121">
        <v>0</v>
      </c>
      <c r="BO43" s="124">
        <v>0</v>
      </c>
      <c r="BP43" s="121">
        <v>0</v>
      </c>
      <c r="BQ43" s="124">
        <v>0</v>
      </c>
      <c r="BR43" s="121">
        <v>24</v>
      </c>
      <c r="BS43" s="124">
        <v>100</v>
      </c>
      <c r="BT43" s="121">
        <v>24</v>
      </c>
      <c r="BU43" s="2"/>
      <c r="BV43" s="3"/>
      <c r="BW43" s="3"/>
      <c r="BX43" s="3"/>
      <c r="BY43" s="3"/>
    </row>
    <row r="44" spans="1:77" ht="41.45" customHeight="1">
      <c r="A44" s="64" t="s">
        <v>251</v>
      </c>
      <c r="C44" s="65"/>
      <c r="D44" s="65" t="s">
        <v>64</v>
      </c>
      <c r="E44" s="66">
        <v>170.86407979831196</v>
      </c>
      <c r="F44" s="68">
        <v>99.96333847797696</v>
      </c>
      <c r="G44" s="100" t="s">
        <v>746</v>
      </c>
      <c r="H44" s="65"/>
      <c r="I44" s="69" t="s">
        <v>251</v>
      </c>
      <c r="J44" s="70"/>
      <c r="K44" s="70"/>
      <c r="L44" s="69" t="s">
        <v>3165</v>
      </c>
      <c r="M44" s="73">
        <v>13.218063239542522</v>
      </c>
      <c r="N44" s="74">
        <v>1964.8447265625</v>
      </c>
      <c r="O44" s="74">
        <v>5948.95654296875</v>
      </c>
      <c r="P44" s="75"/>
      <c r="Q44" s="76"/>
      <c r="R44" s="76"/>
      <c r="S44" s="86"/>
      <c r="T44" s="48">
        <v>0</v>
      </c>
      <c r="U44" s="48">
        <v>1</v>
      </c>
      <c r="V44" s="49">
        <v>0</v>
      </c>
      <c r="W44" s="49">
        <v>0.001808</v>
      </c>
      <c r="X44" s="49">
        <v>0.004028</v>
      </c>
      <c r="Y44" s="49">
        <v>0.514204</v>
      </c>
      <c r="Z44" s="49">
        <v>0</v>
      </c>
      <c r="AA44" s="49">
        <v>0</v>
      </c>
      <c r="AB44" s="71">
        <v>44</v>
      </c>
      <c r="AC44" s="71"/>
      <c r="AD44" s="72"/>
      <c r="AE44" s="78" t="s">
        <v>1756</v>
      </c>
      <c r="AF44" s="78">
        <v>3377</v>
      </c>
      <c r="AG44" s="78">
        <v>772</v>
      </c>
      <c r="AH44" s="78">
        <v>120430</v>
      </c>
      <c r="AI44" s="78">
        <v>25593</v>
      </c>
      <c r="AJ44" s="78"/>
      <c r="AK44" s="78" t="s">
        <v>2032</v>
      </c>
      <c r="AL44" s="78" t="s">
        <v>2279</v>
      </c>
      <c r="AM44" s="82" t="s">
        <v>2437</v>
      </c>
      <c r="AN44" s="78"/>
      <c r="AO44" s="80">
        <v>42482.04357638889</v>
      </c>
      <c r="AP44" s="82" t="s">
        <v>2526</v>
      </c>
      <c r="AQ44" s="78" t="b">
        <v>1</v>
      </c>
      <c r="AR44" s="78" t="b">
        <v>0</v>
      </c>
      <c r="AS44" s="78" t="b">
        <v>1</v>
      </c>
      <c r="AT44" s="78" t="s">
        <v>1663</v>
      </c>
      <c r="AU44" s="78">
        <v>18</v>
      </c>
      <c r="AV44" s="78"/>
      <c r="AW44" s="78" t="b">
        <v>0</v>
      </c>
      <c r="AX44" s="78" t="s">
        <v>2837</v>
      </c>
      <c r="AY44" s="82" t="s">
        <v>2879</v>
      </c>
      <c r="AZ44" s="78" t="s">
        <v>66</v>
      </c>
      <c r="BA44" s="78" t="str">
        <f>REPLACE(INDEX(GroupVertices[Group],MATCH(Vertices[[#This Row],[Vertex]],GroupVertices[Vertex],0)),1,1,"")</f>
        <v>1</v>
      </c>
      <c r="BB44" s="48"/>
      <c r="BC44" s="48"/>
      <c r="BD44" s="48"/>
      <c r="BE44" s="48"/>
      <c r="BF44" s="48" t="s">
        <v>488</v>
      </c>
      <c r="BG44" s="48" t="s">
        <v>488</v>
      </c>
      <c r="BH44" s="121" t="s">
        <v>3827</v>
      </c>
      <c r="BI44" s="121" t="s">
        <v>3827</v>
      </c>
      <c r="BJ44" s="121" t="s">
        <v>3914</v>
      </c>
      <c r="BK44" s="121" t="s">
        <v>3914</v>
      </c>
      <c r="BL44" s="121">
        <v>0</v>
      </c>
      <c r="BM44" s="124">
        <v>0</v>
      </c>
      <c r="BN44" s="121">
        <v>0</v>
      </c>
      <c r="BO44" s="124">
        <v>0</v>
      </c>
      <c r="BP44" s="121">
        <v>0</v>
      </c>
      <c r="BQ44" s="124">
        <v>0</v>
      </c>
      <c r="BR44" s="121">
        <v>24</v>
      </c>
      <c r="BS44" s="124">
        <v>100</v>
      </c>
      <c r="BT44" s="121">
        <v>24</v>
      </c>
      <c r="BU44" s="2"/>
      <c r="BV44" s="3"/>
      <c r="BW44" s="3"/>
      <c r="BX44" s="3"/>
      <c r="BY44" s="3"/>
    </row>
    <row r="45" spans="1:77" ht="41.45" customHeight="1">
      <c r="A45" s="64" t="s">
        <v>252</v>
      </c>
      <c r="C45" s="65"/>
      <c r="D45" s="65" t="s">
        <v>64</v>
      </c>
      <c r="E45" s="66">
        <v>251.32971610215938</v>
      </c>
      <c r="F45" s="68">
        <v>99.6305354386798</v>
      </c>
      <c r="G45" s="100" t="s">
        <v>747</v>
      </c>
      <c r="H45" s="65"/>
      <c r="I45" s="69" t="s">
        <v>252</v>
      </c>
      <c r="J45" s="70"/>
      <c r="K45" s="70"/>
      <c r="L45" s="69" t="s">
        <v>3166</v>
      </c>
      <c r="M45" s="73">
        <v>124.13022280264356</v>
      </c>
      <c r="N45" s="74">
        <v>1088.227783203125</v>
      </c>
      <c r="O45" s="74">
        <v>4773.8818359375</v>
      </c>
      <c r="P45" s="75"/>
      <c r="Q45" s="76"/>
      <c r="R45" s="76"/>
      <c r="S45" s="86"/>
      <c r="T45" s="48">
        <v>0</v>
      </c>
      <c r="U45" s="48">
        <v>1</v>
      </c>
      <c r="V45" s="49">
        <v>0</v>
      </c>
      <c r="W45" s="49">
        <v>0.001808</v>
      </c>
      <c r="X45" s="49">
        <v>0.004028</v>
      </c>
      <c r="Y45" s="49">
        <v>0.514204</v>
      </c>
      <c r="Z45" s="49">
        <v>0</v>
      </c>
      <c r="AA45" s="49">
        <v>0</v>
      </c>
      <c r="AB45" s="71">
        <v>45</v>
      </c>
      <c r="AC45" s="71"/>
      <c r="AD45" s="72"/>
      <c r="AE45" s="78" t="s">
        <v>1757</v>
      </c>
      <c r="AF45" s="78">
        <v>8531</v>
      </c>
      <c r="AG45" s="78">
        <v>7780</v>
      </c>
      <c r="AH45" s="78">
        <v>120010</v>
      </c>
      <c r="AI45" s="78">
        <v>130181</v>
      </c>
      <c r="AJ45" s="78"/>
      <c r="AK45" s="78" t="s">
        <v>2033</v>
      </c>
      <c r="AL45" s="78" t="s">
        <v>2295</v>
      </c>
      <c r="AM45" s="82" t="s">
        <v>2438</v>
      </c>
      <c r="AN45" s="78"/>
      <c r="AO45" s="80">
        <v>41244.649143518516</v>
      </c>
      <c r="AP45" s="82" t="s">
        <v>2527</v>
      </c>
      <c r="AQ45" s="78" t="b">
        <v>1</v>
      </c>
      <c r="AR45" s="78" t="b">
        <v>0</v>
      </c>
      <c r="AS45" s="78" t="b">
        <v>1</v>
      </c>
      <c r="AT45" s="78" t="s">
        <v>1663</v>
      </c>
      <c r="AU45" s="78">
        <v>117</v>
      </c>
      <c r="AV45" s="82" t="s">
        <v>2733</v>
      </c>
      <c r="AW45" s="78" t="b">
        <v>0</v>
      </c>
      <c r="AX45" s="78" t="s">
        <v>2837</v>
      </c>
      <c r="AY45" s="82" t="s">
        <v>2880</v>
      </c>
      <c r="AZ45" s="78" t="s">
        <v>66</v>
      </c>
      <c r="BA45" s="78" t="str">
        <f>REPLACE(INDEX(GroupVertices[Group],MATCH(Vertices[[#This Row],[Vertex]],GroupVertices[Vertex],0)),1,1,"")</f>
        <v>1</v>
      </c>
      <c r="BB45" s="48" t="s">
        <v>607</v>
      </c>
      <c r="BC45" s="48" t="s">
        <v>607</v>
      </c>
      <c r="BD45" s="48" t="s">
        <v>619</v>
      </c>
      <c r="BE45" s="48" t="s">
        <v>619</v>
      </c>
      <c r="BF45" s="48" t="s">
        <v>3805</v>
      </c>
      <c r="BG45" s="48" t="s">
        <v>3805</v>
      </c>
      <c r="BH45" s="121" t="s">
        <v>3830</v>
      </c>
      <c r="BI45" s="121" t="s">
        <v>3887</v>
      </c>
      <c r="BJ45" s="121" t="s">
        <v>3916</v>
      </c>
      <c r="BK45" s="121" t="s">
        <v>3916</v>
      </c>
      <c r="BL45" s="121">
        <v>0</v>
      </c>
      <c r="BM45" s="124">
        <v>0</v>
      </c>
      <c r="BN45" s="121">
        <v>0</v>
      </c>
      <c r="BO45" s="124">
        <v>0</v>
      </c>
      <c r="BP45" s="121">
        <v>0</v>
      </c>
      <c r="BQ45" s="124">
        <v>0</v>
      </c>
      <c r="BR45" s="121">
        <v>30</v>
      </c>
      <c r="BS45" s="124">
        <v>100</v>
      </c>
      <c r="BT45" s="121">
        <v>30</v>
      </c>
      <c r="BU45" s="2"/>
      <c r="BV45" s="3"/>
      <c r="BW45" s="3"/>
      <c r="BX45" s="3"/>
      <c r="BY45" s="3"/>
    </row>
    <row r="46" spans="1:77" ht="41.45" customHeight="1">
      <c r="A46" s="64" t="s">
        <v>253</v>
      </c>
      <c r="C46" s="65"/>
      <c r="D46" s="65" t="s">
        <v>64</v>
      </c>
      <c r="E46" s="66">
        <v>191.91052833497753</v>
      </c>
      <c r="F46" s="68">
        <v>99.87629110768135</v>
      </c>
      <c r="G46" s="100" t="s">
        <v>748</v>
      </c>
      <c r="H46" s="65"/>
      <c r="I46" s="69" t="s">
        <v>253</v>
      </c>
      <c r="J46" s="70"/>
      <c r="K46" s="70"/>
      <c r="L46" s="69" t="s">
        <v>3167</v>
      </c>
      <c r="M46" s="73">
        <v>42.228050180062525</v>
      </c>
      <c r="N46" s="74">
        <v>4108.48681640625</v>
      </c>
      <c r="O46" s="74">
        <v>4242.76806640625</v>
      </c>
      <c r="P46" s="75"/>
      <c r="Q46" s="76"/>
      <c r="R46" s="76"/>
      <c r="S46" s="86"/>
      <c r="T46" s="48">
        <v>0</v>
      </c>
      <c r="U46" s="48">
        <v>1</v>
      </c>
      <c r="V46" s="49">
        <v>0</v>
      </c>
      <c r="W46" s="49">
        <v>0.001808</v>
      </c>
      <c r="X46" s="49">
        <v>0.004028</v>
      </c>
      <c r="Y46" s="49">
        <v>0.514204</v>
      </c>
      <c r="Z46" s="49">
        <v>0</v>
      </c>
      <c r="AA46" s="49">
        <v>0</v>
      </c>
      <c r="AB46" s="71">
        <v>46</v>
      </c>
      <c r="AC46" s="71"/>
      <c r="AD46" s="72"/>
      <c r="AE46" s="78" t="s">
        <v>1758</v>
      </c>
      <c r="AF46" s="78">
        <v>4093</v>
      </c>
      <c r="AG46" s="78">
        <v>2605</v>
      </c>
      <c r="AH46" s="78">
        <v>77482</v>
      </c>
      <c r="AI46" s="78">
        <v>96710</v>
      </c>
      <c r="AJ46" s="78"/>
      <c r="AK46" s="78" t="s">
        <v>2034</v>
      </c>
      <c r="AL46" s="78" t="s">
        <v>1684</v>
      </c>
      <c r="AM46" s="78"/>
      <c r="AN46" s="78"/>
      <c r="AO46" s="80">
        <v>42770.89824074074</v>
      </c>
      <c r="AP46" s="82" t="s">
        <v>2528</v>
      </c>
      <c r="AQ46" s="78" t="b">
        <v>1</v>
      </c>
      <c r="AR46" s="78" t="b">
        <v>0</v>
      </c>
      <c r="AS46" s="78" t="b">
        <v>1</v>
      </c>
      <c r="AT46" s="78" t="s">
        <v>1663</v>
      </c>
      <c r="AU46" s="78">
        <v>6</v>
      </c>
      <c r="AV46" s="78"/>
      <c r="AW46" s="78" t="b">
        <v>0</v>
      </c>
      <c r="AX46" s="78" t="s">
        <v>2837</v>
      </c>
      <c r="AY46" s="82" t="s">
        <v>2881</v>
      </c>
      <c r="AZ46" s="78" t="s">
        <v>66</v>
      </c>
      <c r="BA46" s="78" t="str">
        <f>REPLACE(INDEX(GroupVertices[Group],MATCH(Vertices[[#This Row],[Vertex]],GroupVertices[Vertex],0)),1,1,"")</f>
        <v>1</v>
      </c>
      <c r="BB46" s="48" t="s">
        <v>607</v>
      </c>
      <c r="BC46" s="48" t="s">
        <v>607</v>
      </c>
      <c r="BD46" s="48" t="s">
        <v>619</v>
      </c>
      <c r="BE46" s="48" t="s">
        <v>619</v>
      </c>
      <c r="BF46" s="48" t="s">
        <v>655</v>
      </c>
      <c r="BG46" s="48" t="s">
        <v>655</v>
      </c>
      <c r="BH46" s="121" t="s">
        <v>3829</v>
      </c>
      <c r="BI46" s="121" t="s">
        <v>3886</v>
      </c>
      <c r="BJ46" s="121" t="s">
        <v>3914</v>
      </c>
      <c r="BK46" s="121" t="s">
        <v>3914</v>
      </c>
      <c r="BL46" s="121">
        <v>0</v>
      </c>
      <c r="BM46" s="124">
        <v>0</v>
      </c>
      <c r="BN46" s="121">
        <v>0</v>
      </c>
      <c r="BO46" s="124">
        <v>0</v>
      </c>
      <c r="BP46" s="121">
        <v>0</v>
      </c>
      <c r="BQ46" s="124">
        <v>0</v>
      </c>
      <c r="BR46" s="121">
        <v>30</v>
      </c>
      <c r="BS46" s="124">
        <v>100</v>
      </c>
      <c r="BT46" s="121">
        <v>30</v>
      </c>
      <c r="BU46" s="2"/>
      <c r="BV46" s="3"/>
      <c r="BW46" s="3"/>
      <c r="BX46" s="3"/>
      <c r="BY46" s="3"/>
    </row>
    <row r="47" spans="1:77" ht="41.45" customHeight="1">
      <c r="A47" s="64" t="s">
        <v>254</v>
      </c>
      <c r="C47" s="65"/>
      <c r="D47" s="65" t="s">
        <v>64</v>
      </c>
      <c r="E47" s="66">
        <v>234.47418612298586</v>
      </c>
      <c r="F47" s="68">
        <v>99.70024931734537</v>
      </c>
      <c r="G47" s="100" t="s">
        <v>749</v>
      </c>
      <c r="H47" s="65"/>
      <c r="I47" s="69" t="s">
        <v>254</v>
      </c>
      <c r="J47" s="70"/>
      <c r="K47" s="70"/>
      <c r="L47" s="69" t="s">
        <v>3168</v>
      </c>
      <c r="M47" s="73">
        <v>100.8969108393684</v>
      </c>
      <c r="N47" s="74">
        <v>787.8466796875</v>
      </c>
      <c r="O47" s="74">
        <v>5479.8056640625</v>
      </c>
      <c r="P47" s="75"/>
      <c r="Q47" s="76"/>
      <c r="R47" s="76"/>
      <c r="S47" s="86"/>
      <c r="T47" s="48">
        <v>0</v>
      </c>
      <c r="U47" s="48">
        <v>1</v>
      </c>
      <c r="V47" s="49">
        <v>0</v>
      </c>
      <c r="W47" s="49">
        <v>0.001808</v>
      </c>
      <c r="X47" s="49">
        <v>0.004028</v>
      </c>
      <c r="Y47" s="49">
        <v>0.514204</v>
      </c>
      <c r="Z47" s="49">
        <v>0</v>
      </c>
      <c r="AA47" s="49">
        <v>0</v>
      </c>
      <c r="AB47" s="71">
        <v>47</v>
      </c>
      <c r="AC47" s="71"/>
      <c r="AD47" s="72"/>
      <c r="AE47" s="78" t="s">
        <v>1759</v>
      </c>
      <c r="AF47" s="78">
        <v>6921</v>
      </c>
      <c r="AG47" s="78">
        <v>6312</v>
      </c>
      <c r="AH47" s="78">
        <v>178981</v>
      </c>
      <c r="AI47" s="78">
        <v>117561</v>
      </c>
      <c r="AJ47" s="78"/>
      <c r="AK47" s="78" t="s">
        <v>2035</v>
      </c>
      <c r="AL47" s="78" t="s">
        <v>2296</v>
      </c>
      <c r="AM47" s="78"/>
      <c r="AN47" s="78"/>
      <c r="AO47" s="80">
        <v>40602.485185185185</v>
      </c>
      <c r="AP47" s="82" t="s">
        <v>2529</v>
      </c>
      <c r="AQ47" s="78" t="b">
        <v>1</v>
      </c>
      <c r="AR47" s="78" t="b">
        <v>0</v>
      </c>
      <c r="AS47" s="78" t="b">
        <v>1</v>
      </c>
      <c r="AT47" s="78" t="s">
        <v>1663</v>
      </c>
      <c r="AU47" s="78">
        <v>164</v>
      </c>
      <c r="AV47" s="82" t="s">
        <v>2733</v>
      </c>
      <c r="AW47" s="78" t="b">
        <v>0</v>
      </c>
      <c r="AX47" s="78" t="s">
        <v>2837</v>
      </c>
      <c r="AY47" s="82" t="s">
        <v>2882</v>
      </c>
      <c r="AZ47" s="78" t="s">
        <v>66</v>
      </c>
      <c r="BA47" s="78" t="str">
        <f>REPLACE(INDEX(GroupVertices[Group],MATCH(Vertices[[#This Row],[Vertex]],GroupVertices[Vertex],0)),1,1,"")</f>
        <v>1</v>
      </c>
      <c r="BB47" s="48" t="s">
        <v>607</v>
      </c>
      <c r="BC47" s="48" t="s">
        <v>607</v>
      </c>
      <c r="BD47" s="48" t="s">
        <v>619</v>
      </c>
      <c r="BE47" s="48" t="s">
        <v>619</v>
      </c>
      <c r="BF47" s="48" t="s">
        <v>3805</v>
      </c>
      <c r="BG47" s="48" t="s">
        <v>3805</v>
      </c>
      <c r="BH47" s="121" t="s">
        <v>3830</v>
      </c>
      <c r="BI47" s="121" t="s">
        <v>3887</v>
      </c>
      <c r="BJ47" s="121" t="s">
        <v>3916</v>
      </c>
      <c r="BK47" s="121" t="s">
        <v>3916</v>
      </c>
      <c r="BL47" s="121">
        <v>0</v>
      </c>
      <c r="BM47" s="124">
        <v>0</v>
      </c>
      <c r="BN47" s="121">
        <v>0</v>
      </c>
      <c r="BO47" s="124">
        <v>0</v>
      </c>
      <c r="BP47" s="121">
        <v>0</v>
      </c>
      <c r="BQ47" s="124">
        <v>0</v>
      </c>
      <c r="BR47" s="121">
        <v>30</v>
      </c>
      <c r="BS47" s="124">
        <v>100</v>
      </c>
      <c r="BT47" s="121">
        <v>30</v>
      </c>
      <c r="BU47" s="2"/>
      <c r="BV47" s="3"/>
      <c r="BW47" s="3"/>
      <c r="BX47" s="3"/>
      <c r="BY47" s="3"/>
    </row>
    <row r="48" spans="1:77" ht="41.45" customHeight="1">
      <c r="A48" s="64" t="s">
        <v>255</v>
      </c>
      <c r="C48" s="65"/>
      <c r="D48" s="65" t="s">
        <v>64</v>
      </c>
      <c r="E48" s="66">
        <v>168.42990244437138</v>
      </c>
      <c r="F48" s="68">
        <v>99.97340614982785</v>
      </c>
      <c r="G48" s="100" t="s">
        <v>750</v>
      </c>
      <c r="H48" s="65"/>
      <c r="I48" s="69" t="s">
        <v>255</v>
      </c>
      <c r="J48" s="70"/>
      <c r="K48" s="70"/>
      <c r="L48" s="69" t="s">
        <v>3169</v>
      </c>
      <c r="M48" s="73">
        <v>9.86284380070442</v>
      </c>
      <c r="N48" s="74">
        <v>6519.52978515625</v>
      </c>
      <c r="O48" s="74">
        <v>7401.2392578125</v>
      </c>
      <c r="P48" s="75"/>
      <c r="Q48" s="76"/>
      <c r="R48" s="76"/>
      <c r="S48" s="86"/>
      <c r="T48" s="48">
        <v>0</v>
      </c>
      <c r="U48" s="48">
        <v>1</v>
      </c>
      <c r="V48" s="49">
        <v>0</v>
      </c>
      <c r="W48" s="49">
        <v>0.001808</v>
      </c>
      <c r="X48" s="49">
        <v>0.004028</v>
      </c>
      <c r="Y48" s="49">
        <v>0.514204</v>
      </c>
      <c r="Z48" s="49">
        <v>0</v>
      </c>
      <c r="AA48" s="49">
        <v>0</v>
      </c>
      <c r="AB48" s="71">
        <v>48</v>
      </c>
      <c r="AC48" s="71"/>
      <c r="AD48" s="72"/>
      <c r="AE48" s="78" t="s">
        <v>255</v>
      </c>
      <c r="AF48" s="78">
        <v>1414</v>
      </c>
      <c r="AG48" s="78">
        <v>560</v>
      </c>
      <c r="AH48" s="78">
        <v>48440</v>
      </c>
      <c r="AI48" s="78">
        <v>52537</v>
      </c>
      <c r="AJ48" s="78"/>
      <c r="AK48" s="78"/>
      <c r="AL48" s="78"/>
      <c r="AM48" s="78"/>
      <c r="AN48" s="78"/>
      <c r="AO48" s="80">
        <v>39717.74805555555</v>
      </c>
      <c r="AP48" s="82" t="s">
        <v>2530</v>
      </c>
      <c r="AQ48" s="78" t="b">
        <v>1</v>
      </c>
      <c r="AR48" s="78" t="b">
        <v>0</v>
      </c>
      <c r="AS48" s="78" t="b">
        <v>0</v>
      </c>
      <c r="AT48" s="78" t="s">
        <v>1663</v>
      </c>
      <c r="AU48" s="78">
        <v>2</v>
      </c>
      <c r="AV48" s="82" t="s">
        <v>2733</v>
      </c>
      <c r="AW48" s="78" t="b">
        <v>0</v>
      </c>
      <c r="AX48" s="78" t="s">
        <v>2837</v>
      </c>
      <c r="AY48" s="82" t="s">
        <v>2883</v>
      </c>
      <c r="AZ48" s="78" t="s">
        <v>66</v>
      </c>
      <c r="BA48" s="78" t="str">
        <f>REPLACE(INDEX(GroupVertices[Group],MATCH(Vertices[[#This Row],[Vertex]],GroupVertices[Vertex],0)),1,1,"")</f>
        <v>1</v>
      </c>
      <c r="BB48" s="48"/>
      <c r="BC48" s="48"/>
      <c r="BD48" s="48"/>
      <c r="BE48" s="48"/>
      <c r="BF48" s="48" t="s">
        <v>488</v>
      </c>
      <c r="BG48" s="48" t="s">
        <v>488</v>
      </c>
      <c r="BH48" s="121" t="s">
        <v>3827</v>
      </c>
      <c r="BI48" s="121" t="s">
        <v>3827</v>
      </c>
      <c r="BJ48" s="121" t="s">
        <v>3914</v>
      </c>
      <c r="BK48" s="121" t="s">
        <v>3914</v>
      </c>
      <c r="BL48" s="121">
        <v>0</v>
      </c>
      <c r="BM48" s="124">
        <v>0</v>
      </c>
      <c r="BN48" s="121">
        <v>0</v>
      </c>
      <c r="BO48" s="124">
        <v>0</v>
      </c>
      <c r="BP48" s="121">
        <v>0</v>
      </c>
      <c r="BQ48" s="124">
        <v>0</v>
      </c>
      <c r="BR48" s="121">
        <v>24</v>
      </c>
      <c r="BS48" s="124">
        <v>100</v>
      </c>
      <c r="BT48" s="121">
        <v>24</v>
      </c>
      <c r="BU48" s="2"/>
      <c r="BV48" s="3"/>
      <c r="BW48" s="3"/>
      <c r="BX48" s="3"/>
      <c r="BY48" s="3"/>
    </row>
    <row r="49" spans="1:77" ht="41.45" customHeight="1">
      <c r="A49" s="64" t="s">
        <v>256</v>
      </c>
      <c r="C49" s="65"/>
      <c r="D49" s="65" t="s">
        <v>64</v>
      </c>
      <c r="E49" s="66">
        <v>171.11668310862655</v>
      </c>
      <c r="F49" s="68">
        <v>99.96229371957735</v>
      </c>
      <c r="G49" s="100" t="s">
        <v>751</v>
      </c>
      <c r="H49" s="65"/>
      <c r="I49" s="69" t="s">
        <v>256</v>
      </c>
      <c r="J49" s="70"/>
      <c r="K49" s="70"/>
      <c r="L49" s="69" t="s">
        <v>3170</v>
      </c>
      <c r="M49" s="73">
        <v>13.56624638885591</v>
      </c>
      <c r="N49" s="74">
        <v>1720.748046875</v>
      </c>
      <c r="O49" s="74">
        <v>6934.02685546875</v>
      </c>
      <c r="P49" s="75"/>
      <c r="Q49" s="76"/>
      <c r="R49" s="76"/>
      <c r="S49" s="86"/>
      <c r="T49" s="48">
        <v>0</v>
      </c>
      <c r="U49" s="48">
        <v>1</v>
      </c>
      <c r="V49" s="49">
        <v>0</v>
      </c>
      <c r="W49" s="49">
        <v>0.001808</v>
      </c>
      <c r="X49" s="49">
        <v>0.004028</v>
      </c>
      <c r="Y49" s="49">
        <v>0.514204</v>
      </c>
      <c r="Z49" s="49">
        <v>0</v>
      </c>
      <c r="AA49" s="49">
        <v>0</v>
      </c>
      <c r="AB49" s="71">
        <v>49</v>
      </c>
      <c r="AC49" s="71"/>
      <c r="AD49" s="72"/>
      <c r="AE49" s="78" t="s">
        <v>1760</v>
      </c>
      <c r="AF49" s="78">
        <v>921</v>
      </c>
      <c r="AG49" s="78">
        <v>794</v>
      </c>
      <c r="AH49" s="78">
        <v>6594</v>
      </c>
      <c r="AI49" s="78">
        <v>35485</v>
      </c>
      <c r="AJ49" s="78"/>
      <c r="AK49" s="78" t="s">
        <v>2036</v>
      </c>
      <c r="AL49" s="78"/>
      <c r="AM49" s="78"/>
      <c r="AN49" s="78"/>
      <c r="AO49" s="80">
        <v>39919.972858796296</v>
      </c>
      <c r="AP49" s="78"/>
      <c r="AQ49" s="78" t="b">
        <v>1</v>
      </c>
      <c r="AR49" s="78" t="b">
        <v>0</v>
      </c>
      <c r="AS49" s="78" t="b">
        <v>0</v>
      </c>
      <c r="AT49" s="78" t="s">
        <v>1663</v>
      </c>
      <c r="AU49" s="78">
        <v>2</v>
      </c>
      <c r="AV49" s="82" t="s">
        <v>2733</v>
      </c>
      <c r="AW49" s="78" t="b">
        <v>0</v>
      </c>
      <c r="AX49" s="78" t="s">
        <v>2837</v>
      </c>
      <c r="AY49" s="82" t="s">
        <v>2884</v>
      </c>
      <c r="AZ49" s="78" t="s">
        <v>66</v>
      </c>
      <c r="BA49" s="78" t="str">
        <f>REPLACE(INDEX(GroupVertices[Group],MATCH(Vertices[[#This Row],[Vertex]],GroupVertices[Vertex],0)),1,1,"")</f>
        <v>1</v>
      </c>
      <c r="BB49" s="48"/>
      <c r="BC49" s="48"/>
      <c r="BD49" s="48"/>
      <c r="BE49" s="48"/>
      <c r="BF49" s="48" t="s">
        <v>488</v>
      </c>
      <c r="BG49" s="48" t="s">
        <v>488</v>
      </c>
      <c r="BH49" s="121" t="s">
        <v>3827</v>
      </c>
      <c r="BI49" s="121" t="s">
        <v>3827</v>
      </c>
      <c r="BJ49" s="121" t="s">
        <v>3914</v>
      </c>
      <c r="BK49" s="121" t="s">
        <v>3914</v>
      </c>
      <c r="BL49" s="121">
        <v>0</v>
      </c>
      <c r="BM49" s="124">
        <v>0</v>
      </c>
      <c r="BN49" s="121">
        <v>0</v>
      </c>
      <c r="BO49" s="124">
        <v>0</v>
      </c>
      <c r="BP49" s="121">
        <v>0</v>
      </c>
      <c r="BQ49" s="124">
        <v>0</v>
      </c>
      <c r="BR49" s="121">
        <v>24</v>
      </c>
      <c r="BS49" s="124">
        <v>100</v>
      </c>
      <c r="BT49" s="121">
        <v>24</v>
      </c>
      <c r="BU49" s="2"/>
      <c r="BV49" s="3"/>
      <c r="BW49" s="3"/>
      <c r="BX49" s="3"/>
      <c r="BY49" s="3"/>
    </row>
    <row r="50" spans="1:77" ht="41.45" customHeight="1">
      <c r="A50" s="64" t="s">
        <v>257</v>
      </c>
      <c r="C50" s="65"/>
      <c r="D50" s="65" t="s">
        <v>64</v>
      </c>
      <c r="E50" s="66">
        <v>180.80746464978625</v>
      </c>
      <c r="F50" s="68">
        <v>99.92221298824647</v>
      </c>
      <c r="G50" s="100" t="s">
        <v>752</v>
      </c>
      <c r="H50" s="65"/>
      <c r="I50" s="69" t="s">
        <v>257</v>
      </c>
      <c r="J50" s="70"/>
      <c r="K50" s="70"/>
      <c r="L50" s="69" t="s">
        <v>3171</v>
      </c>
      <c r="M50" s="73">
        <v>26.92381811706043</v>
      </c>
      <c r="N50" s="74">
        <v>5632.28125</v>
      </c>
      <c r="O50" s="74">
        <v>7890.19775390625</v>
      </c>
      <c r="P50" s="75"/>
      <c r="Q50" s="76"/>
      <c r="R50" s="76"/>
      <c r="S50" s="86"/>
      <c r="T50" s="48">
        <v>0</v>
      </c>
      <c r="U50" s="48">
        <v>1</v>
      </c>
      <c r="V50" s="49">
        <v>0</v>
      </c>
      <c r="W50" s="49">
        <v>0.001808</v>
      </c>
      <c r="X50" s="49">
        <v>0.004028</v>
      </c>
      <c r="Y50" s="49">
        <v>0.514204</v>
      </c>
      <c r="Z50" s="49">
        <v>0</v>
      </c>
      <c r="AA50" s="49">
        <v>0</v>
      </c>
      <c r="AB50" s="71">
        <v>50</v>
      </c>
      <c r="AC50" s="71"/>
      <c r="AD50" s="72"/>
      <c r="AE50" s="78" t="s">
        <v>1761</v>
      </c>
      <c r="AF50" s="78">
        <v>4990</v>
      </c>
      <c r="AG50" s="78">
        <v>1638</v>
      </c>
      <c r="AH50" s="78">
        <v>6962</v>
      </c>
      <c r="AI50" s="78">
        <v>5232</v>
      </c>
      <c r="AJ50" s="78"/>
      <c r="AK50" s="78" t="s">
        <v>2037</v>
      </c>
      <c r="AL50" s="78" t="s">
        <v>2297</v>
      </c>
      <c r="AM50" s="82" t="s">
        <v>2439</v>
      </c>
      <c r="AN50" s="78"/>
      <c r="AO50" s="80">
        <v>42568.16814814815</v>
      </c>
      <c r="AP50" s="82" t="s">
        <v>2531</v>
      </c>
      <c r="AQ50" s="78" t="b">
        <v>1</v>
      </c>
      <c r="AR50" s="78" t="b">
        <v>0</v>
      </c>
      <c r="AS50" s="78" t="b">
        <v>1</v>
      </c>
      <c r="AT50" s="78" t="s">
        <v>1663</v>
      </c>
      <c r="AU50" s="78">
        <v>19</v>
      </c>
      <c r="AV50" s="78"/>
      <c r="AW50" s="78" t="b">
        <v>0</v>
      </c>
      <c r="AX50" s="78" t="s">
        <v>2837</v>
      </c>
      <c r="AY50" s="82" t="s">
        <v>2885</v>
      </c>
      <c r="AZ50" s="78" t="s">
        <v>66</v>
      </c>
      <c r="BA50" s="78" t="str">
        <f>REPLACE(INDEX(GroupVertices[Group],MATCH(Vertices[[#This Row],[Vertex]],GroupVertices[Vertex],0)),1,1,"")</f>
        <v>1</v>
      </c>
      <c r="BB50" s="48"/>
      <c r="BC50" s="48"/>
      <c r="BD50" s="48"/>
      <c r="BE50" s="48"/>
      <c r="BF50" s="48" t="s">
        <v>488</v>
      </c>
      <c r="BG50" s="48" t="s">
        <v>488</v>
      </c>
      <c r="BH50" s="121" t="s">
        <v>3827</v>
      </c>
      <c r="BI50" s="121" t="s">
        <v>3827</v>
      </c>
      <c r="BJ50" s="121" t="s">
        <v>3914</v>
      </c>
      <c r="BK50" s="121" t="s">
        <v>3914</v>
      </c>
      <c r="BL50" s="121">
        <v>0</v>
      </c>
      <c r="BM50" s="124">
        <v>0</v>
      </c>
      <c r="BN50" s="121">
        <v>0</v>
      </c>
      <c r="BO50" s="124">
        <v>0</v>
      </c>
      <c r="BP50" s="121">
        <v>0</v>
      </c>
      <c r="BQ50" s="124">
        <v>0</v>
      </c>
      <c r="BR50" s="121">
        <v>24</v>
      </c>
      <c r="BS50" s="124">
        <v>100</v>
      </c>
      <c r="BT50" s="121">
        <v>24</v>
      </c>
      <c r="BU50" s="2"/>
      <c r="BV50" s="3"/>
      <c r="BW50" s="3"/>
      <c r="BX50" s="3"/>
      <c r="BY50" s="3"/>
    </row>
    <row r="51" spans="1:77" ht="41.45" customHeight="1">
      <c r="A51" s="64" t="s">
        <v>258</v>
      </c>
      <c r="C51" s="65"/>
      <c r="D51" s="65" t="s">
        <v>64</v>
      </c>
      <c r="E51" s="66">
        <v>174.6531294530308</v>
      </c>
      <c r="F51" s="68">
        <v>99.94766710198266</v>
      </c>
      <c r="G51" s="100" t="s">
        <v>753</v>
      </c>
      <c r="H51" s="65"/>
      <c r="I51" s="69" t="s">
        <v>258</v>
      </c>
      <c r="J51" s="70"/>
      <c r="K51" s="70"/>
      <c r="L51" s="69" t="s">
        <v>3172</v>
      </c>
      <c r="M51" s="73">
        <v>18.440810479243343</v>
      </c>
      <c r="N51" s="74">
        <v>1296.723388671875</v>
      </c>
      <c r="O51" s="74">
        <v>7818.3818359375</v>
      </c>
      <c r="P51" s="75"/>
      <c r="Q51" s="76"/>
      <c r="R51" s="76"/>
      <c r="S51" s="86"/>
      <c r="T51" s="48">
        <v>0</v>
      </c>
      <c r="U51" s="48">
        <v>1</v>
      </c>
      <c r="V51" s="49">
        <v>0</v>
      </c>
      <c r="W51" s="49">
        <v>0.001808</v>
      </c>
      <c r="X51" s="49">
        <v>0.004028</v>
      </c>
      <c r="Y51" s="49">
        <v>0.514204</v>
      </c>
      <c r="Z51" s="49">
        <v>0</v>
      </c>
      <c r="AA51" s="49">
        <v>0</v>
      </c>
      <c r="AB51" s="71">
        <v>51</v>
      </c>
      <c r="AC51" s="71"/>
      <c r="AD51" s="72"/>
      <c r="AE51" s="78" t="s">
        <v>1762</v>
      </c>
      <c r="AF51" s="78">
        <v>1245</v>
      </c>
      <c r="AG51" s="78">
        <v>1102</v>
      </c>
      <c r="AH51" s="78">
        <v>46926</v>
      </c>
      <c r="AI51" s="78">
        <v>17830</v>
      </c>
      <c r="AJ51" s="78"/>
      <c r="AK51" s="78" t="s">
        <v>2038</v>
      </c>
      <c r="AL51" s="78" t="s">
        <v>2298</v>
      </c>
      <c r="AM51" s="78"/>
      <c r="AN51" s="78"/>
      <c r="AO51" s="80">
        <v>40618.943773148145</v>
      </c>
      <c r="AP51" s="82" t="s">
        <v>2532</v>
      </c>
      <c r="AQ51" s="78" t="b">
        <v>0</v>
      </c>
      <c r="AR51" s="78" t="b">
        <v>0</v>
      </c>
      <c r="AS51" s="78" t="b">
        <v>1</v>
      </c>
      <c r="AT51" s="78" t="s">
        <v>1663</v>
      </c>
      <c r="AU51" s="78">
        <v>15</v>
      </c>
      <c r="AV51" s="82" t="s">
        <v>2733</v>
      </c>
      <c r="AW51" s="78" t="b">
        <v>0</v>
      </c>
      <c r="AX51" s="78" t="s">
        <v>2837</v>
      </c>
      <c r="AY51" s="82" t="s">
        <v>2886</v>
      </c>
      <c r="AZ51" s="78" t="s">
        <v>66</v>
      </c>
      <c r="BA51" s="78" t="str">
        <f>REPLACE(INDEX(GroupVertices[Group],MATCH(Vertices[[#This Row],[Vertex]],GroupVertices[Vertex],0)),1,1,"")</f>
        <v>1</v>
      </c>
      <c r="BB51" s="48"/>
      <c r="BC51" s="48"/>
      <c r="BD51" s="48"/>
      <c r="BE51" s="48"/>
      <c r="BF51" s="48" t="s">
        <v>488</v>
      </c>
      <c r="BG51" s="48" t="s">
        <v>488</v>
      </c>
      <c r="BH51" s="121" t="s">
        <v>3827</v>
      </c>
      <c r="BI51" s="121" t="s">
        <v>3827</v>
      </c>
      <c r="BJ51" s="121" t="s">
        <v>3914</v>
      </c>
      <c r="BK51" s="121" t="s">
        <v>3914</v>
      </c>
      <c r="BL51" s="121">
        <v>0</v>
      </c>
      <c r="BM51" s="124">
        <v>0</v>
      </c>
      <c r="BN51" s="121">
        <v>0</v>
      </c>
      <c r="BO51" s="124">
        <v>0</v>
      </c>
      <c r="BP51" s="121">
        <v>0</v>
      </c>
      <c r="BQ51" s="124">
        <v>0</v>
      </c>
      <c r="BR51" s="121">
        <v>24</v>
      </c>
      <c r="BS51" s="124">
        <v>100</v>
      </c>
      <c r="BT51" s="121">
        <v>24</v>
      </c>
      <c r="BU51" s="2"/>
      <c r="BV51" s="3"/>
      <c r="BW51" s="3"/>
      <c r="BX51" s="3"/>
      <c r="BY51" s="3"/>
    </row>
    <row r="52" spans="1:77" ht="41.45" customHeight="1">
      <c r="A52" s="64" t="s">
        <v>259</v>
      </c>
      <c r="C52" s="65"/>
      <c r="D52" s="65" t="s">
        <v>64</v>
      </c>
      <c r="E52" s="66">
        <v>174.22829661295626</v>
      </c>
      <c r="F52" s="68">
        <v>99.94942419565476</v>
      </c>
      <c r="G52" s="100" t="s">
        <v>754</v>
      </c>
      <c r="H52" s="65"/>
      <c r="I52" s="69" t="s">
        <v>259</v>
      </c>
      <c r="J52" s="70"/>
      <c r="K52" s="70"/>
      <c r="L52" s="69" t="s">
        <v>3173</v>
      </c>
      <c r="M52" s="73">
        <v>17.85522972812537</v>
      </c>
      <c r="N52" s="74">
        <v>2875.786865234375</v>
      </c>
      <c r="O52" s="74">
        <v>828.25830078125</v>
      </c>
      <c r="P52" s="75"/>
      <c r="Q52" s="76"/>
      <c r="R52" s="76"/>
      <c r="S52" s="86"/>
      <c r="T52" s="48">
        <v>0</v>
      </c>
      <c r="U52" s="48">
        <v>1</v>
      </c>
      <c r="V52" s="49">
        <v>0</v>
      </c>
      <c r="W52" s="49">
        <v>0.001808</v>
      </c>
      <c r="X52" s="49">
        <v>0.004028</v>
      </c>
      <c r="Y52" s="49">
        <v>0.514204</v>
      </c>
      <c r="Z52" s="49">
        <v>0</v>
      </c>
      <c r="AA52" s="49">
        <v>0</v>
      </c>
      <c r="AB52" s="71">
        <v>52</v>
      </c>
      <c r="AC52" s="71"/>
      <c r="AD52" s="72"/>
      <c r="AE52" s="78" t="s">
        <v>1763</v>
      </c>
      <c r="AF52" s="78">
        <v>2316</v>
      </c>
      <c r="AG52" s="78">
        <v>1065</v>
      </c>
      <c r="AH52" s="78">
        <v>37524</v>
      </c>
      <c r="AI52" s="78">
        <v>53889</v>
      </c>
      <c r="AJ52" s="78"/>
      <c r="AK52" s="78" t="s">
        <v>2039</v>
      </c>
      <c r="AL52" s="78"/>
      <c r="AM52" s="78"/>
      <c r="AN52" s="78"/>
      <c r="AO52" s="80">
        <v>41637.80278935185</v>
      </c>
      <c r="AP52" s="82" t="s">
        <v>2533</v>
      </c>
      <c r="AQ52" s="78" t="b">
        <v>1</v>
      </c>
      <c r="AR52" s="78" t="b">
        <v>0</v>
      </c>
      <c r="AS52" s="78" t="b">
        <v>0</v>
      </c>
      <c r="AT52" s="78" t="s">
        <v>1663</v>
      </c>
      <c r="AU52" s="78">
        <v>1</v>
      </c>
      <c r="AV52" s="82" t="s">
        <v>2733</v>
      </c>
      <c r="AW52" s="78" t="b">
        <v>0</v>
      </c>
      <c r="AX52" s="78" t="s">
        <v>2837</v>
      </c>
      <c r="AY52" s="82" t="s">
        <v>2887</v>
      </c>
      <c r="AZ52" s="78" t="s">
        <v>66</v>
      </c>
      <c r="BA52" s="78" t="str">
        <f>REPLACE(INDEX(GroupVertices[Group],MATCH(Vertices[[#This Row],[Vertex]],GroupVertices[Vertex],0)),1,1,"")</f>
        <v>1</v>
      </c>
      <c r="BB52" s="48"/>
      <c r="BC52" s="48"/>
      <c r="BD52" s="48"/>
      <c r="BE52" s="48"/>
      <c r="BF52" s="48" t="s">
        <v>488</v>
      </c>
      <c r="BG52" s="48" t="s">
        <v>488</v>
      </c>
      <c r="BH52" s="121" t="s">
        <v>3827</v>
      </c>
      <c r="BI52" s="121" t="s">
        <v>3827</v>
      </c>
      <c r="BJ52" s="121" t="s">
        <v>3914</v>
      </c>
      <c r="BK52" s="121" t="s">
        <v>3914</v>
      </c>
      <c r="BL52" s="121">
        <v>0</v>
      </c>
      <c r="BM52" s="124">
        <v>0</v>
      </c>
      <c r="BN52" s="121">
        <v>0</v>
      </c>
      <c r="BO52" s="124">
        <v>0</v>
      </c>
      <c r="BP52" s="121">
        <v>0</v>
      </c>
      <c r="BQ52" s="124">
        <v>0</v>
      </c>
      <c r="BR52" s="121">
        <v>24</v>
      </c>
      <c r="BS52" s="124">
        <v>100</v>
      </c>
      <c r="BT52" s="121">
        <v>24</v>
      </c>
      <c r="BU52" s="2"/>
      <c r="BV52" s="3"/>
      <c r="BW52" s="3"/>
      <c r="BX52" s="3"/>
      <c r="BY52" s="3"/>
    </row>
    <row r="53" spans="1:77" ht="41.45" customHeight="1">
      <c r="A53" s="64" t="s">
        <v>260</v>
      </c>
      <c r="C53" s="65"/>
      <c r="D53" s="65" t="s">
        <v>64</v>
      </c>
      <c r="E53" s="66">
        <v>166.55834155431327</v>
      </c>
      <c r="F53" s="68">
        <v>99.98114685978868</v>
      </c>
      <c r="G53" s="100" t="s">
        <v>755</v>
      </c>
      <c r="H53" s="65"/>
      <c r="I53" s="69" t="s">
        <v>260</v>
      </c>
      <c r="J53" s="70"/>
      <c r="K53" s="70"/>
      <c r="L53" s="69" t="s">
        <v>3174</v>
      </c>
      <c r="M53" s="73">
        <v>7.283123194427955</v>
      </c>
      <c r="N53" s="74">
        <v>8238.2919921875</v>
      </c>
      <c r="O53" s="74">
        <v>2567.390380859375</v>
      </c>
      <c r="P53" s="75"/>
      <c r="Q53" s="76"/>
      <c r="R53" s="76"/>
      <c r="S53" s="86"/>
      <c r="T53" s="48">
        <v>1</v>
      </c>
      <c r="U53" s="48">
        <v>1</v>
      </c>
      <c r="V53" s="49">
        <v>0</v>
      </c>
      <c r="W53" s="49">
        <v>0</v>
      </c>
      <c r="X53" s="49">
        <v>0</v>
      </c>
      <c r="Y53" s="49">
        <v>0.999998</v>
      </c>
      <c r="Z53" s="49">
        <v>0</v>
      </c>
      <c r="AA53" s="49" t="s">
        <v>4122</v>
      </c>
      <c r="AB53" s="71">
        <v>53</v>
      </c>
      <c r="AC53" s="71"/>
      <c r="AD53" s="72"/>
      <c r="AE53" s="78" t="s">
        <v>1764</v>
      </c>
      <c r="AF53" s="78">
        <v>1173</v>
      </c>
      <c r="AG53" s="78">
        <v>397</v>
      </c>
      <c r="AH53" s="78">
        <v>5967</v>
      </c>
      <c r="AI53" s="78">
        <v>13131</v>
      </c>
      <c r="AJ53" s="78"/>
      <c r="AK53" s="78" t="s">
        <v>2040</v>
      </c>
      <c r="AL53" s="78" t="s">
        <v>2265</v>
      </c>
      <c r="AM53" s="78"/>
      <c r="AN53" s="78"/>
      <c r="AO53" s="80">
        <v>42943.63761574074</v>
      </c>
      <c r="AP53" s="82" t="s">
        <v>2534</v>
      </c>
      <c r="AQ53" s="78" t="b">
        <v>0</v>
      </c>
      <c r="AR53" s="78" t="b">
        <v>0</v>
      </c>
      <c r="AS53" s="78" t="b">
        <v>0</v>
      </c>
      <c r="AT53" s="78" t="s">
        <v>1663</v>
      </c>
      <c r="AU53" s="78">
        <v>5</v>
      </c>
      <c r="AV53" s="82" t="s">
        <v>2733</v>
      </c>
      <c r="AW53" s="78" t="b">
        <v>0</v>
      </c>
      <c r="AX53" s="78" t="s">
        <v>2837</v>
      </c>
      <c r="AY53" s="82" t="s">
        <v>2888</v>
      </c>
      <c r="AZ53" s="78" t="s">
        <v>66</v>
      </c>
      <c r="BA53" s="78" t="str">
        <f>REPLACE(INDEX(GroupVertices[Group],MATCH(Vertices[[#This Row],[Vertex]],GroupVertices[Vertex],0)),1,1,"")</f>
        <v>8</v>
      </c>
      <c r="BB53" s="48" t="s">
        <v>608</v>
      </c>
      <c r="BC53" s="48" t="s">
        <v>608</v>
      </c>
      <c r="BD53" s="48" t="s">
        <v>619</v>
      </c>
      <c r="BE53" s="48" t="s">
        <v>619</v>
      </c>
      <c r="BF53" s="48" t="s">
        <v>623</v>
      </c>
      <c r="BG53" s="48" t="s">
        <v>623</v>
      </c>
      <c r="BH53" s="121" t="s">
        <v>623</v>
      </c>
      <c r="BI53" s="121" t="s">
        <v>623</v>
      </c>
      <c r="BJ53" s="121" t="s">
        <v>3917</v>
      </c>
      <c r="BK53" s="121" t="s">
        <v>3917</v>
      </c>
      <c r="BL53" s="121">
        <v>0</v>
      </c>
      <c r="BM53" s="124">
        <v>0</v>
      </c>
      <c r="BN53" s="121">
        <v>0</v>
      </c>
      <c r="BO53" s="124">
        <v>0</v>
      </c>
      <c r="BP53" s="121">
        <v>0</v>
      </c>
      <c r="BQ53" s="124">
        <v>0</v>
      </c>
      <c r="BR53" s="121">
        <v>4</v>
      </c>
      <c r="BS53" s="124">
        <v>100</v>
      </c>
      <c r="BT53" s="121">
        <v>4</v>
      </c>
      <c r="BU53" s="2"/>
      <c r="BV53" s="3"/>
      <c r="BW53" s="3"/>
      <c r="BX53" s="3"/>
      <c r="BY53" s="3"/>
    </row>
    <row r="54" spans="1:77" ht="41.45" customHeight="1">
      <c r="A54" s="64" t="s">
        <v>261</v>
      </c>
      <c r="C54" s="65"/>
      <c r="D54" s="65" t="s">
        <v>64</v>
      </c>
      <c r="E54" s="66">
        <v>190.57861997150061</v>
      </c>
      <c r="F54" s="68">
        <v>99.88179983378843</v>
      </c>
      <c r="G54" s="100" t="s">
        <v>756</v>
      </c>
      <c r="H54" s="65"/>
      <c r="I54" s="69" t="s">
        <v>261</v>
      </c>
      <c r="J54" s="70"/>
      <c r="K54" s="70"/>
      <c r="L54" s="69" t="s">
        <v>3175</v>
      </c>
      <c r="M54" s="73">
        <v>40.39217539277375</v>
      </c>
      <c r="N54" s="74">
        <v>1652.897705078125</v>
      </c>
      <c r="O54" s="74">
        <v>8666.728515625</v>
      </c>
      <c r="P54" s="75"/>
      <c r="Q54" s="76"/>
      <c r="R54" s="76"/>
      <c r="S54" s="86"/>
      <c r="T54" s="48">
        <v>0</v>
      </c>
      <c r="U54" s="48">
        <v>1</v>
      </c>
      <c r="V54" s="49">
        <v>0</v>
      </c>
      <c r="W54" s="49">
        <v>0.001808</v>
      </c>
      <c r="X54" s="49">
        <v>0.004028</v>
      </c>
      <c r="Y54" s="49">
        <v>0.514204</v>
      </c>
      <c r="Z54" s="49">
        <v>0</v>
      </c>
      <c r="AA54" s="49">
        <v>0</v>
      </c>
      <c r="AB54" s="71">
        <v>54</v>
      </c>
      <c r="AC54" s="71"/>
      <c r="AD54" s="72"/>
      <c r="AE54" s="78" t="s">
        <v>1765</v>
      </c>
      <c r="AF54" s="78">
        <v>3884</v>
      </c>
      <c r="AG54" s="78">
        <v>2489</v>
      </c>
      <c r="AH54" s="78">
        <v>16060</v>
      </c>
      <c r="AI54" s="78">
        <v>25187</v>
      </c>
      <c r="AJ54" s="78"/>
      <c r="AK54" s="78" t="s">
        <v>2041</v>
      </c>
      <c r="AL54" s="78" t="s">
        <v>2265</v>
      </c>
      <c r="AM54" s="78"/>
      <c r="AN54" s="78"/>
      <c r="AO54" s="80">
        <v>41431.19679398148</v>
      </c>
      <c r="AP54" s="78"/>
      <c r="AQ54" s="78" t="b">
        <v>1</v>
      </c>
      <c r="AR54" s="78" t="b">
        <v>0</v>
      </c>
      <c r="AS54" s="78" t="b">
        <v>1</v>
      </c>
      <c r="AT54" s="78" t="s">
        <v>1663</v>
      </c>
      <c r="AU54" s="78">
        <v>55</v>
      </c>
      <c r="AV54" s="82" t="s">
        <v>2733</v>
      </c>
      <c r="AW54" s="78" t="b">
        <v>0</v>
      </c>
      <c r="AX54" s="78" t="s">
        <v>2837</v>
      </c>
      <c r="AY54" s="82" t="s">
        <v>2889</v>
      </c>
      <c r="AZ54" s="78" t="s">
        <v>66</v>
      </c>
      <c r="BA54" s="78" t="str">
        <f>REPLACE(INDEX(GroupVertices[Group],MATCH(Vertices[[#This Row],[Vertex]],GroupVertices[Vertex],0)),1,1,"")</f>
        <v>1</v>
      </c>
      <c r="BB54" s="48" t="s">
        <v>607</v>
      </c>
      <c r="BC54" s="48" t="s">
        <v>607</v>
      </c>
      <c r="BD54" s="48" t="s">
        <v>619</v>
      </c>
      <c r="BE54" s="48" t="s">
        <v>619</v>
      </c>
      <c r="BF54" s="48" t="s">
        <v>655</v>
      </c>
      <c r="BG54" s="48" t="s">
        <v>655</v>
      </c>
      <c r="BH54" s="121" t="s">
        <v>3829</v>
      </c>
      <c r="BI54" s="121" t="s">
        <v>3886</v>
      </c>
      <c r="BJ54" s="121" t="s">
        <v>3914</v>
      </c>
      <c r="BK54" s="121" t="s">
        <v>3914</v>
      </c>
      <c r="BL54" s="121">
        <v>0</v>
      </c>
      <c r="BM54" s="124">
        <v>0</v>
      </c>
      <c r="BN54" s="121">
        <v>0</v>
      </c>
      <c r="BO54" s="124">
        <v>0</v>
      </c>
      <c r="BP54" s="121">
        <v>0</v>
      </c>
      <c r="BQ54" s="124">
        <v>0</v>
      </c>
      <c r="BR54" s="121">
        <v>30</v>
      </c>
      <c r="BS54" s="124">
        <v>100</v>
      </c>
      <c r="BT54" s="121">
        <v>30</v>
      </c>
      <c r="BU54" s="2"/>
      <c r="BV54" s="3"/>
      <c r="BW54" s="3"/>
      <c r="BX54" s="3"/>
      <c r="BY54" s="3"/>
    </row>
    <row r="55" spans="1:77" ht="41.45" customHeight="1">
      <c r="A55" s="64" t="s">
        <v>262</v>
      </c>
      <c r="C55" s="65"/>
      <c r="D55" s="65" t="s">
        <v>64</v>
      </c>
      <c r="E55" s="66">
        <v>407.2433684095144</v>
      </c>
      <c r="F55" s="68">
        <v>98.98568206102338</v>
      </c>
      <c r="G55" s="100" t="s">
        <v>757</v>
      </c>
      <c r="H55" s="65"/>
      <c r="I55" s="69" t="s">
        <v>262</v>
      </c>
      <c r="J55" s="70"/>
      <c r="K55" s="70"/>
      <c r="L55" s="69" t="s">
        <v>3176</v>
      </c>
      <c r="M55" s="73">
        <v>339.0383584629388</v>
      </c>
      <c r="N55" s="74">
        <v>670.8384399414062</v>
      </c>
      <c r="O55" s="74">
        <v>2559.156982421875</v>
      </c>
      <c r="P55" s="75"/>
      <c r="Q55" s="76"/>
      <c r="R55" s="76"/>
      <c r="S55" s="86"/>
      <c r="T55" s="48">
        <v>0</v>
      </c>
      <c r="U55" s="48">
        <v>1</v>
      </c>
      <c r="V55" s="49">
        <v>0</v>
      </c>
      <c r="W55" s="49">
        <v>0.001808</v>
      </c>
      <c r="X55" s="49">
        <v>0.004028</v>
      </c>
      <c r="Y55" s="49">
        <v>0.514204</v>
      </c>
      <c r="Z55" s="49">
        <v>0</v>
      </c>
      <c r="AA55" s="49">
        <v>0</v>
      </c>
      <c r="AB55" s="71">
        <v>55</v>
      </c>
      <c r="AC55" s="71"/>
      <c r="AD55" s="72"/>
      <c r="AE55" s="78" t="s">
        <v>1766</v>
      </c>
      <c r="AF55" s="78">
        <v>3629</v>
      </c>
      <c r="AG55" s="78">
        <v>21359</v>
      </c>
      <c r="AH55" s="78">
        <v>45016</v>
      </c>
      <c r="AI55" s="78">
        <v>23170</v>
      </c>
      <c r="AJ55" s="78"/>
      <c r="AK55" s="78" t="s">
        <v>2042</v>
      </c>
      <c r="AL55" s="78" t="s">
        <v>2299</v>
      </c>
      <c r="AM55" s="82" t="s">
        <v>2440</v>
      </c>
      <c r="AN55" s="78"/>
      <c r="AO55" s="80">
        <v>40455.09649305556</v>
      </c>
      <c r="AP55" s="82" t="s">
        <v>2535</v>
      </c>
      <c r="AQ55" s="78" t="b">
        <v>0</v>
      </c>
      <c r="AR55" s="78" t="b">
        <v>0</v>
      </c>
      <c r="AS55" s="78" t="b">
        <v>0</v>
      </c>
      <c r="AT55" s="78" t="s">
        <v>1663</v>
      </c>
      <c r="AU55" s="78">
        <v>357</v>
      </c>
      <c r="AV55" s="82" t="s">
        <v>2739</v>
      </c>
      <c r="AW55" s="78" t="b">
        <v>1</v>
      </c>
      <c r="AX55" s="78" t="s">
        <v>2837</v>
      </c>
      <c r="AY55" s="82" t="s">
        <v>2890</v>
      </c>
      <c r="AZ55" s="78" t="s">
        <v>66</v>
      </c>
      <c r="BA55" s="78" t="str">
        <f>REPLACE(INDEX(GroupVertices[Group],MATCH(Vertices[[#This Row],[Vertex]],GroupVertices[Vertex],0)),1,1,"")</f>
        <v>1</v>
      </c>
      <c r="BB55" s="48"/>
      <c r="BC55" s="48"/>
      <c r="BD55" s="48"/>
      <c r="BE55" s="48"/>
      <c r="BF55" s="48" t="s">
        <v>488</v>
      </c>
      <c r="BG55" s="48" t="s">
        <v>488</v>
      </c>
      <c r="BH55" s="121" t="s">
        <v>3827</v>
      </c>
      <c r="BI55" s="121" t="s">
        <v>3827</v>
      </c>
      <c r="BJ55" s="121" t="s">
        <v>3914</v>
      </c>
      <c r="BK55" s="121" t="s">
        <v>3914</v>
      </c>
      <c r="BL55" s="121">
        <v>0</v>
      </c>
      <c r="BM55" s="124">
        <v>0</v>
      </c>
      <c r="BN55" s="121">
        <v>0</v>
      </c>
      <c r="BO55" s="124">
        <v>0</v>
      </c>
      <c r="BP55" s="121">
        <v>0</v>
      </c>
      <c r="BQ55" s="124">
        <v>0</v>
      </c>
      <c r="BR55" s="121">
        <v>24</v>
      </c>
      <c r="BS55" s="124">
        <v>100</v>
      </c>
      <c r="BT55" s="121">
        <v>24</v>
      </c>
      <c r="BU55" s="2"/>
      <c r="BV55" s="3"/>
      <c r="BW55" s="3"/>
      <c r="BX55" s="3"/>
      <c r="BY55" s="3"/>
    </row>
    <row r="56" spans="1:77" ht="41.45" customHeight="1">
      <c r="A56" s="64" t="s">
        <v>263</v>
      </c>
      <c r="C56" s="65"/>
      <c r="D56" s="65" t="s">
        <v>64</v>
      </c>
      <c r="E56" s="66">
        <v>203.62213635865396</v>
      </c>
      <c r="F56" s="68">
        <v>99.82785230915351</v>
      </c>
      <c r="G56" s="100" t="s">
        <v>758</v>
      </c>
      <c r="H56" s="65"/>
      <c r="I56" s="69" t="s">
        <v>263</v>
      </c>
      <c r="J56" s="70"/>
      <c r="K56" s="70"/>
      <c r="L56" s="69" t="s">
        <v>3177</v>
      </c>
      <c r="M56" s="73">
        <v>58.37108710277415</v>
      </c>
      <c r="N56" s="74">
        <v>360.2012634277344</v>
      </c>
      <c r="O56" s="74">
        <v>5864.03759765625</v>
      </c>
      <c r="P56" s="75"/>
      <c r="Q56" s="76"/>
      <c r="R56" s="76"/>
      <c r="S56" s="86"/>
      <c r="T56" s="48">
        <v>0</v>
      </c>
      <c r="U56" s="48">
        <v>1</v>
      </c>
      <c r="V56" s="49">
        <v>0</v>
      </c>
      <c r="W56" s="49">
        <v>0.001808</v>
      </c>
      <c r="X56" s="49">
        <v>0.004028</v>
      </c>
      <c r="Y56" s="49">
        <v>0.514204</v>
      </c>
      <c r="Z56" s="49">
        <v>0</v>
      </c>
      <c r="AA56" s="49">
        <v>0</v>
      </c>
      <c r="AB56" s="71">
        <v>56</v>
      </c>
      <c r="AC56" s="71"/>
      <c r="AD56" s="72"/>
      <c r="AE56" s="78" t="s">
        <v>1767</v>
      </c>
      <c r="AF56" s="78">
        <v>4997</v>
      </c>
      <c r="AG56" s="78">
        <v>3625</v>
      </c>
      <c r="AH56" s="78">
        <v>335378</v>
      </c>
      <c r="AI56" s="78">
        <v>199090</v>
      </c>
      <c r="AJ56" s="78"/>
      <c r="AK56" s="78" t="s">
        <v>2043</v>
      </c>
      <c r="AL56" s="78" t="s">
        <v>2300</v>
      </c>
      <c r="AM56" s="78"/>
      <c r="AN56" s="78"/>
      <c r="AO56" s="80">
        <v>39882.64457175926</v>
      </c>
      <c r="AP56" s="82" t="s">
        <v>2536</v>
      </c>
      <c r="AQ56" s="78" t="b">
        <v>0</v>
      </c>
      <c r="AR56" s="78" t="b">
        <v>0</v>
      </c>
      <c r="AS56" s="78" t="b">
        <v>0</v>
      </c>
      <c r="AT56" s="78" t="s">
        <v>1663</v>
      </c>
      <c r="AU56" s="78">
        <v>497</v>
      </c>
      <c r="AV56" s="82" t="s">
        <v>2736</v>
      </c>
      <c r="AW56" s="78" t="b">
        <v>0</v>
      </c>
      <c r="AX56" s="78" t="s">
        <v>2837</v>
      </c>
      <c r="AY56" s="82" t="s">
        <v>2891</v>
      </c>
      <c r="AZ56" s="78" t="s">
        <v>66</v>
      </c>
      <c r="BA56" s="78" t="str">
        <f>REPLACE(INDEX(GroupVertices[Group],MATCH(Vertices[[#This Row],[Vertex]],GroupVertices[Vertex],0)),1,1,"")</f>
        <v>1</v>
      </c>
      <c r="BB56" s="48"/>
      <c r="BC56" s="48"/>
      <c r="BD56" s="48"/>
      <c r="BE56" s="48"/>
      <c r="BF56" s="48" t="s">
        <v>488</v>
      </c>
      <c r="BG56" s="48" t="s">
        <v>488</v>
      </c>
      <c r="BH56" s="121" t="s">
        <v>3827</v>
      </c>
      <c r="BI56" s="121" t="s">
        <v>3827</v>
      </c>
      <c r="BJ56" s="121" t="s">
        <v>3914</v>
      </c>
      <c r="BK56" s="121" t="s">
        <v>3914</v>
      </c>
      <c r="BL56" s="121">
        <v>0</v>
      </c>
      <c r="BM56" s="124">
        <v>0</v>
      </c>
      <c r="BN56" s="121">
        <v>0</v>
      </c>
      <c r="BO56" s="124">
        <v>0</v>
      </c>
      <c r="BP56" s="121">
        <v>0</v>
      </c>
      <c r="BQ56" s="124">
        <v>0</v>
      </c>
      <c r="BR56" s="121">
        <v>24</v>
      </c>
      <c r="BS56" s="124">
        <v>100</v>
      </c>
      <c r="BT56" s="121">
        <v>24</v>
      </c>
      <c r="BU56" s="2"/>
      <c r="BV56" s="3"/>
      <c r="BW56" s="3"/>
      <c r="BX56" s="3"/>
      <c r="BY56" s="3"/>
    </row>
    <row r="57" spans="1:77" ht="41.45" customHeight="1">
      <c r="A57" s="64" t="s">
        <v>264</v>
      </c>
      <c r="C57" s="65"/>
      <c r="D57" s="65" t="s">
        <v>64</v>
      </c>
      <c r="E57" s="66">
        <v>168.87769922174724</v>
      </c>
      <c r="F57" s="68">
        <v>99.97155407811944</v>
      </c>
      <c r="G57" s="100" t="s">
        <v>759</v>
      </c>
      <c r="H57" s="65"/>
      <c r="I57" s="69" t="s">
        <v>264</v>
      </c>
      <c r="J57" s="70"/>
      <c r="K57" s="70"/>
      <c r="L57" s="69" t="s">
        <v>3178</v>
      </c>
      <c r="M57" s="73">
        <v>10.480077565396336</v>
      </c>
      <c r="N57" s="74">
        <v>4276.95947265625</v>
      </c>
      <c r="O57" s="74">
        <v>8900.7177734375</v>
      </c>
      <c r="P57" s="75"/>
      <c r="Q57" s="76"/>
      <c r="R57" s="76"/>
      <c r="S57" s="86"/>
      <c r="T57" s="48">
        <v>0</v>
      </c>
      <c r="U57" s="48">
        <v>1</v>
      </c>
      <c r="V57" s="49">
        <v>0</v>
      </c>
      <c r="W57" s="49">
        <v>0.001808</v>
      </c>
      <c r="X57" s="49">
        <v>0.004028</v>
      </c>
      <c r="Y57" s="49">
        <v>0.514204</v>
      </c>
      <c r="Z57" s="49">
        <v>0</v>
      </c>
      <c r="AA57" s="49">
        <v>0</v>
      </c>
      <c r="AB57" s="71">
        <v>57</v>
      </c>
      <c r="AC57" s="71"/>
      <c r="AD57" s="72"/>
      <c r="AE57" s="78" t="s">
        <v>1768</v>
      </c>
      <c r="AF57" s="78">
        <v>435</v>
      </c>
      <c r="AG57" s="78">
        <v>599</v>
      </c>
      <c r="AH57" s="78">
        <v>29050</v>
      </c>
      <c r="AI57" s="78">
        <v>44279</v>
      </c>
      <c r="AJ57" s="78"/>
      <c r="AK57" s="78" t="s">
        <v>2044</v>
      </c>
      <c r="AL57" s="78"/>
      <c r="AM57" s="78"/>
      <c r="AN57" s="78"/>
      <c r="AO57" s="80">
        <v>43050.645208333335</v>
      </c>
      <c r="AP57" s="82" t="s">
        <v>2537</v>
      </c>
      <c r="AQ57" s="78" t="b">
        <v>1</v>
      </c>
      <c r="AR57" s="78" t="b">
        <v>0</v>
      </c>
      <c r="AS57" s="78" t="b">
        <v>1</v>
      </c>
      <c r="AT57" s="78" t="s">
        <v>1663</v>
      </c>
      <c r="AU57" s="78">
        <v>1</v>
      </c>
      <c r="AV57" s="78"/>
      <c r="AW57" s="78" t="b">
        <v>0</v>
      </c>
      <c r="AX57" s="78" t="s">
        <v>2837</v>
      </c>
      <c r="AY57" s="82" t="s">
        <v>2892</v>
      </c>
      <c r="AZ57" s="78" t="s">
        <v>66</v>
      </c>
      <c r="BA57" s="78" t="str">
        <f>REPLACE(INDEX(GroupVertices[Group],MATCH(Vertices[[#This Row],[Vertex]],GroupVertices[Vertex],0)),1,1,"")</f>
        <v>1</v>
      </c>
      <c r="BB57" s="48"/>
      <c r="BC57" s="48"/>
      <c r="BD57" s="48"/>
      <c r="BE57" s="48"/>
      <c r="BF57" s="48" t="s">
        <v>488</v>
      </c>
      <c r="BG57" s="48" t="s">
        <v>488</v>
      </c>
      <c r="BH57" s="121" t="s">
        <v>3827</v>
      </c>
      <c r="BI57" s="121" t="s">
        <v>3827</v>
      </c>
      <c r="BJ57" s="121" t="s">
        <v>3914</v>
      </c>
      <c r="BK57" s="121" t="s">
        <v>3914</v>
      </c>
      <c r="BL57" s="121">
        <v>0</v>
      </c>
      <c r="BM57" s="124">
        <v>0</v>
      </c>
      <c r="BN57" s="121">
        <v>0</v>
      </c>
      <c r="BO57" s="124">
        <v>0</v>
      </c>
      <c r="BP57" s="121">
        <v>0</v>
      </c>
      <c r="BQ57" s="124">
        <v>0</v>
      </c>
      <c r="BR57" s="121">
        <v>24</v>
      </c>
      <c r="BS57" s="124">
        <v>100</v>
      </c>
      <c r="BT57" s="121">
        <v>24</v>
      </c>
      <c r="BU57" s="2"/>
      <c r="BV57" s="3"/>
      <c r="BW57" s="3"/>
      <c r="BX57" s="3"/>
      <c r="BY57" s="3"/>
    </row>
    <row r="58" spans="1:77" ht="41.45" customHeight="1">
      <c r="A58" s="64" t="s">
        <v>265</v>
      </c>
      <c r="C58" s="65"/>
      <c r="D58" s="65" t="s">
        <v>64</v>
      </c>
      <c r="E58" s="66">
        <v>205.90704812013593</v>
      </c>
      <c r="F58" s="68">
        <v>99.81840199453876</v>
      </c>
      <c r="G58" s="100" t="s">
        <v>760</v>
      </c>
      <c r="H58" s="65"/>
      <c r="I58" s="69" t="s">
        <v>265</v>
      </c>
      <c r="J58" s="70"/>
      <c r="K58" s="70"/>
      <c r="L58" s="69" t="s">
        <v>3179</v>
      </c>
      <c r="M58" s="73">
        <v>61.520561953381616</v>
      </c>
      <c r="N58" s="74">
        <v>1908.735107421875</v>
      </c>
      <c r="O58" s="74">
        <v>1914.135986328125</v>
      </c>
      <c r="P58" s="75"/>
      <c r="Q58" s="76"/>
      <c r="R58" s="76"/>
      <c r="S58" s="86"/>
      <c r="T58" s="48">
        <v>0</v>
      </c>
      <c r="U58" s="48">
        <v>1</v>
      </c>
      <c r="V58" s="49">
        <v>0</v>
      </c>
      <c r="W58" s="49">
        <v>0.001808</v>
      </c>
      <c r="X58" s="49">
        <v>0.004028</v>
      </c>
      <c r="Y58" s="49">
        <v>0.514204</v>
      </c>
      <c r="Z58" s="49">
        <v>0</v>
      </c>
      <c r="AA58" s="49">
        <v>0</v>
      </c>
      <c r="AB58" s="71">
        <v>58</v>
      </c>
      <c r="AC58" s="71"/>
      <c r="AD58" s="72"/>
      <c r="AE58" s="78" t="s">
        <v>1769</v>
      </c>
      <c r="AF58" s="78">
        <v>3539</v>
      </c>
      <c r="AG58" s="78">
        <v>3824</v>
      </c>
      <c r="AH58" s="78">
        <v>66710</v>
      </c>
      <c r="AI58" s="78">
        <v>120536</v>
      </c>
      <c r="AJ58" s="78"/>
      <c r="AK58" s="78" t="s">
        <v>2045</v>
      </c>
      <c r="AL58" s="78" t="s">
        <v>2301</v>
      </c>
      <c r="AM58" s="78"/>
      <c r="AN58" s="78"/>
      <c r="AO58" s="80">
        <v>41145.67334490741</v>
      </c>
      <c r="AP58" s="82" t="s">
        <v>2538</v>
      </c>
      <c r="AQ58" s="78" t="b">
        <v>0</v>
      </c>
      <c r="AR58" s="78" t="b">
        <v>0</v>
      </c>
      <c r="AS58" s="78" t="b">
        <v>0</v>
      </c>
      <c r="AT58" s="78" t="s">
        <v>1663</v>
      </c>
      <c r="AU58" s="78">
        <v>3</v>
      </c>
      <c r="AV58" s="82" t="s">
        <v>2733</v>
      </c>
      <c r="AW58" s="78" t="b">
        <v>0</v>
      </c>
      <c r="AX58" s="78" t="s">
        <v>2837</v>
      </c>
      <c r="AY58" s="82" t="s">
        <v>2893</v>
      </c>
      <c r="AZ58" s="78" t="s">
        <v>66</v>
      </c>
      <c r="BA58" s="78" t="str">
        <f>REPLACE(INDEX(GroupVertices[Group],MATCH(Vertices[[#This Row],[Vertex]],GroupVertices[Vertex],0)),1,1,"")</f>
        <v>1</v>
      </c>
      <c r="BB58" s="48"/>
      <c r="BC58" s="48"/>
      <c r="BD58" s="48"/>
      <c r="BE58" s="48"/>
      <c r="BF58" s="48" t="s">
        <v>488</v>
      </c>
      <c r="BG58" s="48" t="s">
        <v>488</v>
      </c>
      <c r="BH58" s="121" t="s">
        <v>3827</v>
      </c>
      <c r="BI58" s="121" t="s">
        <v>3827</v>
      </c>
      <c r="BJ58" s="121" t="s">
        <v>3914</v>
      </c>
      <c r="BK58" s="121" t="s">
        <v>3914</v>
      </c>
      <c r="BL58" s="121">
        <v>0</v>
      </c>
      <c r="BM58" s="124">
        <v>0</v>
      </c>
      <c r="BN58" s="121">
        <v>0</v>
      </c>
      <c r="BO58" s="124">
        <v>0</v>
      </c>
      <c r="BP58" s="121">
        <v>0</v>
      </c>
      <c r="BQ58" s="124">
        <v>0</v>
      </c>
      <c r="BR58" s="121">
        <v>24</v>
      </c>
      <c r="BS58" s="124">
        <v>100</v>
      </c>
      <c r="BT58" s="121">
        <v>24</v>
      </c>
      <c r="BU58" s="2"/>
      <c r="BV58" s="3"/>
      <c r="BW58" s="3"/>
      <c r="BX58" s="3"/>
      <c r="BY58" s="3"/>
    </row>
    <row r="59" spans="1:77" ht="41.45" customHeight="1">
      <c r="A59" s="64" t="s">
        <v>266</v>
      </c>
      <c r="C59" s="65"/>
      <c r="D59" s="65" t="s">
        <v>64</v>
      </c>
      <c r="E59" s="66">
        <v>349.19053491176146</v>
      </c>
      <c r="F59" s="68">
        <v>99.22578653686335</v>
      </c>
      <c r="G59" s="100" t="s">
        <v>761</v>
      </c>
      <c r="H59" s="65"/>
      <c r="I59" s="69" t="s">
        <v>266</v>
      </c>
      <c r="J59" s="70"/>
      <c r="K59" s="70"/>
      <c r="L59" s="69" t="s">
        <v>3180</v>
      </c>
      <c r="M59" s="73">
        <v>259.0195401480074</v>
      </c>
      <c r="N59" s="74">
        <v>3613.76025390625</v>
      </c>
      <c r="O59" s="74">
        <v>494.3058776855469</v>
      </c>
      <c r="P59" s="75"/>
      <c r="Q59" s="76"/>
      <c r="R59" s="76"/>
      <c r="S59" s="86"/>
      <c r="T59" s="48">
        <v>0</v>
      </c>
      <c r="U59" s="48">
        <v>1</v>
      </c>
      <c r="V59" s="49">
        <v>0</v>
      </c>
      <c r="W59" s="49">
        <v>0.001808</v>
      </c>
      <c r="X59" s="49">
        <v>0.004028</v>
      </c>
      <c r="Y59" s="49">
        <v>0.514204</v>
      </c>
      <c r="Z59" s="49">
        <v>0</v>
      </c>
      <c r="AA59" s="49">
        <v>0</v>
      </c>
      <c r="AB59" s="71">
        <v>59</v>
      </c>
      <c r="AC59" s="71"/>
      <c r="AD59" s="72"/>
      <c r="AE59" s="78" t="s">
        <v>1770</v>
      </c>
      <c r="AF59" s="78">
        <v>13080</v>
      </c>
      <c r="AG59" s="78">
        <v>16303</v>
      </c>
      <c r="AH59" s="78">
        <v>105602</v>
      </c>
      <c r="AI59" s="78">
        <v>91328</v>
      </c>
      <c r="AJ59" s="78"/>
      <c r="AK59" s="78" t="s">
        <v>2046</v>
      </c>
      <c r="AL59" s="78" t="s">
        <v>2302</v>
      </c>
      <c r="AM59" s="82" t="s">
        <v>2441</v>
      </c>
      <c r="AN59" s="78"/>
      <c r="AO59" s="80">
        <v>41802.89855324074</v>
      </c>
      <c r="AP59" s="82" t="s">
        <v>2539</v>
      </c>
      <c r="AQ59" s="78" t="b">
        <v>0</v>
      </c>
      <c r="AR59" s="78" t="b">
        <v>0</v>
      </c>
      <c r="AS59" s="78" t="b">
        <v>0</v>
      </c>
      <c r="AT59" s="78" t="s">
        <v>1663</v>
      </c>
      <c r="AU59" s="78">
        <v>53</v>
      </c>
      <c r="AV59" s="82" t="s">
        <v>2733</v>
      </c>
      <c r="AW59" s="78" t="b">
        <v>0</v>
      </c>
      <c r="AX59" s="78" t="s">
        <v>2837</v>
      </c>
      <c r="AY59" s="82" t="s">
        <v>2894</v>
      </c>
      <c r="AZ59" s="78" t="s">
        <v>66</v>
      </c>
      <c r="BA59" s="78" t="str">
        <f>REPLACE(INDEX(GroupVertices[Group],MATCH(Vertices[[#This Row],[Vertex]],GroupVertices[Vertex],0)),1,1,"")</f>
        <v>1</v>
      </c>
      <c r="BB59" s="48" t="s">
        <v>607</v>
      </c>
      <c r="BC59" s="48" t="s">
        <v>607</v>
      </c>
      <c r="BD59" s="48" t="s">
        <v>619</v>
      </c>
      <c r="BE59" s="48" t="s">
        <v>619</v>
      </c>
      <c r="BF59" s="48" t="s">
        <v>3805</v>
      </c>
      <c r="BG59" s="48" t="s">
        <v>3805</v>
      </c>
      <c r="BH59" s="121" t="s">
        <v>3830</v>
      </c>
      <c r="BI59" s="121" t="s">
        <v>3887</v>
      </c>
      <c r="BJ59" s="121" t="s">
        <v>3916</v>
      </c>
      <c r="BK59" s="121" t="s">
        <v>3916</v>
      </c>
      <c r="BL59" s="121">
        <v>0</v>
      </c>
      <c r="BM59" s="124">
        <v>0</v>
      </c>
      <c r="BN59" s="121">
        <v>0</v>
      </c>
      <c r="BO59" s="124">
        <v>0</v>
      </c>
      <c r="BP59" s="121">
        <v>0</v>
      </c>
      <c r="BQ59" s="124">
        <v>0</v>
      </c>
      <c r="BR59" s="121">
        <v>30</v>
      </c>
      <c r="BS59" s="124">
        <v>100</v>
      </c>
      <c r="BT59" s="121">
        <v>30</v>
      </c>
      <c r="BU59" s="2"/>
      <c r="BV59" s="3"/>
      <c r="BW59" s="3"/>
      <c r="BX59" s="3"/>
      <c r="BY59" s="3"/>
    </row>
    <row r="60" spans="1:77" ht="41.45" customHeight="1">
      <c r="A60" s="64" t="s">
        <v>267</v>
      </c>
      <c r="C60" s="65"/>
      <c r="D60" s="65" t="s">
        <v>64</v>
      </c>
      <c r="E60" s="66">
        <v>179.33777266250138</v>
      </c>
      <c r="F60" s="68">
        <v>99.92829158257153</v>
      </c>
      <c r="G60" s="100" t="s">
        <v>762</v>
      </c>
      <c r="H60" s="65"/>
      <c r="I60" s="69" t="s">
        <v>267</v>
      </c>
      <c r="J60" s="70"/>
      <c r="K60" s="70"/>
      <c r="L60" s="69" t="s">
        <v>3181</v>
      </c>
      <c r="M60" s="73">
        <v>24.89802524832799</v>
      </c>
      <c r="N60" s="74">
        <v>3246.952880859375</v>
      </c>
      <c r="O60" s="74">
        <v>365.25244140625</v>
      </c>
      <c r="P60" s="75"/>
      <c r="Q60" s="76"/>
      <c r="R60" s="76"/>
      <c r="S60" s="86"/>
      <c r="T60" s="48">
        <v>0</v>
      </c>
      <c r="U60" s="48">
        <v>1</v>
      </c>
      <c r="V60" s="49">
        <v>0</v>
      </c>
      <c r="W60" s="49">
        <v>0.001808</v>
      </c>
      <c r="X60" s="49">
        <v>0.004028</v>
      </c>
      <c r="Y60" s="49">
        <v>0.514204</v>
      </c>
      <c r="Z60" s="49">
        <v>0</v>
      </c>
      <c r="AA60" s="49">
        <v>0</v>
      </c>
      <c r="AB60" s="71">
        <v>60</v>
      </c>
      <c r="AC60" s="71"/>
      <c r="AD60" s="72"/>
      <c r="AE60" s="78" t="s">
        <v>1771</v>
      </c>
      <c r="AF60" s="78">
        <v>2048</v>
      </c>
      <c r="AG60" s="78">
        <v>1510</v>
      </c>
      <c r="AH60" s="78">
        <v>39858</v>
      </c>
      <c r="AI60" s="78">
        <v>105461</v>
      </c>
      <c r="AJ60" s="78"/>
      <c r="AK60" s="78" t="s">
        <v>2047</v>
      </c>
      <c r="AL60" s="78"/>
      <c r="AM60" s="78"/>
      <c r="AN60" s="78"/>
      <c r="AO60" s="80">
        <v>42952.48179398148</v>
      </c>
      <c r="AP60" s="82" t="s">
        <v>2540</v>
      </c>
      <c r="AQ60" s="78" t="b">
        <v>1</v>
      </c>
      <c r="AR60" s="78" t="b">
        <v>0</v>
      </c>
      <c r="AS60" s="78" t="b">
        <v>1</v>
      </c>
      <c r="AT60" s="78" t="s">
        <v>1663</v>
      </c>
      <c r="AU60" s="78">
        <v>8</v>
      </c>
      <c r="AV60" s="78"/>
      <c r="AW60" s="78" t="b">
        <v>0</v>
      </c>
      <c r="AX60" s="78" t="s">
        <v>2837</v>
      </c>
      <c r="AY60" s="82" t="s">
        <v>2895</v>
      </c>
      <c r="AZ60" s="78" t="s">
        <v>66</v>
      </c>
      <c r="BA60" s="78" t="str">
        <f>REPLACE(INDEX(GroupVertices[Group],MATCH(Vertices[[#This Row],[Vertex]],GroupVertices[Vertex],0)),1,1,"")</f>
        <v>1</v>
      </c>
      <c r="BB60" s="48" t="s">
        <v>607</v>
      </c>
      <c r="BC60" s="48" t="s">
        <v>607</v>
      </c>
      <c r="BD60" s="48" t="s">
        <v>619</v>
      </c>
      <c r="BE60" s="48" t="s">
        <v>619</v>
      </c>
      <c r="BF60" s="48" t="s">
        <v>622</v>
      </c>
      <c r="BG60" s="48" t="s">
        <v>622</v>
      </c>
      <c r="BH60" s="121" t="s">
        <v>3831</v>
      </c>
      <c r="BI60" s="121" t="s">
        <v>3831</v>
      </c>
      <c r="BJ60" s="121" t="s">
        <v>3918</v>
      </c>
      <c r="BK60" s="121" t="s">
        <v>3918</v>
      </c>
      <c r="BL60" s="121">
        <v>0</v>
      </c>
      <c r="BM60" s="124">
        <v>0</v>
      </c>
      <c r="BN60" s="121">
        <v>0</v>
      </c>
      <c r="BO60" s="124">
        <v>0</v>
      </c>
      <c r="BP60" s="121">
        <v>0</v>
      </c>
      <c r="BQ60" s="124">
        <v>0</v>
      </c>
      <c r="BR60" s="121">
        <v>6</v>
      </c>
      <c r="BS60" s="124">
        <v>100</v>
      </c>
      <c r="BT60" s="121">
        <v>6</v>
      </c>
      <c r="BU60" s="2"/>
      <c r="BV60" s="3"/>
      <c r="BW60" s="3"/>
      <c r="BX60" s="3"/>
      <c r="BY60" s="3"/>
    </row>
    <row r="61" spans="1:77" ht="41.45" customHeight="1">
      <c r="A61" s="64" t="s">
        <v>268</v>
      </c>
      <c r="C61" s="65"/>
      <c r="D61" s="65" t="s">
        <v>64</v>
      </c>
      <c r="E61" s="66">
        <v>164.25046585552997</v>
      </c>
      <c r="F61" s="68">
        <v>99.99069215243975</v>
      </c>
      <c r="G61" s="100" t="s">
        <v>763</v>
      </c>
      <c r="H61" s="65"/>
      <c r="I61" s="69" t="s">
        <v>268</v>
      </c>
      <c r="J61" s="70"/>
      <c r="K61" s="70"/>
      <c r="L61" s="69" t="s">
        <v>3182</v>
      </c>
      <c r="M61" s="73">
        <v>4.101995330246547</v>
      </c>
      <c r="N61" s="74">
        <v>6878.91552734375</v>
      </c>
      <c r="O61" s="74">
        <v>5826.84130859375</v>
      </c>
      <c r="P61" s="75"/>
      <c r="Q61" s="76"/>
      <c r="R61" s="76"/>
      <c r="S61" s="86"/>
      <c r="T61" s="48">
        <v>0</v>
      </c>
      <c r="U61" s="48">
        <v>1</v>
      </c>
      <c r="V61" s="49">
        <v>0</v>
      </c>
      <c r="W61" s="49">
        <v>0.001808</v>
      </c>
      <c r="X61" s="49">
        <v>0.004028</v>
      </c>
      <c r="Y61" s="49">
        <v>0.514204</v>
      </c>
      <c r="Z61" s="49">
        <v>0</v>
      </c>
      <c r="AA61" s="49">
        <v>0</v>
      </c>
      <c r="AB61" s="71">
        <v>61</v>
      </c>
      <c r="AC61" s="71"/>
      <c r="AD61" s="72"/>
      <c r="AE61" s="78" t="s">
        <v>1772</v>
      </c>
      <c r="AF61" s="78">
        <v>579</v>
      </c>
      <c r="AG61" s="78">
        <v>196</v>
      </c>
      <c r="AH61" s="78">
        <v>61</v>
      </c>
      <c r="AI61" s="78">
        <v>48</v>
      </c>
      <c r="AJ61" s="78"/>
      <c r="AK61" s="78" t="s">
        <v>2048</v>
      </c>
      <c r="AL61" s="78" t="s">
        <v>2303</v>
      </c>
      <c r="AM61" s="82" t="s">
        <v>2442</v>
      </c>
      <c r="AN61" s="78"/>
      <c r="AO61" s="80">
        <v>43473.82774305555</v>
      </c>
      <c r="AP61" s="82" t="s">
        <v>2541</v>
      </c>
      <c r="AQ61" s="78" t="b">
        <v>0</v>
      </c>
      <c r="AR61" s="78" t="b">
        <v>0</v>
      </c>
      <c r="AS61" s="78" t="b">
        <v>0</v>
      </c>
      <c r="AT61" s="78" t="s">
        <v>1663</v>
      </c>
      <c r="AU61" s="78">
        <v>3</v>
      </c>
      <c r="AV61" s="82" t="s">
        <v>2733</v>
      </c>
      <c r="AW61" s="78" t="b">
        <v>0</v>
      </c>
      <c r="AX61" s="78" t="s">
        <v>2837</v>
      </c>
      <c r="AY61" s="82" t="s">
        <v>2896</v>
      </c>
      <c r="AZ61" s="78" t="s">
        <v>66</v>
      </c>
      <c r="BA61" s="78" t="str">
        <f>REPLACE(INDEX(GroupVertices[Group],MATCH(Vertices[[#This Row],[Vertex]],GroupVertices[Vertex],0)),1,1,"")</f>
        <v>1</v>
      </c>
      <c r="BB61" s="48"/>
      <c r="BC61" s="48"/>
      <c r="BD61" s="48"/>
      <c r="BE61" s="48"/>
      <c r="BF61" s="48" t="s">
        <v>488</v>
      </c>
      <c r="BG61" s="48" t="s">
        <v>488</v>
      </c>
      <c r="BH61" s="121" t="s">
        <v>3827</v>
      </c>
      <c r="BI61" s="121" t="s">
        <v>3827</v>
      </c>
      <c r="BJ61" s="121" t="s">
        <v>3914</v>
      </c>
      <c r="BK61" s="121" t="s">
        <v>3914</v>
      </c>
      <c r="BL61" s="121">
        <v>0</v>
      </c>
      <c r="BM61" s="124">
        <v>0</v>
      </c>
      <c r="BN61" s="121">
        <v>0</v>
      </c>
      <c r="BO61" s="124">
        <v>0</v>
      </c>
      <c r="BP61" s="121">
        <v>0</v>
      </c>
      <c r="BQ61" s="124">
        <v>0</v>
      </c>
      <c r="BR61" s="121">
        <v>24</v>
      </c>
      <c r="BS61" s="124">
        <v>100</v>
      </c>
      <c r="BT61" s="121">
        <v>24</v>
      </c>
      <c r="BU61" s="2"/>
      <c r="BV61" s="3"/>
      <c r="BW61" s="3"/>
      <c r="BX61" s="3"/>
      <c r="BY61" s="3"/>
    </row>
    <row r="62" spans="1:77" ht="41.45" customHeight="1">
      <c r="A62" s="64" t="s">
        <v>269</v>
      </c>
      <c r="C62" s="65"/>
      <c r="D62" s="65" t="s">
        <v>64</v>
      </c>
      <c r="E62" s="66">
        <v>180.96821221089553</v>
      </c>
      <c r="F62" s="68">
        <v>99.92154814199216</v>
      </c>
      <c r="G62" s="100" t="s">
        <v>764</v>
      </c>
      <c r="H62" s="65"/>
      <c r="I62" s="69" t="s">
        <v>269</v>
      </c>
      <c r="J62" s="70"/>
      <c r="K62" s="70"/>
      <c r="L62" s="69" t="s">
        <v>3183</v>
      </c>
      <c r="M62" s="73">
        <v>27.14538921207804</v>
      </c>
      <c r="N62" s="74">
        <v>2415.668212890625</v>
      </c>
      <c r="O62" s="74">
        <v>9048.8837890625</v>
      </c>
      <c r="P62" s="75"/>
      <c r="Q62" s="76"/>
      <c r="R62" s="76"/>
      <c r="S62" s="86"/>
      <c r="T62" s="48">
        <v>0</v>
      </c>
      <c r="U62" s="48">
        <v>1</v>
      </c>
      <c r="V62" s="49">
        <v>0</v>
      </c>
      <c r="W62" s="49">
        <v>0.001808</v>
      </c>
      <c r="X62" s="49">
        <v>0.004028</v>
      </c>
      <c r="Y62" s="49">
        <v>0.514204</v>
      </c>
      <c r="Z62" s="49">
        <v>0</v>
      </c>
      <c r="AA62" s="49">
        <v>0</v>
      </c>
      <c r="AB62" s="71">
        <v>62</v>
      </c>
      <c r="AC62" s="71"/>
      <c r="AD62" s="72"/>
      <c r="AE62" s="78" t="s">
        <v>1773</v>
      </c>
      <c r="AF62" s="78">
        <v>4444</v>
      </c>
      <c r="AG62" s="78">
        <v>1652</v>
      </c>
      <c r="AH62" s="78">
        <v>14891</v>
      </c>
      <c r="AI62" s="78">
        <v>26194</v>
      </c>
      <c r="AJ62" s="78"/>
      <c r="AK62" s="78" t="s">
        <v>2049</v>
      </c>
      <c r="AL62" s="78" t="s">
        <v>2304</v>
      </c>
      <c r="AM62" s="78"/>
      <c r="AN62" s="78"/>
      <c r="AO62" s="80">
        <v>42283.885462962964</v>
      </c>
      <c r="AP62" s="82" t="s">
        <v>2542</v>
      </c>
      <c r="AQ62" s="78" t="b">
        <v>1</v>
      </c>
      <c r="AR62" s="78" t="b">
        <v>0</v>
      </c>
      <c r="AS62" s="78" t="b">
        <v>0</v>
      </c>
      <c r="AT62" s="78" t="s">
        <v>1663</v>
      </c>
      <c r="AU62" s="78">
        <v>2</v>
      </c>
      <c r="AV62" s="82" t="s">
        <v>2733</v>
      </c>
      <c r="AW62" s="78" t="b">
        <v>0</v>
      </c>
      <c r="AX62" s="78" t="s">
        <v>2837</v>
      </c>
      <c r="AY62" s="82" t="s">
        <v>2897</v>
      </c>
      <c r="AZ62" s="78" t="s">
        <v>66</v>
      </c>
      <c r="BA62" s="78" t="str">
        <f>REPLACE(INDEX(GroupVertices[Group],MATCH(Vertices[[#This Row],[Vertex]],GroupVertices[Vertex],0)),1,1,"")</f>
        <v>1</v>
      </c>
      <c r="BB62" s="48"/>
      <c r="BC62" s="48"/>
      <c r="BD62" s="48"/>
      <c r="BE62" s="48"/>
      <c r="BF62" s="48" t="s">
        <v>488</v>
      </c>
      <c r="BG62" s="48" t="s">
        <v>488</v>
      </c>
      <c r="BH62" s="121" t="s">
        <v>3827</v>
      </c>
      <c r="BI62" s="121" t="s">
        <v>3827</v>
      </c>
      <c r="BJ62" s="121" t="s">
        <v>3914</v>
      </c>
      <c r="BK62" s="121" t="s">
        <v>3914</v>
      </c>
      <c r="BL62" s="121">
        <v>0</v>
      </c>
      <c r="BM62" s="124">
        <v>0</v>
      </c>
      <c r="BN62" s="121">
        <v>0</v>
      </c>
      <c r="BO62" s="124">
        <v>0</v>
      </c>
      <c r="BP62" s="121">
        <v>0</v>
      </c>
      <c r="BQ62" s="124">
        <v>0</v>
      </c>
      <c r="BR62" s="121">
        <v>24</v>
      </c>
      <c r="BS62" s="124">
        <v>100</v>
      </c>
      <c r="BT62" s="121">
        <v>24</v>
      </c>
      <c r="BU62" s="2"/>
      <c r="BV62" s="3"/>
      <c r="BW62" s="3"/>
      <c r="BX62" s="3"/>
      <c r="BY62" s="3"/>
    </row>
    <row r="63" spans="1:77" ht="41.45" customHeight="1">
      <c r="A63" s="64" t="s">
        <v>270</v>
      </c>
      <c r="C63" s="65"/>
      <c r="D63" s="65" t="s">
        <v>64</v>
      </c>
      <c r="E63" s="66">
        <v>169.56661734078702</v>
      </c>
      <c r="F63" s="68">
        <v>99.96870473702957</v>
      </c>
      <c r="G63" s="100" t="s">
        <v>765</v>
      </c>
      <c r="H63" s="65"/>
      <c r="I63" s="69" t="s">
        <v>270</v>
      </c>
      <c r="J63" s="70"/>
      <c r="K63" s="70"/>
      <c r="L63" s="69" t="s">
        <v>3184</v>
      </c>
      <c r="M63" s="73">
        <v>11.429667972614666</v>
      </c>
      <c r="N63" s="74">
        <v>907.4091186523438</v>
      </c>
      <c r="O63" s="74">
        <v>4403.5380859375</v>
      </c>
      <c r="P63" s="75"/>
      <c r="Q63" s="76"/>
      <c r="R63" s="76"/>
      <c r="S63" s="86"/>
      <c r="T63" s="48">
        <v>0</v>
      </c>
      <c r="U63" s="48">
        <v>1</v>
      </c>
      <c r="V63" s="49">
        <v>0</v>
      </c>
      <c r="W63" s="49">
        <v>0.001808</v>
      </c>
      <c r="X63" s="49">
        <v>0.004028</v>
      </c>
      <c r="Y63" s="49">
        <v>0.514204</v>
      </c>
      <c r="Z63" s="49">
        <v>0</v>
      </c>
      <c r="AA63" s="49">
        <v>0</v>
      </c>
      <c r="AB63" s="71">
        <v>63</v>
      </c>
      <c r="AC63" s="71"/>
      <c r="AD63" s="72"/>
      <c r="AE63" s="78" t="s">
        <v>1774</v>
      </c>
      <c r="AF63" s="78">
        <v>1190</v>
      </c>
      <c r="AG63" s="78">
        <v>659</v>
      </c>
      <c r="AH63" s="78">
        <v>31463</v>
      </c>
      <c r="AI63" s="78">
        <v>35682</v>
      </c>
      <c r="AJ63" s="78"/>
      <c r="AK63" s="78" t="s">
        <v>2050</v>
      </c>
      <c r="AL63" s="78" t="s">
        <v>2305</v>
      </c>
      <c r="AM63" s="78"/>
      <c r="AN63" s="78"/>
      <c r="AO63" s="80">
        <v>40064.12726851852</v>
      </c>
      <c r="AP63" s="78"/>
      <c r="AQ63" s="78" t="b">
        <v>1</v>
      </c>
      <c r="AR63" s="78" t="b">
        <v>0</v>
      </c>
      <c r="AS63" s="78" t="b">
        <v>0</v>
      </c>
      <c r="AT63" s="78" t="s">
        <v>1663</v>
      </c>
      <c r="AU63" s="78">
        <v>14</v>
      </c>
      <c r="AV63" s="82" t="s">
        <v>2733</v>
      </c>
      <c r="AW63" s="78" t="b">
        <v>0</v>
      </c>
      <c r="AX63" s="78" t="s">
        <v>2837</v>
      </c>
      <c r="AY63" s="82" t="s">
        <v>2898</v>
      </c>
      <c r="AZ63" s="78" t="s">
        <v>66</v>
      </c>
      <c r="BA63" s="78" t="str">
        <f>REPLACE(INDEX(GroupVertices[Group],MATCH(Vertices[[#This Row],[Vertex]],GroupVertices[Vertex],0)),1,1,"")</f>
        <v>1</v>
      </c>
      <c r="BB63" s="48" t="s">
        <v>607</v>
      </c>
      <c r="BC63" s="48" t="s">
        <v>607</v>
      </c>
      <c r="BD63" s="48" t="s">
        <v>619</v>
      </c>
      <c r="BE63" s="48" t="s">
        <v>619</v>
      </c>
      <c r="BF63" s="48" t="s">
        <v>622</v>
      </c>
      <c r="BG63" s="48" t="s">
        <v>622</v>
      </c>
      <c r="BH63" s="121" t="s">
        <v>3831</v>
      </c>
      <c r="BI63" s="121" t="s">
        <v>3831</v>
      </c>
      <c r="BJ63" s="121" t="s">
        <v>3918</v>
      </c>
      <c r="BK63" s="121" t="s">
        <v>3918</v>
      </c>
      <c r="BL63" s="121">
        <v>0</v>
      </c>
      <c r="BM63" s="124">
        <v>0</v>
      </c>
      <c r="BN63" s="121">
        <v>0</v>
      </c>
      <c r="BO63" s="124">
        <v>0</v>
      </c>
      <c r="BP63" s="121">
        <v>0</v>
      </c>
      <c r="BQ63" s="124">
        <v>0</v>
      </c>
      <c r="BR63" s="121">
        <v>6</v>
      </c>
      <c r="BS63" s="124">
        <v>100</v>
      </c>
      <c r="BT63" s="121">
        <v>6</v>
      </c>
      <c r="BU63" s="2"/>
      <c r="BV63" s="3"/>
      <c r="BW63" s="3"/>
      <c r="BX63" s="3"/>
      <c r="BY63" s="3"/>
    </row>
    <row r="64" spans="1:77" ht="41.45" customHeight="1">
      <c r="A64" s="64" t="s">
        <v>271</v>
      </c>
      <c r="C64" s="65"/>
      <c r="D64" s="65" t="s">
        <v>64</v>
      </c>
      <c r="E64" s="66">
        <v>171.87449303957032</v>
      </c>
      <c r="F64" s="68">
        <v>99.95915944437849</v>
      </c>
      <c r="G64" s="100" t="s">
        <v>766</v>
      </c>
      <c r="H64" s="65"/>
      <c r="I64" s="69" t="s">
        <v>271</v>
      </c>
      <c r="J64" s="70"/>
      <c r="K64" s="70"/>
      <c r="L64" s="69" t="s">
        <v>3185</v>
      </c>
      <c r="M64" s="73">
        <v>14.610795836796074</v>
      </c>
      <c r="N64" s="74">
        <v>6862.54052734375</v>
      </c>
      <c r="O64" s="74">
        <v>6493.31005859375</v>
      </c>
      <c r="P64" s="75"/>
      <c r="Q64" s="76"/>
      <c r="R64" s="76"/>
      <c r="S64" s="86"/>
      <c r="T64" s="48">
        <v>0</v>
      </c>
      <c r="U64" s="48">
        <v>1</v>
      </c>
      <c r="V64" s="49">
        <v>0</v>
      </c>
      <c r="W64" s="49">
        <v>0.001808</v>
      </c>
      <c r="X64" s="49">
        <v>0.004028</v>
      </c>
      <c r="Y64" s="49">
        <v>0.514204</v>
      </c>
      <c r="Z64" s="49">
        <v>0</v>
      </c>
      <c r="AA64" s="49">
        <v>0</v>
      </c>
      <c r="AB64" s="71">
        <v>64</v>
      </c>
      <c r="AC64" s="71"/>
      <c r="AD64" s="72"/>
      <c r="AE64" s="78" t="s">
        <v>1775</v>
      </c>
      <c r="AF64" s="78">
        <v>397</v>
      </c>
      <c r="AG64" s="78">
        <v>860</v>
      </c>
      <c r="AH64" s="78">
        <v>34930</v>
      </c>
      <c r="AI64" s="78">
        <v>131874</v>
      </c>
      <c r="AJ64" s="78"/>
      <c r="AK64" s="78" t="s">
        <v>2051</v>
      </c>
      <c r="AL64" s="78" t="s">
        <v>2306</v>
      </c>
      <c r="AM64" s="78"/>
      <c r="AN64" s="78"/>
      <c r="AO64" s="80">
        <v>41389.84292824074</v>
      </c>
      <c r="AP64" s="78"/>
      <c r="AQ64" s="78" t="b">
        <v>1</v>
      </c>
      <c r="AR64" s="78" t="b">
        <v>0</v>
      </c>
      <c r="AS64" s="78" t="b">
        <v>0</v>
      </c>
      <c r="AT64" s="78" t="s">
        <v>1663</v>
      </c>
      <c r="AU64" s="78">
        <v>1</v>
      </c>
      <c r="AV64" s="82" t="s">
        <v>2733</v>
      </c>
      <c r="AW64" s="78" t="b">
        <v>0</v>
      </c>
      <c r="AX64" s="78" t="s">
        <v>2837</v>
      </c>
      <c r="AY64" s="82" t="s">
        <v>2899</v>
      </c>
      <c r="AZ64" s="78" t="s">
        <v>66</v>
      </c>
      <c r="BA64" s="78" t="str">
        <f>REPLACE(INDEX(GroupVertices[Group],MATCH(Vertices[[#This Row],[Vertex]],GroupVertices[Vertex],0)),1,1,"")</f>
        <v>1</v>
      </c>
      <c r="BB64" s="48"/>
      <c r="BC64" s="48"/>
      <c r="BD64" s="48"/>
      <c r="BE64" s="48"/>
      <c r="BF64" s="48" t="s">
        <v>488</v>
      </c>
      <c r="BG64" s="48" t="s">
        <v>488</v>
      </c>
      <c r="BH64" s="121" t="s">
        <v>3827</v>
      </c>
      <c r="BI64" s="121" t="s">
        <v>3827</v>
      </c>
      <c r="BJ64" s="121" t="s">
        <v>3914</v>
      </c>
      <c r="BK64" s="121" t="s">
        <v>3914</v>
      </c>
      <c r="BL64" s="121">
        <v>0</v>
      </c>
      <c r="BM64" s="124">
        <v>0</v>
      </c>
      <c r="BN64" s="121">
        <v>0</v>
      </c>
      <c r="BO64" s="124">
        <v>0</v>
      </c>
      <c r="BP64" s="121">
        <v>0</v>
      </c>
      <c r="BQ64" s="124">
        <v>0</v>
      </c>
      <c r="BR64" s="121">
        <v>24</v>
      </c>
      <c r="BS64" s="124">
        <v>100</v>
      </c>
      <c r="BT64" s="121">
        <v>24</v>
      </c>
      <c r="BU64" s="2"/>
      <c r="BV64" s="3"/>
      <c r="BW64" s="3"/>
      <c r="BX64" s="3"/>
      <c r="BY64" s="3"/>
    </row>
    <row r="65" spans="1:77" ht="41.45" customHeight="1">
      <c r="A65" s="64" t="s">
        <v>272</v>
      </c>
      <c r="C65" s="65"/>
      <c r="D65" s="65" t="s">
        <v>64</v>
      </c>
      <c r="E65" s="66">
        <v>168.26915488326208</v>
      </c>
      <c r="F65" s="68">
        <v>99.97407099608216</v>
      </c>
      <c r="G65" s="100" t="s">
        <v>767</v>
      </c>
      <c r="H65" s="65"/>
      <c r="I65" s="69" t="s">
        <v>272</v>
      </c>
      <c r="J65" s="70"/>
      <c r="K65" s="70"/>
      <c r="L65" s="69" t="s">
        <v>3186</v>
      </c>
      <c r="M65" s="73">
        <v>9.64127270568681</v>
      </c>
      <c r="N65" s="74">
        <v>2141.005615234375</v>
      </c>
      <c r="O65" s="74">
        <v>5660.927734375</v>
      </c>
      <c r="P65" s="75"/>
      <c r="Q65" s="76"/>
      <c r="R65" s="76"/>
      <c r="S65" s="86"/>
      <c r="T65" s="48">
        <v>0</v>
      </c>
      <c r="U65" s="48">
        <v>1</v>
      </c>
      <c r="V65" s="49">
        <v>0</v>
      </c>
      <c r="W65" s="49">
        <v>0.001808</v>
      </c>
      <c r="X65" s="49">
        <v>0.004028</v>
      </c>
      <c r="Y65" s="49">
        <v>0.514204</v>
      </c>
      <c r="Z65" s="49">
        <v>0</v>
      </c>
      <c r="AA65" s="49">
        <v>0</v>
      </c>
      <c r="AB65" s="71">
        <v>65</v>
      </c>
      <c r="AC65" s="71"/>
      <c r="AD65" s="72"/>
      <c r="AE65" s="78" t="s">
        <v>1776</v>
      </c>
      <c r="AF65" s="78">
        <v>1011</v>
      </c>
      <c r="AG65" s="78">
        <v>546</v>
      </c>
      <c r="AH65" s="78">
        <v>17742</v>
      </c>
      <c r="AI65" s="78">
        <v>25130</v>
      </c>
      <c r="AJ65" s="78"/>
      <c r="AK65" s="78" t="s">
        <v>2052</v>
      </c>
      <c r="AL65" s="78" t="s">
        <v>2267</v>
      </c>
      <c r="AM65" s="78"/>
      <c r="AN65" s="78"/>
      <c r="AO65" s="80">
        <v>41349.83629629629</v>
      </c>
      <c r="AP65" s="82" t="s">
        <v>2543</v>
      </c>
      <c r="AQ65" s="78" t="b">
        <v>1</v>
      </c>
      <c r="AR65" s="78" t="b">
        <v>0</v>
      </c>
      <c r="AS65" s="78" t="b">
        <v>0</v>
      </c>
      <c r="AT65" s="78" t="s">
        <v>1663</v>
      </c>
      <c r="AU65" s="78">
        <v>5</v>
      </c>
      <c r="AV65" s="82" t="s">
        <v>2733</v>
      </c>
      <c r="AW65" s="78" t="b">
        <v>0</v>
      </c>
      <c r="AX65" s="78" t="s">
        <v>2837</v>
      </c>
      <c r="AY65" s="82" t="s">
        <v>2900</v>
      </c>
      <c r="AZ65" s="78" t="s">
        <v>66</v>
      </c>
      <c r="BA65" s="78" t="str">
        <f>REPLACE(INDEX(GroupVertices[Group],MATCH(Vertices[[#This Row],[Vertex]],GroupVertices[Vertex],0)),1,1,"")</f>
        <v>1</v>
      </c>
      <c r="BB65" s="48"/>
      <c r="BC65" s="48"/>
      <c r="BD65" s="48"/>
      <c r="BE65" s="48"/>
      <c r="BF65" s="48" t="s">
        <v>488</v>
      </c>
      <c r="BG65" s="48" t="s">
        <v>488</v>
      </c>
      <c r="BH65" s="121" t="s">
        <v>3827</v>
      </c>
      <c r="BI65" s="121" t="s">
        <v>3827</v>
      </c>
      <c r="BJ65" s="121" t="s">
        <v>3914</v>
      </c>
      <c r="BK65" s="121" t="s">
        <v>3914</v>
      </c>
      <c r="BL65" s="121">
        <v>0</v>
      </c>
      <c r="BM65" s="124">
        <v>0</v>
      </c>
      <c r="BN65" s="121">
        <v>0</v>
      </c>
      <c r="BO65" s="124">
        <v>0</v>
      </c>
      <c r="BP65" s="121">
        <v>0</v>
      </c>
      <c r="BQ65" s="124">
        <v>0</v>
      </c>
      <c r="BR65" s="121">
        <v>24</v>
      </c>
      <c r="BS65" s="124">
        <v>100</v>
      </c>
      <c r="BT65" s="121">
        <v>24</v>
      </c>
      <c r="BU65" s="2"/>
      <c r="BV65" s="3"/>
      <c r="BW65" s="3"/>
      <c r="BX65" s="3"/>
      <c r="BY65" s="3"/>
    </row>
    <row r="66" spans="1:77" ht="41.45" customHeight="1">
      <c r="A66" s="64" t="s">
        <v>273</v>
      </c>
      <c r="C66" s="65"/>
      <c r="D66" s="65" t="s">
        <v>64</v>
      </c>
      <c r="E66" s="66">
        <v>376.16167927216924</v>
      </c>
      <c r="F66" s="68">
        <v>99.11423483319483</v>
      </c>
      <c r="G66" s="100" t="s">
        <v>768</v>
      </c>
      <c r="H66" s="65"/>
      <c r="I66" s="69" t="s">
        <v>273</v>
      </c>
      <c r="J66" s="70"/>
      <c r="K66" s="70"/>
      <c r="L66" s="69" t="s">
        <v>3187</v>
      </c>
      <c r="M66" s="73">
        <v>296.19600459060507</v>
      </c>
      <c r="N66" s="74">
        <v>3912.336669921875</v>
      </c>
      <c r="O66" s="74">
        <v>2817.14501953125</v>
      </c>
      <c r="P66" s="75"/>
      <c r="Q66" s="76"/>
      <c r="R66" s="76"/>
      <c r="S66" s="86"/>
      <c r="T66" s="48">
        <v>0</v>
      </c>
      <c r="U66" s="48">
        <v>1</v>
      </c>
      <c r="V66" s="49">
        <v>0</v>
      </c>
      <c r="W66" s="49">
        <v>0.001808</v>
      </c>
      <c r="X66" s="49">
        <v>0.004028</v>
      </c>
      <c r="Y66" s="49">
        <v>0.514204</v>
      </c>
      <c r="Z66" s="49">
        <v>0</v>
      </c>
      <c r="AA66" s="49">
        <v>0</v>
      </c>
      <c r="AB66" s="71">
        <v>66</v>
      </c>
      <c r="AC66" s="71"/>
      <c r="AD66" s="72"/>
      <c r="AE66" s="78" t="s">
        <v>1777</v>
      </c>
      <c r="AF66" s="78">
        <v>1416</v>
      </c>
      <c r="AG66" s="78">
        <v>18652</v>
      </c>
      <c r="AH66" s="78">
        <v>50935</v>
      </c>
      <c r="AI66" s="78">
        <v>26515</v>
      </c>
      <c r="AJ66" s="78"/>
      <c r="AK66" s="78" t="s">
        <v>2053</v>
      </c>
      <c r="AL66" s="78" t="s">
        <v>2307</v>
      </c>
      <c r="AM66" s="82" t="s">
        <v>2443</v>
      </c>
      <c r="AN66" s="78"/>
      <c r="AO66" s="80">
        <v>40447.69899305556</v>
      </c>
      <c r="AP66" s="82" t="s">
        <v>2544</v>
      </c>
      <c r="AQ66" s="78" t="b">
        <v>1</v>
      </c>
      <c r="AR66" s="78" t="b">
        <v>0</v>
      </c>
      <c r="AS66" s="78" t="b">
        <v>1</v>
      </c>
      <c r="AT66" s="78" t="s">
        <v>1663</v>
      </c>
      <c r="AU66" s="78">
        <v>502</v>
      </c>
      <c r="AV66" s="82" t="s">
        <v>2733</v>
      </c>
      <c r="AW66" s="78" t="b">
        <v>1</v>
      </c>
      <c r="AX66" s="78" t="s">
        <v>2837</v>
      </c>
      <c r="AY66" s="82" t="s">
        <v>2901</v>
      </c>
      <c r="AZ66" s="78" t="s">
        <v>66</v>
      </c>
      <c r="BA66" s="78" t="str">
        <f>REPLACE(INDEX(GroupVertices[Group],MATCH(Vertices[[#This Row],[Vertex]],GroupVertices[Vertex],0)),1,1,"")</f>
        <v>1</v>
      </c>
      <c r="BB66" s="48"/>
      <c r="BC66" s="48"/>
      <c r="BD66" s="48"/>
      <c r="BE66" s="48"/>
      <c r="BF66" s="48" t="s">
        <v>488</v>
      </c>
      <c r="BG66" s="48" t="s">
        <v>488</v>
      </c>
      <c r="BH66" s="121" t="s">
        <v>3827</v>
      </c>
      <c r="BI66" s="121" t="s">
        <v>3827</v>
      </c>
      <c r="BJ66" s="121" t="s">
        <v>3914</v>
      </c>
      <c r="BK66" s="121" t="s">
        <v>3914</v>
      </c>
      <c r="BL66" s="121">
        <v>0</v>
      </c>
      <c r="BM66" s="124">
        <v>0</v>
      </c>
      <c r="BN66" s="121">
        <v>0</v>
      </c>
      <c r="BO66" s="124">
        <v>0</v>
      </c>
      <c r="BP66" s="121">
        <v>0</v>
      </c>
      <c r="BQ66" s="124">
        <v>0</v>
      </c>
      <c r="BR66" s="121">
        <v>24</v>
      </c>
      <c r="BS66" s="124">
        <v>100</v>
      </c>
      <c r="BT66" s="121">
        <v>24</v>
      </c>
      <c r="BU66" s="2"/>
      <c r="BV66" s="3"/>
      <c r="BW66" s="3"/>
      <c r="BX66" s="3"/>
      <c r="BY66" s="3"/>
    </row>
    <row r="67" spans="1:77" ht="41.45" customHeight="1">
      <c r="A67" s="64" t="s">
        <v>274</v>
      </c>
      <c r="C67" s="65"/>
      <c r="D67" s="65" t="s">
        <v>64</v>
      </c>
      <c r="E67" s="66">
        <v>166.82242683327854</v>
      </c>
      <c r="F67" s="68">
        <v>99.98005461237089</v>
      </c>
      <c r="G67" s="100" t="s">
        <v>769</v>
      </c>
      <c r="H67" s="65"/>
      <c r="I67" s="69" t="s">
        <v>274</v>
      </c>
      <c r="J67" s="70"/>
      <c r="K67" s="70"/>
      <c r="L67" s="69" t="s">
        <v>3188</v>
      </c>
      <c r="M67" s="73">
        <v>7.647132850528315</v>
      </c>
      <c r="N67" s="74">
        <v>5983.0830078125</v>
      </c>
      <c r="O67" s="74">
        <v>2070.260498046875</v>
      </c>
      <c r="P67" s="75"/>
      <c r="Q67" s="76"/>
      <c r="R67" s="76"/>
      <c r="S67" s="86"/>
      <c r="T67" s="48">
        <v>0</v>
      </c>
      <c r="U67" s="48">
        <v>1</v>
      </c>
      <c r="V67" s="49">
        <v>0</v>
      </c>
      <c r="W67" s="49">
        <v>0.001808</v>
      </c>
      <c r="X67" s="49">
        <v>0.004028</v>
      </c>
      <c r="Y67" s="49">
        <v>0.514204</v>
      </c>
      <c r="Z67" s="49">
        <v>0</v>
      </c>
      <c r="AA67" s="49">
        <v>0</v>
      </c>
      <c r="AB67" s="71">
        <v>67</v>
      </c>
      <c r="AC67" s="71"/>
      <c r="AD67" s="72"/>
      <c r="AE67" s="78" t="s">
        <v>1778</v>
      </c>
      <c r="AF67" s="78">
        <v>1072</v>
      </c>
      <c r="AG67" s="78">
        <v>420</v>
      </c>
      <c r="AH67" s="78">
        <v>10549</v>
      </c>
      <c r="AI67" s="78">
        <v>11397</v>
      </c>
      <c r="AJ67" s="78"/>
      <c r="AK67" s="78" t="s">
        <v>2054</v>
      </c>
      <c r="AL67" s="78" t="s">
        <v>2308</v>
      </c>
      <c r="AM67" s="78"/>
      <c r="AN67" s="78"/>
      <c r="AO67" s="80">
        <v>39567.148460648146</v>
      </c>
      <c r="AP67" s="82" t="s">
        <v>2545</v>
      </c>
      <c r="AQ67" s="78" t="b">
        <v>1</v>
      </c>
      <c r="AR67" s="78" t="b">
        <v>0</v>
      </c>
      <c r="AS67" s="78" t="b">
        <v>1</v>
      </c>
      <c r="AT67" s="78" t="s">
        <v>1663</v>
      </c>
      <c r="AU67" s="78">
        <v>15</v>
      </c>
      <c r="AV67" s="82" t="s">
        <v>2733</v>
      </c>
      <c r="AW67" s="78" t="b">
        <v>0</v>
      </c>
      <c r="AX67" s="78" t="s">
        <v>2837</v>
      </c>
      <c r="AY67" s="82" t="s">
        <v>2902</v>
      </c>
      <c r="AZ67" s="78" t="s">
        <v>66</v>
      </c>
      <c r="BA67" s="78" t="str">
        <f>REPLACE(INDEX(GroupVertices[Group],MATCH(Vertices[[#This Row],[Vertex]],GroupVertices[Vertex],0)),1,1,"")</f>
        <v>1</v>
      </c>
      <c r="BB67" s="48"/>
      <c r="BC67" s="48"/>
      <c r="BD67" s="48"/>
      <c r="BE67" s="48"/>
      <c r="BF67" s="48" t="s">
        <v>488</v>
      </c>
      <c r="BG67" s="48" t="s">
        <v>488</v>
      </c>
      <c r="BH67" s="121" t="s">
        <v>3827</v>
      </c>
      <c r="BI67" s="121" t="s">
        <v>3827</v>
      </c>
      <c r="BJ67" s="121" t="s">
        <v>3914</v>
      </c>
      <c r="BK67" s="121" t="s">
        <v>3914</v>
      </c>
      <c r="BL67" s="121">
        <v>0</v>
      </c>
      <c r="BM67" s="124">
        <v>0</v>
      </c>
      <c r="BN67" s="121">
        <v>0</v>
      </c>
      <c r="BO67" s="124">
        <v>0</v>
      </c>
      <c r="BP67" s="121">
        <v>0</v>
      </c>
      <c r="BQ67" s="124">
        <v>0</v>
      </c>
      <c r="BR67" s="121">
        <v>24</v>
      </c>
      <c r="BS67" s="124">
        <v>100</v>
      </c>
      <c r="BT67" s="121">
        <v>24</v>
      </c>
      <c r="BU67" s="2"/>
      <c r="BV67" s="3"/>
      <c r="BW67" s="3"/>
      <c r="BX67" s="3"/>
      <c r="BY67" s="3"/>
    </row>
    <row r="68" spans="1:77" ht="41.45" customHeight="1">
      <c r="A68" s="64" t="s">
        <v>275</v>
      </c>
      <c r="C68" s="65"/>
      <c r="D68" s="65" t="s">
        <v>64</v>
      </c>
      <c r="E68" s="66">
        <v>493.7829661295626</v>
      </c>
      <c r="F68" s="68">
        <v>98.62775733111718</v>
      </c>
      <c r="G68" s="100" t="s">
        <v>770</v>
      </c>
      <c r="H68" s="65"/>
      <c r="I68" s="69" t="s">
        <v>275</v>
      </c>
      <c r="J68" s="70"/>
      <c r="K68" s="70"/>
      <c r="L68" s="69" t="s">
        <v>3189</v>
      </c>
      <c r="M68" s="73">
        <v>458.3227401163481</v>
      </c>
      <c r="N68" s="74">
        <v>5895.2783203125</v>
      </c>
      <c r="O68" s="74">
        <v>1646.2177734375</v>
      </c>
      <c r="P68" s="75"/>
      <c r="Q68" s="76"/>
      <c r="R68" s="76"/>
      <c r="S68" s="86"/>
      <c r="T68" s="48">
        <v>0</v>
      </c>
      <c r="U68" s="48">
        <v>1</v>
      </c>
      <c r="V68" s="49">
        <v>0</v>
      </c>
      <c r="W68" s="49">
        <v>0.001808</v>
      </c>
      <c r="X68" s="49">
        <v>0.004028</v>
      </c>
      <c r="Y68" s="49">
        <v>0.514204</v>
      </c>
      <c r="Z68" s="49">
        <v>0</v>
      </c>
      <c r="AA68" s="49">
        <v>0</v>
      </c>
      <c r="AB68" s="71">
        <v>68</v>
      </c>
      <c r="AC68" s="71"/>
      <c r="AD68" s="72"/>
      <c r="AE68" s="78" t="s">
        <v>1779</v>
      </c>
      <c r="AF68" s="78">
        <v>27488</v>
      </c>
      <c r="AG68" s="78">
        <v>28896</v>
      </c>
      <c r="AH68" s="78">
        <v>214767</v>
      </c>
      <c r="AI68" s="78">
        <v>168874</v>
      </c>
      <c r="AJ68" s="78"/>
      <c r="AK68" s="78" t="s">
        <v>2055</v>
      </c>
      <c r="AL68" s="78" t="s">
        <v>2309</v>
      </c>
      <c r="AM68" s="82" t="s">
        <v>2444</v>
      </c>
      <c r="AN68" s="78"/>
      <c r="AO68" s="80">
        <v>39870.95300925926</v>
      </c>
      <c r="AP68" s="82" t="s">
        <v>2546</v>
      </c>
      <c r="AQ68" s="78" t="b">
        <v>0</v>
      </c>
      <c r="AR68" s="78" t="b">
        <v>0</v>
      </c>
      <c r="AS68" s="78" t="b">
        <v>1</v>
      </c>
      <c r="AT68" s="78" t="s">
        <v>1663</v>
      </c>
      <c r="AU68" s="78">
        <v>110</v>
      </c>
      <c r="AV68" s="82" t="s">
        <v>2736</v>
      </c>
      <c r="AW68" s="78" t="b">
        <v>0</v>
      </c>
      <c r="AX68" s="78" t="s">
        <v>2837</v>
      </c>
      <c r="AY68" s="82" t="s">
        <v>2903</v>
      </c>
      <c r="AZ68" s="78" t="s">
        <v>66</v>
      </c>
      <c r="BA68" s="78" t="str">
        <f>REPLACE(INDEX(GroupVertices[Group],MATCH(Vertices[[#This Row],[Vertex]],GroupVertices[Vertex],0)),1,1,"")</f>
        <v>1</v>
      </c>
      <c r="BB68" s="48"/>
      <c r="BC68" s="48"/>
      <c r="BD68" s="48"/>
      <c r="BE68" s="48"/>
      <c r="BF68" s="48" t="s">
        <v>488</v>
      </c>
      <c r="BG68" s="48" t="s">
        <v>488</v>
      </c>
      <c r="BH68" s="121" t="s">
        <v>3827</v>
      </c>
      <c r="BI68" s="121" t="s">
        <v>3827</v>
      </c>
      <c r="BJ68" s="121" t="s">
        <v>3914</v>
      </c>
      <c r="BK68" s="121" t="s">
        <v>3914</v>
      </c>
      <c r="BL68" s="121">
        <v>0</v>
      </c>
      <c r="BM68" s="124">
        <v>0</v>
      </c>
      <c r="BN68" s="121">
        <v>0</v>
      </c>
      <c r="BO68" s="124">
        <v>0</v>
      </c>
      <c r="BP68" s="121">
        <v>0</v>
      </c>
      <c r="BQ68" s="124">
        <v>0</v>
      </c>
      <c r="BR68" s="121">
        <v>24</v>
      </c>
      <c r="BS68" s="124">
        <v>100</v>
      </c>
      <c r="BT68" s="121">
        <v>24</v>
      </c>
      <c r="BU68" s="2"/>
      <c r="BV68" s="3"/>
      <c r="BW68" s="3"/>
      <c r="BX68" s="3"/>
      <c r="BY68" s="3"/>
    </row>
    <row r="69" spans="1:77" ht="41.45" customHeight="1">
      <c r="A69" s="64" t="s">
        <v>276</v>
      </c>
      <c r="C69" s="65"/>
      <c r="D69" s="65" t="s">
        <v>64</v>
      </c>
      <c r="E69" s="66">
        <v>495.1952482735942</v>
      </c>
      <c r="F69" s="68">
        <v>98.62191618188294</v>
      </c>
      <c r="G69" s="100" t="s">
        <v>771</v>
      </c>
      <c r="H69" s="65"/>
      <c r="I69" s="69" t="s">
        <v>276</v>
      </c>
      <c r="J69" s="70"/>
      <c r="K69" s="70"/>
      <c r="L69" s="69" t="s">
        <v>3190</v>
      </c>
      <c r="M69" s="73">
        <v>460.26940045114566</v>
      </c>
      <c r="N69" s="74">
        <v>1402.965576171875</v>
      </c>
      <c r="O69" s="74">
        <v>8323.1943359375</v>
      </c>
      <c r="P69" s="75"/>
      <c r="Q69" s="76"/>
      <c r="R69" s="76"/>
      <c r="S69" s="86"/>
      <c r="T69" s="48">
        <v>0</v>
      </c>
      <c r="U69" s="48">
        <v>1</v>
      </c>
      <c r="V69" s="49">
        <v>0</v>
      </c>
      <c r="W69" s="49">
        <v>0.001808</v>
      </c>
      <c r="X69" s="49">
        <v>0.004028</v>
      </c>
      <c r="Y69" s="49">
        <v>0.514204</v>
      </c>
      <c r="Z69" s="49">
        <v>0</v>
      </c>
      <c r="AA69" s="49">
        <v>0</v>
      </c>
      <c r="AB69" s="71">
        <v>69</v>
      </c>
      <c r="AC69" s="71"/>
      <c r="AD69" s="72"/>
      <c r="AE69" s="78" t="s">
        <v>1780</v>
      </c>
      <c r="AF69" s="78">
        <v>27470</v>
      </c>
      <c r="AG69" s="78">
        <v>29019</v>
      </c>
      <c r="AH69" s="78">
        <v>42114</v>
      </c>
      <c r="AI69" s="78">
        <v>53107</v>
      </c>
      <c r="AJ69" s="78"/>
      <c r="AK69" s="78" t="s">
        <v>2056</v>
      </c>
      <c r="AL69" s="78" t="s">
        <v>2310</v>
      </c>
      <c r="AM69" s="82" t="s">
        <v>2445</v>
      </c>
      <c r="AN69" s="78"/>
      <c r="AO69" s="80">
        <v>42829.89215277778</v>
      </c>
      <c r="AP69" s="82" t="s">
        <v>2547</v>
      </c>
      <c r="AQ69" s="78" t="b">
        <v>1</v>
      </c>
      <c r="AR69" s="78" t="b">
        <v>0</v>
      </c>
      <c r="AS69" s="78" t="b">
        <v>0</v>
      </c>
      <c r="AT69" s="78" t="s">
        <v>1663</v>
      </c>
      <c r="AU69" s="78">
        <v>29</v>
      </c>
      <c r="AV69" s="78"/>
      <c r="AW69" s="78" t="b">
        <v>0</v>
      </c>
      <c r="AX69" s="78" t="s">
        <v>2837</v>
      </c>
      <c r="AY69" s="82" t="s">
        <v>2904</v>
      </c>
      <c r="AZ69" s="78" t="s">
        <v>66</v>
      </c>
      <c r="BA69" s="78" t="str">
        <f>REPLACE(INDEX(GroupVertices[Group],MATCH(Vertices[[#This Row],[Vertex]],GroupVertices[Vertex],0)),1,1,"")</f>
        <v>1</v>
      </c>
      <c r="BB69" s="48"/>
      <c r="BC69" s="48"/>
      <c r="BD69" s="48"/>
      <c r="BE69" s="48"/>
      <c r="BF69" s="48" t="s">
        <v>488</v>
      </c>
      <c r="BG69" s="48" t="s">
        <v>488</v>
      </c>
      <c r="BH69" s="121" t="s">
        <v>3827</v>
      </c>
      <c r="BI69" s="121" t="s">
        <v>3827</v>
      </c>
      <c r="BJ69" s="121" t="s">
        <v>3914</v>
      </c>
      <c r="BK69" s="121" t="s">
        <v>3914</v>
      </c>
      <c r="BL69" s="121">
        <v>0</v>
      </c>
      <c r="BM69" s="124">
        <v>0</v>
      </c>
      <c r="BN69" s="121">
        <v>0</v>
      </c>
      <c r="BO69" s="124">
        <v>0</v>
      </c>
      <c r="BP69" s="121">
        <v>0</v>
      </c>
      <c r="BQ69" s="124">
        <v>0</v>
      </c>
      <c r="BR69" s="121">
        <v>24</v>
      </c>
      <c r="BS69" s="124">
        <v>100</v>
      </c>
      <c r="BT69" s="121">
        <v>24</v>
      </c>
      <c r="BU69" s="2"/>
      <c r="BV69" s="3"/>
      <c r="BW69" s="3"/>
      <c r="BX69" s="3"/>
      <c r="BY69" s="3"/>
    </row>
    <row r="70" spans="1:77" ht="41.45" customHeight="1">
      <c r="A70" s="64" t="s">
        <v>277</v>
      </c>
      <c r="C70" s="65"/>
      <c r="D70" s="65" t="s">
        <v>64</v>
      </c>
      <c r="E70" s="66">
        <v>253.25868683547077</v>
      </c>
      <c r="F70" s="68">
        <v>99.62255728362815</v>
      </c>
      <c r="G70" s="100" t="s">
        <v>772</v>
      </c>
      <c r="H70" s="65"/>
      <c r="I70" s="69" t="s">
        <v>277</v>
      </c>
      <c r="J70" s="70"/>
      <c r="K70" s="70"/>
      <c r="L70" s="69" t="s">
        <v>3191</v>
      </c>
      <c r="M70" s="73">
        <v>126.78907594285488</v>
      </c>
      <c r="N70" s="74">
        <v>6176.8310546875</v>
      </c>
      <c r="O70" s="74">
        <v>2299.26318359375</v>
      </c>
      <c r="P70" s="75"/>
      <c r="Q70" s="76"/>
      <c r="R70" s="76"/>
      <c r="S70" s="86"/>
      <c r="T70" s="48">
        <v>0</v>
      </c>
      <c r="U70" s="48">
        <v>1</v>
      </c>
      <c r="V70" s="49">
        <v>0</v>
      </c>
      <c r="W70" s="49">
        <v>0.001808</v>
      </c>
      <c r="X70" s="49">
        <v>0.004028</v>
      </c>
      <c r="Y70" s="49">
        <v>0.514204</v>
      </c>
      <c r="Z70" s="49">
        <v>0</v>
      </c>
      <c r="AA70" s="49">
        <v>0</v>
      </c>
      <c r="AB70" s="71">
        <v>70</v>
      </c>
      <c r="AC70" s="71"/>
      <c r="AD70" s="72"/>
      <c r="AE70" s="78" t="s">
        <v>1781</v>
      </c>
      <c r="AF70" s="78">
        <v>8357</v>
      </c>
      <c r="AG70" s="78">
        <v>7948</v>
      </c>
      <c r="AH70" s="78">
        <v>239829</v>
      </c>
      <c r="AI70" s="78">
        <v>176755</v>
      </c>
      <c r="AJ70" s="78"/>
      <c r="AK70" s="78" t="s">
        <v>2057</v>
      </c>
      <c r="AL70" s="78" t="s">
        <v>1687</v>
      </c>
      <c r="AM70" s="78"/>
      <c r="AN70" s="78"/>
      <c r="AO70" s="80">
        <v>42269.93871527778</v>
      </c>
      <c r="AP70" s="82" t="s">
        <v>2548</v>
      </c>
      <c r="AQ70" s="78" t="b">
        <v>0</v>
      </c>
      <c r="AR70" s="78" t="b">
        <v>0</v>
      </c>
      <c r="AS70" s="78" t="b">
        <v>0</v>
      </c>
      <c r="AT70" s="78" t="s">
        <v>1663</v>
      </c>
      <c r="AU70" s="78">
        <v>384</v>
      </c>
      <c r="AV70" s="82" t="s">
        <v>2733</v>
      </c>
      <c r="AW70" s="78" t="b">
        <v>0</v>
      </c>
      <c r="AX70" s="78" t="s">
        <v>2837</v>
      </c>
      <c r="AY70" s="82" t="s">
        <v>2905</v>
      </c>
      <c r="AZ70" s="78" t="s">
        <v>66</v>
      </c>
      <c r="BA70" s="78" t="str">
        <f>REPLACE(INDEX(GroupVertices[Group],MATCH(Vertices[[#This Row],[Vertex]],GroupVertices[Vertex],0)),1,1,"")</f>
        <v>1</v>
      </c>
      <c r="BB70" s="48"/>
      <c r="BC70" s="48"/>
      <c r="BD70" s="48"/>
      <c r="BE70" s="48"/>
      <c r="BF70" s="48" t="s">
        <v>488</v>
      </c>
      <c r="BG70" s="48" t="s">
        <v>488</v>
      </c>
      <c r="BH70" s="121" t="s">
        <v>3827</v>
      </c>
      <c r="BI70" s="121" t="s">
        <v>3827</v>
      </c>
      <c r="BJ70" s="121" t="s">
        <v>3914</v>
      </c>
      <c r="BK70" s="121" t="s">
        <v>3914</v>
      </c>
      <c r="BL70" s="121">
        <v>0</v>
      </c>
      <c r="BM70" s="124">
        <v>0</v>
      </c>
      <c r="BN70" s="121">
        <v>0</v>
      </c>
      <c r="BO70" s="124">
        <v>0</v>
      </c>
      <c r="BP70" s="121">
        <v>0</v>
      </c>
      <c r="BQ70" s="124">
        <v>0</v>
      </c>
      <c r="BR70" s="121">
        <v>24</v>
      </c>
      <c r="BS70" s="124">
        <v>100</v>
      </c>
      <c r="BT70" s="121">
        <v>24</v>
      </c>
      <c r="BU70" s="2"/>
      <c r="BV70" s="3"/>
      <c r="BW70" s="3"/>
      <c r="BX70" s="3"/>
      <c r="BY70" s="3"/>
    </row>
    <row r="71" spans="1:77" ht="41.45" customHeight="1">
      <c r="A71" s="64" t="s">
        <v>278</v>
      </c>
      <c r="C71" s="65"/>
      <c r="D71" s="65" t="s">
        <v>64</v>
      </c>
      <c r="E71" s="66">
        <v>674.9225035624246</v>
      </c>
      <c r="F71" s="68">
        <v>97.87857058055324</v>
      </c>
      <c r="G71" s="100" t="s">
        <v>773</v>
      </c>
      <c r="H71" s="65"/>
      <c r="I71" s="69" t="s">
        <v>278</v>
      </c>
      <c r="J71" s="70"/>
      <c r="K71" s="70"/>
      <c r="L71" s="69" t="s">
        <v>3192</v>
      </c>
      <c r="M71" s="73">
        <v>708.0017111876211</v>
      </c>
      <c r="N71" s="74">
        <v>2003.2889404296875</v>
      </c>
      <c r="O71" s="74">
        <v>1466.605712890625</v>
      </c>
      <c r="P71" s="75"/>
      <c r="Q71" s="76"/>
      <c r="R71" s="76"/>
      <c r="S71" s="86"/>
      <c r="T71" s="48">
        <v>0</v>
      </c>
      <c r="U71" s="48">
        <v>1</v>
      </c>
      <c r="V71" s="49">
        <v>0</v>
      </c>
      <c r="W71" s="49">
        <v>0.001808</v>
      </c>
      <c r="X71" s="49">
        <v>0.004028</v>
      </c>
      <c r="Y71" s="49">
        <v>0.514204</v>
      </c>
      <c r="Z71" s="49">
        <v>0</v>
      </c>
      <c r="AA71" s="49">
        <v>0</v>
      </c>
      <c r="AB71" s="71">
        <v>71</v>
      </c>
      <c r="AC71" s="71"/>
      <c r="AD71" s="72"/>
      <c r="AE71" s="78" t="s">
        <v>1782</v>
      </c>
      <c r="AF71" s="78">
        <v>5302</v>
      </c>
      <c r="AG71" s="78">
        <v>44672</v>
      </c>
      <c r="AH71" s="78">
        <v>63430</v>
      </c>
      <c r="AI71" s="78">
        <v>18792</v>
      </c>
      <c r="AJ71" s="78"/>
      <c r="AK71" s="78" t="s">
        <v>2058</v>
      </c>
      <c r="AL71" s="78" t="s">
        <v>2311</v>
      </c>
      <c r="AM71" s="82" t="s">
        <v>2446</v>
      </c>
      <c r="AN71" s="78"/>
      <c r="AO71" s="80">
        <v>40998.103993055556</v>
      </c>
      <c r="AP71" s="82" t="s">
        <v>2549</v>
      </c>
      <c r="AQ71" s="78" t="b">
        <v>1</v>
      </c>
      <c r="AR71" s="78" t="b">
        <v>0</v>
      </c>
      <c r="AS71" s="78" t="b">
        <v>1</v>
      </c>
      <c r="AT71" s="78" t="s">
        <v>1663</v>
      </c>
      <c r="AU71" s="78">
        <v>193</v>
      </c>
      <c r="AV71" s="82" t="s">
        <v>2733</v>
      </c>
      <c r="AW71" s="78" t="b">
        <v>0</v>
      </c>
      <c r="AX71" s="78" t="s">
        <v>2837</v>
      </c>
      <c r="AY71" s="82" t="s">
        <v>2906</v>
      </c>
      <c r="AZ71" s="78" t="s">
        <v>66</v>
      </c>
      <c r="BA71" s="78" t="str">
        <f>REPLACE(INDEX(GroupVertices[Group],MATCH(Vertices[[#This Row],[Vertex]],GroupVertices[Vertex],0)),1,1,"")</f>
        <v>1</v>
      </c>
      <c r="BB71" s="48"/>
      <c r="BC71" s="48"/>
      <c r="BD71" s="48"/>
      <c r="BE71" s="48"/>
      <c r="BF71" s="48" t="s">
        <v>488</v>
      </c>
      <c r="BG71" s="48" t="s">
        <v>488</v>
      </c>
      <c r="BH71" s="121" t="s">
        <v>3827</v>
      </c>
      <c r="BI71" s="121" t="s">
        <v>3827</v>
      </c>
      <c r="BJ71" s="121" t="s">
        <v>3914</v>
      </c>
      <c r="BK71" s="121" t="s">
        <v>3914</v>
      </c>
      <c r="BL71" s="121">
        <v>0</v>
      </c>
      <c r="BM71" s="124">
        <v>0</v>
      </c>
      <c r="BN71" s="121">
        <v>0</v>
      </c>
      <c r="BO71" s="124">
        <v>0</v>
      </c>
      <c r="BP71" s="121">
        <v>0</v>
      </c>
      <c r="BQ71" s="124">
        <v>0</v>
      </c>
      <c r="BR71" s="121">
        <v>24</v>
      </c>
      <c r="BS71" s="124">
        <v>100</v>
      </c>
      <c r="BT71" s="121">
        <v>24</v>
      </c>
      <c r="BU71" s="2"/>
      <c r="BV71" s="3"/>
      <c r="BW71" s="3"/>
      <c r="BX71" s="3"/>
      <c r="BY71" s="3"/>
    </row>
    <row r="72" spans="1:77" ht="41.45" customHeight="1">
      <c r="A72" s="64" t="s">
        <v>279</v>
      </c>
      <c r="C72" s="65"/>
      <c r="D72" s="65" t="s">
        <v>64</v>
      </c>
      <c r="E72" s="66">
        <v>183.49424531404142</v>
      </c>
      <c r="F72" s="68">
        <v>99.91110055799597</v>
      </c>
      <c r="G72" s="100" t="s">
        <v>774</v>
      </c>
      <c r="H72" s="65"/>
      <c r="I72" s="69" t="s">
        <v>279</v>
      </c>
      <c r="J72" s="70"/>
      <c r="K72" s="70"/>
      <c r="L72" s="69" t="s">
        <v>3193</v>
      </c>
      <c r="M72" s="73">
        <v>30.62722070521192</v>
      </c>
      <c r="N72" s="74">
        <v>415.4675598144531</v>
      </c>
      <c r="O72" s="74">
        <v>4097.7919921875</v>
      </c>
      <c r="P72" s="75"/>
      <c r="Q72" s="76"/>
      <c r="R72" s="76"/>
      <c r="S72" s="86"/>
      <c r="T72" s="48">
        <v>0</v>
      </c>
      <c r="U72" s="48">
        <v>1</v>
      </c>
      <c r="V72" s="49">
        <v>0</v>
      </c>
      <c r="W72" s="49">
        <v>0.001808</v>
      </c>
      <c r="X72" s="49">
        <v>0.004028</v>
      </c>
      <c r="Y72" s="49">
        <v>0.514204</v>
      </c>
      <c r="Z72" s="49">
        <v>0</v>
      </c>
      <c r="AA72" s="49">
        <v>0</v>
      </c>
      <c r="AB72" s="71">
        <v>72</v>
      </c>
      <c r="AC72" s="71"/>
      <c r="AD72" s="72"/>
      <c r="AE72" s="78" t="s">
        <v>1783</v>
      </c>
      <c r="AF72" s="78">
        <v>2031</v>
      </c>
      <c r="AG72" s="78">
        <v>1872</v>
      </c>
      <c r="AH72" s="78">
        <v>81613</v>
      </c>
      <c r="AI72" s="78">
        <v>77266</v>
      </c>
      <c r="AJ72" s="78"/>
      <c r="AK72" s="78" t="s">
        <v>2059</v>
      </c>
      <c r="AL72" s="78" t="s">
        <v>2279</v>
      </c>
      <c r="AM72" s="78"/>
      <c r="AN72" s="78"/>
      <c r="AO72" s="80">
        <v>42796.91060185185</v>
      </c>
      <c r="AP72" s="82" t="s">
        <v>2550</v>
      </c>
      <c r="AQ72" s="78" t="b">
        <v>0</v>
      </c>
      <c r="AR72" s="78" t="b">
        <v>0</v>
      </c>
      <c r="AS72" s="78" t="b">
        <v>1</v>
      </c>
      <c r="AT72" s="78" t="s">
        <v>1663</v>
      </c>
      <c r="AU72" s="78">
        <v>1</v>
      </c>
      <c r="AV72" s="82" t="s">
        <v>2733</v>
      </c>
      <c r="AW72" s="78" t="b">
        <v>0</v>
      </c>
      <c r="AX72" s="78" t="s">
        <v>2837</v>
      </c>
      <c r="AY72" s="82" t="s">
        <v>2907</v>
      </c>
      <c r="AZ72" s="78" t="s">
        <v>66</v>
      </c>
      <c r="BA72" s="78" t="str">
        <f>REPLACE(INDEX(GroupVertices[Group],MATCH(Vertices[[#This Row],[Vertex]],GroupVertices[Vertex],0)),1,1,"")</f>
        <v>1</v>
      </c>
      <c r="BB72" s="48"/>
      <c r="BC72" s="48"/>
      <c r="BD72" s="48"/>
      <c r="BE72" s="48"/>
      <c r="BF72" s="48" t="s">
        <v>488</v>
      </c>
      <c r="BG72" s="48" t="s">
        <v>488</v>
      </c>
      <c r="BH72" s="121" t="s">
        <v>3827</v>
      </c>
      <c r="BI72" s="121" t="s">
        <v>3827</v>
      </c>
      <c r="BJ72" s="121" t="s">
        <v>3914</v>
      </c>
      <c r="BK72" s="121" t="s">
        <v>3914</v>
      </c>
      <c r="BL72" s="121">
        <v>0</v>
      </c>
      <c r="BM72" s="124">
        <v>0</v>
      </c>
      <c r="BN72" s="121">
        <v>0</v>
      </c>
      <c r="BO72" s="124">
        <v>0</v>
      </c>
      <c r="BP72" s="121">
        <v>0</v>
      </c>
      <c r="BQ72" s="124">
        <v>0</v>
      </c>
      <c r="BR72" s="121">
        <v>24</v>
      </c>
      <c r="BS72" s="124">
        <v>100</v>
      </c>
      <c r="BT72" s="121">
        <v>24</v>
      </c>
      <c r="BU72" s="2"/>
      <c r="BV72" s="3"/>
      <c r="BW72" s="3"/>
      <c r="BX72" s="3"/>
      <c r="BY72" s="3"/>
    </row>
    <row r="73" spans="1:77" ht="41.45" customHeight="1">
      <c r="A73" s="64" t="s">
        <v>280</v>
      </c>
      <c r="C73" s="65"/>
      <c r="D73" s="65" t="s">
        <v>64</v>
      </c>
      <c r="E73" s="66">
        <v>167.60320070152363</v>
      </c>
      <c r="F73" s="68">
        <v>99.9768253591357</v>
      </c>
      <c r="G73" s="100" t="s">
        <v>775</v>
      </c>
      <c r="H73" s="65"/>
      <c r="I73" s="69" t="s">
        <v>280</v>
      </c>
      <c r="J73" s="70"/>
      <c r="K73" s="70"/>
      <c r="L73" s="69" t="s">
        <v>3194</v>
      </c>
      <c r="M73" s="73">
        <v>8.723335312042423</v>
      </c>
      <c r="N73" s="74">
        <v>3127.152099609375</v>
      </c>
      <c r="O73" s="74">
        <v>7407.31591796875</v>
      </c>
      <c r="P73" s="75"/>
      <c r="Q73" s="76"/>
      <c r="R73" s="76"/>
      <c r="S73" s="86"/>
      <c r="T73" s="48">
        <v>0</v>
      </c>
      <c r="U73" s="48">
        <v>1</v>
      </c>
      <c r="V73" s="49">
        <v>0</v>
      </c>
      <c r="W73" s="49">
        <v>0.001808</v>
      </c>
      <c r="X73" s="49">
        <v>0.004028</v>
      </c>
      <c r="Y73" s="49">
        <v>0.514204</v>
      </c>
      <c r="Z73" s="49">
        <v>0</v>
      </c>
      <c r="AA73" s="49">
        <v>0</v>
      </c>
      <c r="AB73" s="71">
        <v>73</v>
      </c>
      <c r="AC73" s="71"/>
      <c r="AD73" s="72"/>
      <c r="AE73" s="78" t="s">
        <v>1784</v>
      </c>
      <c r="AF73" s="78">
        <v>689</v>
      </c>
      <c r="AG73" s="78">
        <v>488</v>
      </c>
      <c r="AH73" s="78">
        <v>17184</v>
      </c>
      <c r="AI73" s="78">
        <v>45480</v>
      </c>
      <c r="AJ73" s="78"/>
      <c r="AK73" s="78" t="s">
        <v>2060</v>
      </c>
      <c r="AL73" s="78"/>
      <c r="AM73" s="78"/>
      <c r="AN73" s="78"/>
      <c r="AO73" s="80">
        <v>43236.04855324074</v>
      </c>
      <c r="AP73" s="82" t="s">
        <v>2551</v>
      </c>
      <c r="AQ73" s="78" t="b">
        <v>1</v>
      </c>
      <c r="AR73" s="78" t="b">
        <v>0</v>
      </c>
      <c r="AS73" s="78" t="b">
        <v>0</v>
      </c>
      <c r="AT73" s="78" t="s">
        <v>1663</v>
      </c>
      <c r="AU73" s="78">
        <v>0</v>
      </c>
      <c r="AV73" s="78"/>
      <c r="AW73" s="78" t="b">
        <v>0</v>
      </c>
      <c r="AX73" s="78" t="s">
        <v>2837</v>
      </c>
      <c r="AY73" s="82" t="s">
        <v>2908</v>
      </c>
      <c r="AZ73" s="78" t="s">
        <v>66</v>
      </c>
      <c r="BA73" s="78" t="str">
        <f>REPLACE(INDEX(GroupVertices[Group],MATCH(Vertices[[#This Row],[Vertex]],GroupVertices[Vertex],0)),1,1,"")</f>
        <v>1</v>
      </c>
      <c r="BB73" s="48"/>
      <c r="BC73" s="48"/>
      <c r="BD73" s="48"/>
      <c r="BE73" s="48"/>
      <c r="BF73" s="48" t="s">
        <v>488</v>
      </c>
      <c r="BG73" s="48" t="s">
        <v>488</v>
      </c>
      <c r="BH73" s="121" t="s">
        <v>3827</v>
      </c>
      <c r="BI73" s="121" t="s">
        <v>3827</v>
      </c>
      <c r="BJ73" s="121" t="s">
        <v>3914</v>
      </c>
      <c r="BK73" s="121" t="s">
        <v>3914</v>
      </c>
      <c r="BL73" s="121">
        <v>0</v>
      </c>
      <c r="BM73" s="124">
        <v>0</v>
      </c>
      <c r="BN73" s="121">
        <v>0</v>
      </c>
      <c r="BO73" s="124">
        <v>0</v>
      </c>
      <c r="BP73" s="121">
        <v>0</v>
      </c>
      <c r="BQ73" s="124">
        <v>0</v>
      </c>
      <c r="BR73" s="121">
        <v>24</v>
      </c>
      <c r="BS73" s="124">
        <v>100</v>
      </c>
      <c r="BT73" s="121">
        <v>24</v>
      </c>
      <c r="BU73" s="2"/>
      <c r="BV73" s="3"/>
      <c r="BW73" s="3"/>
      <c r="BX73" s="3"/>
      <c r="BY73" s="3"/>
    </row>
    <row r="74" spans="1:77" ht="41.45" customHeight="1">
      <c r="A74" s="64" t="s">
        <v>281</v>
      </c>
      <c r="C74" s="65"/>
      <c r="D74" s="65" t="s">
        <v>64</v>
      </c>
      <c r="E74" s="66">
        <v>193.08168913734517</v>
      </c>
      <c r="F74" s="68">
        <v>99.87144722782857</v>
      </c>
      <c r="G74" s="100" t="s">
        <v>776</v>
      </c>
      <c r="H74" s="65"/>
      <c r="I74" s="69" t="s">
        <v>281</v>
      </c>
      <c r="J74" s="70"/>
      <c r="K74" s="70"/>
      <c r="L74" s="69" t="s">
        <v>3195</v>
      </c>
      <c r="M74" s="73">
        <v>43.84235387233369</v>
      </c>
      <c r="N74" s="74">
        <v>3275.70068359375</v>
      </c>
      <c r="O74" s="74">
        <v>5888.0166015625</v>
      </c>
      <c r="P74" s="75"/>
      <c r="Q74" s="76"/>
      <c r="R74" s="76"/>
      <c r="S74" s="86"/>
      <c r="T74" s="48">
        <v>0</v>
      </c>
      <c r="U74" s="48">
        <v>1</v>
      </c>
      <c r="V74" s="49">
        <v>0</v>
      </c>
      <c r="W74" s="49">
        <v>0.001808</v>
      </c>
      <c r="X74" s="49">
        <v>0.004028</v>
      </c>
      <c r="Y74" s="49">
        <v>0.514204</v>
      </c>
      <c r="Z74" s="49">
        <v>0</v>
      </c>
      <c r="AA74" s="49">
        <v>0</v>
      </c>
      <c r="AB74" s="71">
        <v>74</v>
      </c>
      <c r="AC74" s="71"/>
      <c r="AD74" s="72"/>
      <c r="AE74" s="78" t="s">
        <v>1785</v>
      </c>
      <c r="AF74" s="78">
        <v>4995</v>
      </c>
      <c r="AG74" s="78">
        <v>2707</v>
      </c>
      <c r="AH74" s="78">
        <v>77660</v>
      </c>
      <c r="AI74" s="78">
        <v>72856</v>
      </c>
      <c r="AJ74" s="78"/>
      <c r="AK74" s="78" t="s">
        <v>2061</v>
      </c>
      <c r="AL74" s="78" t="s">
        <v>2312</v>
      </c>
      <c r="AM74" s="82" t="s">
        <v>2447</v>
      </c>
      <c r="AN74" s="78"/>
      <c r="AO74" s="80">
        <v>40027.89175925926</v>
      </c>
      <c r="AP74" s="82" t="s">
        <v>2552</v>
      </c>
      <c r="AQ74" s="78" t="b">
        <v>0</v>
      </c>
      <c r="AR74" s="78" t="b">
        <v>0</v>
      </c>
      <c r="AS74" s="78" t="b">
        <v>1</v>
      </c>
      <c r="AT74" s="78" t="s">
        <v>1663</v>
      </c>
      <c r="AU74" s="78">
        <v>57</v>
      </c>
      <c r="AV74" s="82" t="s">
        <v>2733</v>
      </c>
      <c r="AW74" s="78" t="b">
        <v>0</v>
      </c>
      <c r="AX74" s="78" t="s">
        <v>2837</v>
      </c>
      <c r="AY74" s="82" t="s">
        <v>2909</v>
      </c>
      <c r="AZ74" s="78" t="s">
        <v>66</v>
      </c>
      <c r="BA74" s="78" t="str">
        <f>REPLACE(INDEX(GroupVertices[Group],MATCH(Vertices[[#This Row],[Vertex]],GroupVertices[Vertex],0)),1,1,"")</f>
        <v>1</v>
      </c>
      <c r="BB74" s="48"/>
      <c r="BC74" s="48"/>
      <c r="BD74" s="48"/>
      <c r="BE74" s="48"/>
      <c r="BF74" s="48" t="s">
        <v>488</v>
      </c>
      <c r="BG74" s="48" t="s">
        <v>488</v>
      </c>
      <c r="BH74" s="121" t="s">
        <v>3827</v>
      </c>
      <c r="BI74" s="121" t="s">
        <v>3827</v>
      </c>
      <c r="BJ74" s="121" t="s">
        <v>3914</v>
      </c>
      <c r="BK74" s="121" t="s">
        <v>3914</v>
      </c>
      <c r="BL74" s="121">
        <v>0</v>
      </c>
      <c r="BM74" s="124">
        <v>0</v>
      </c>
      <c r="BN74" s="121">
        <v>0</v>
      </c>
      <c r="BO74" s="124">
        <v>0</v>
      </c>
      <c r="BP74" s="121">
        <v>0</v>
      </c>
      <c r="BQ74" s="124">
        <v>0</v>
      </c>
      <c r="BR74" s="121">
        <v>24</v>
      </c>
      <c r="BS74" s="124">
        <v>100</v>
      </c>
      <c r="BT74" s="121">
        <v>24</v>
      </c>
      <c r="BU74" s="2"/>
      <c r="BV74" s="3"/>
      <c r="BW74" s="3"/>
      <c r="BX74" s="3"/>
      <c r="BY74" s="3"/>
    </row>
    <row r="75" spans="1:77" ht="41.45" customHeight="1">
      <c r="A75" s="64" t="s">
        <v>282</v>
      </c>
      <c r="C75" s="65"/>
      <c r="D75" s="65" t="s">
        <v>64</v>
      </c>
      <c r="E75" s="66">
        <v>170.726296174504</v>
      </c>
      <c r="F75" s="68">
        <v>99.96390834619494</v>
      </c>
      <c r="G75" s="100" t="s">
        <v>777</v>
      </c>
      <c r="H75" s="65"/>
      <c r="I75" s="69" t="s">
        <v>282</v>
      </c>
      <c r="J75" s="70"/>
      <c r="K75" s="70"/>
      <c r="L75" s="69" t="s">
        <v>3196</v>
      </c>
      <c r="M75" s="73">
        <v>13.028145158098857</v>
      </c>
      <c r="N75" s="74">
        <v>4413.03125</v>
      </c>
      <c r="O75" s="74">
        <v>1390.8966064453125</v>
      </c>
      <c r="P75" s="75"/>
      <c r="Q75" s="76"/>
      <c r="R75" s="76"/>
      <c r="S75" s="86"/>
      <c r="T75" s="48">
        <v>0</v>
      </c>
      <c r="U75" s="48">
        <v>1</v>
      </c>
      <c r="V75" s="49">
        <v>0</v>
      </c>
      <c r="W75" s="49">
        <v>0.001808</v>
      </c>
      <c r="X75" s="49">
        <v>0.004028</v>
      </c>
      <c r="Y75" s="49">
        <v>0.514204</v>
      </c>
      <c r="Z75" s="49">
        <v>0</v>
      </c>
      <c r="AA75" s="49">
        <v>0</v>
      </c>
      <c r="AB75" s="71">
        <v>75</v>
      </c>
      <c r="AC75" s="71"/>
      <c r="AD75" s="72"/>
      <c r="AE75" s="78" t="s">
        <v>1786</v>
      </c>
      <c r="AF75" s="78">
        <v>902</v>
      </c>
      <c r="AG75" s="78">
        <v>760</v>
      </c>
      <c r="AH75" s="78">
        <v>8963</v>
      </c>
      <c r="AI75" s="78">
        <v>28902</v>
      </c>
      <c r="AJ75" s="78"/>
      <c r="AK75" s="78" t="s">
        <v>2062</v>
      </c>
      <c r="AL75" s="78"/>
      <c r="AM75" s="78"/>
      <c r="AN75" s="78"/>
      <c r="AO75" s="80">
        <v>42834.96462962963</v>
      </c>
      <c r="AP75" s="78"/>
      <c r="AQ75" s="78" t="b">
        <v>1</v>
      </c>
      <c r="AR75" s="78" t="b">
        <v>0</v>
      </c>
      <c r="AS75" s="78" t="b">
        <v>0</v>
      </c>
      <c r="AT75" s="78" t="s">
        <v>1663</v>
      </c>
      <c r="AU75" s="78">
        <v>1</v>
      </c>
      <c r="AV75" s="78"/>
      <c r="AW75" s="78" t="b">
        <v>0</v>
      </c>
      <c r="AX75" s="78" t="s">
        <v>2837</v>
      </c>
      <c r="AY75" s="82" t="s">
        <v>2910</v>
      </c>
      <c r="AZ75" s="78" t="s">
        <v>66</v>
      </c>
      <c r="BA75" s="78" t="str">
        <f>REPLACE(INDEX(GroupVertices[Group],MATCH(Vertices[[#This Row],[Vertex]],GroupVertices[Vertex],0)),1,1,"")</f>
        <v>1</v>
      </c>
      <c r="BB75" s="48"/>
      <c r="BC75" s="48"/>
      <c r="BD75" s="48"/>
      <c r="BE75" s="48"/>
      <c r="BF75" s="48" t="s">
        <v>488</v>
      </c>
      <c r="BG75" s="48" t="s">
        <v>488</v>
      </c>
      <c r="BH75" s="121" t="s">
        <v>3827</v>
      </c>
      <c r="BI75" s="121" t="s">
        <v>3827</v>
      </c>
      <c r="BJ75" s="121" t="s">
        <v>3914</v>
      </c>
      <c r="BK75" s="121" t="s">
        <v>3914</v>
      </c>
      <c r="BL75" s="121">
        <v>0</v>
      </c>
      <c r="BM75" s="124">
        <v>0</v>
      </c>
      <c r="BN75" s="121">
        <v>0</v>
      </c>
      <c r="BO75" s="124">
        <v>0</v>
      </c>
      <c r="BP75" s="121">
        <v>0</v>
      </c>
      <c r="BQ75" s="124">
        <v>0</v>
      </c>
      <c r="BR75" s="121">
        <v>24</v>
      </c>
      <c r="BS75" s="124">
        <v>100</v>
      </c>
      <c r="BT75" s="121">
        <v>24</v>
      </c>
      <c r="BU75" s="2"/>
      <c r="BV75" s="3"/>
      <c r="BW75" s="3"/>
      <c r="BX75" s="3"/>
      <c r="BY75" s="3"/>
    </row>
    <row r="76" spans="1:77" ht="41.45" customHeight="1">
      <c r="A76" s="64" t="s">
        <v>283</v>
      </c>
      <c r="C76" s="65"/>
      <c r="D76" s="65" t="s">
        <v>64</v>
      </c>
      <c r="E76" s="66">
        <v>176.8117395593555</v>
      </c>
      <c r="F76" s="68">
        <v>99.93873916656773</v>
      </c>
      <c r="G76" s="100" t="s">
        <v>778</v>
      </c>
      <c r="H76" s="65"/>
      <c r="I76" s="69" t="s">
        <v>283</v>
      </c>
      <c r="J76" s="70"/>
      <c r="K76" s="70"/>
      <c r="L76" s="69" t="s">
        <v>3197</v>
      </c>
      <c r="M76" s="73">
        <v>21.41619375519411</v>
      </c>
      <c r="N76" s="74">
        <v>4689.07861328125</v>
      </c>
      <c r="O76" s="74">
        <v>2682.005615234375</v>
      </c>
      <c r="P76" s="75"/>
      <c r="Q76" s="76"/>
      <c r="R76" s="76"/>
      <c r="S76" s="86"/>
      <c r="T76" s="48">
        <v>0</v>
      </c>
      <c r="U76" s="48">
        <v>1</v>
      </c>
      <c r="V76" s="49">
        <v>0</v>
      </c>
      <c r="W76" s="49">
        <v>0.001808</v>
      </c>
      <c r="X76" s="49">
        <v>0.004028</v>
      </c>
      <c r="Y76" s="49">
        <v>0.514204</v>
      </c>
      <c r="Z76" s="49">
        <v>0</v>
      </c>
      <c r="AA76" s="49">
        <v>0</v>
      </c>
      <c r="AB76" s="71">
        <v>76</v>
      </c>
      <c r="AC76" s="71"/>
      <c r="AD76" s="72"/>
      <c r="AE76" s="78" t="s">
        <v>1787</v>
      </c>
      <c r="AF76" s="78">
        <v>1505</v>
      </c>
      <c r="AG76" s="78">
        <v>1290</v>
      </c>
      <c r="AH76" s="78">
        <v>41704</v>
      </c>
      <c r="AI76" s="78">
        <v>27653</v>
      </c>
      <c r="AJ76" s="78"/>
      <c r="AK76" s="78" t="s">
        <v>2063</v>
      </c>
      <c r="AL76" s="78" t="s">
        <v>2313</v>
      </c>
      <c r="AM76" s="78"/>
      <c r="AN76" s="78"/>
      <c r="AO76" s="80">
        <v>42640.0200462963</v>
      </c>
      <c r="AP76" s="82" t="s">
        <v>2553</v>
      </c>
      <c r="AQ76" s="78" t="b">
        <v>0</v>
      </c>
      <c r="AR76" s="78" t="b">
        <v>0</v>
      </c>
      <c r="AS76" s="78" t="b">
        <v>0</v>
      </c>
      <c r="AT76" s="78" t="s">
        <v>1663</v>
      </c>
      <c r="AU76" s="78">
        <v>5</v>
      </c>
      <c r="AV76" s="82" t="s">
        <v>2733</v>
      </c>
      <c r="AW76" s="78" t="b">
        <v>0</v>
      </c>
      <c r="AX76" s="78" t="s">
        <v>2837</v>
      </c>
      <c r="AY76" s="82" t="s">
        <v>2911</v>
      </c>
      <c r="AZ76" s="78" t="s">
        <v>66</v>
      </c>
      <c r="BA76" s="78" t="str">
        <f>REPLACE(INDEX(GroupVertices[Group],MATCH(Vertices[[#This Row],[Vertex]],GroupVertices[Vertex],0)),1,1,"")</f>
        <v>1</v>
      </c>
      <c r="BB76" s="48"/>
      <c r="BC76" s="48"/>
      <c r="BD76" s="48"/>
      <c r="BE76" s="48"/>
      <c r="BF76" s="48" t="s">
        <v>488</v>
      </c>
      <c r="BG76" s="48" t="s">
        <v>488</v>
      </c>
      <c r="BH76" s="121" t="s">
        <v>3827</v>
      </c>
      <c r="BI76" s="121" t="s">
        <v>3827</v>
      </c>
      <c r="BJ76" s="121" t="s">
        <v>3914</v>
      </c>
      <c r="BK76" s="121" t="s">
        <v>3914</v>
      </c>
      <c r="BL76" s="121">
        <v>0</v>
      </c>
      <c r="BM76" s="124">
        <v>0</v>
      </c>
      <c r="BN76" s="121">
        <v>0</v>
      </c>
      <c r="BO76" s="124">
        <v>0</v>
      </c>
      <c r="BP76" s="121">
        <v>0</v>
      </c>
      <c r="BQ76" s="124">
        <v>0</v>
      </c>
      <c r="BR76" s="121">
        <v>24</v>
      </c>
      <c r="BS76" s="124">
        <v>100</v>
      </c>
      <c r="BT76" s="121">
        <v>24</v>
      </c>
      <c r="BU76" s="2"/>
      <c r="BV76" s="3"/>
      <c r="BW76" s="3"/>
      <c r="BX76" s="3"/>
      <c r="BY76" s="3"/>
    </row>
    <row r="77" spans="1:77" ht="41.45" customHeight="1">
      <c r="A77" s="64" t="s">
        <v>284</v>
      </c>
      <c r="C77" s="65"/>
      <c r="D77" s="65" t="s">
        <v>64</v>
      </c>
      <c r="E77" s="66">
        <v>188.31667214731996</v>
      </c>
      <c r="F77" s="68">
        <v>99.89115517036686</v>
      </c>
      <c r="G77" s="100" t="s">
        <v>779</v>
      </c>
      <c r="H77" s="65"/>
      <c r="I77" s="69" t="s">
        <v>284</v>
      </c>
      <c r="J77" s="70"/>
      <c r="K77" s="70"/>
      <c r="L77" s="69" t="s">
        <v>3198</v>
      </c>
      <c r="M77" s="73">
        <v>37.274353555740234</v>
      </c>
      <c r="N77" s="74">
        <v>1165.4071044921875</v>
      </c>
      <c r="O77" s="74">
        <v>4222.19091796875</v>
      </c>
      <c r="P77" s="75"/>
      <c r="Q77" s="76"/>
      <c r="R77" s="76"/>
      <c r="S77" s="86"/>
      <c r="T77" s="48">
        <v>0</v>
      </c>
      <c r="U77" s="48">
        <v>1</v>
      </c>
      <c r="V77" s="49">
        <v>0</v>
      </c>
      <c r="W77" s="49">
        <v>0.001808</v>
      </c>
      <c r="X77" s="49">
        <v>0.004028</v>
      </c>
      <c r="Y77" s="49">
        <v>0.514204</v>
      </c>
      <c r="Z77" s="49">
        <v>0</v>
      </c>
      <c r="AA77" s="49">
        <v>0</v>
      </c>
      <c r="AB77" s="71">
        <v>77</v>
      </c>
      <c r="AC77" s="71"/>
      <c r="AD77" s="72"/>
      <c r="AE77" s="78" t="s">
        <v>284</v>
      </c>
      <c r="AF77" s="78">
        <v>3810</v>
      </c>
      <c r="AG77" s="78">
        <v>2292</v>
      </c>
      <c r="AH77" s="78">
        <v>153098</v>
      </c>
      <c r="AI77" s="78">
        <v>192353</v>
      </c>
      <c r="AJ77" s="78"/>
      <c r="AK77" s="78" t="s">
        <v>2064</v>
      </c>
      <c r="AL77" s="78" t="s">
        <v>2314</v>
      </c>
      <c r="AM77" s="78"/>
      <c r="AN77" s="78"/>
      <c r="AO77" s="80">
        <v>39711.98207175926</v>
      </c>
      <c r="AP77" s="78"/>
      <c r="AQ77" s="78" t="b">
        <v>1</v>
      </c>
      <c r="AR77" s="78" t="b">
        <v>0</v>
      </c>
      <c r="AS77" s="78" t="b">
        <v>1</v>
      </c>
      <c r="AT77" s="78" t="s">
        <v>1663</v>
      </c>
      <c r="AU77" s="78">
        <v>20</v>
      </c>
      <c r="AV77" s="82" t="s">
        <v>2733</v>
      </c>
      <c r="AW77" s="78" t="b">
        <v>0</v>
      </c>
      <c r="AX77" s="78" t="s">
        <v>2837</v>
      </c>
      <c r="AY77" s="82" t="s">
        <v>2912</v>
      </c>
      <c r="AZ77" s="78" t="s">
        <v>66</v>
      </c>
      <c r="BA77" s="78" t="str">
        <f>REPLACE(INDEX(GroupVertices[Group],MATCH(Vertices[[#This Row],[Vertex]],GroupVertices[Vertex],0)),1,1,"")</f>
        <v>1</v>
      </c>
      <c r="BB77" s="48"/>
      <c r="BC77" s="48"/>
      <c r="BD77" s="48"/>
      <c r="BE77" s="48"/>
      <c r="BF77" s="48" t="s">
        <v>488</v>
      </c>
      <c r="BG77" s="48" t="s">
        <v>488</v>
      </c>
      <c r="BH77" s="121" t="s">
        <v>3827</v>
      </c>
      <c r="BI77" s="121" t="s">
        <v>3827</v>
      </c>
      <c r="BJ77" s="121" t="s">
        <v>3914</v>
      </c>
      <c r="BK77" s="121" t="s">
        <v>3914</v>
      </c>
      <c r="BL77" s="121">
        <v>0</v>
      </c>
      <c r="BM77" s="124">
        <v>0</v>
      </c>
      <c r="BN77" s="121">
        <v>0</v>
      </c>
      <c r="BO77" s="124">
        <v>0</v>
      </c>
      <c r="BP77" s="121">
        <v>0</v>
      </c>
      <c r="BQ77" s="124">
        <v>0</v>
      </c>
      <c r="BR77" s="121">
        <v>24</v>
      </c>
      <c r="BS77" s="124">
        <v>100</v>
      </c>
      <c r="BT77" s="121">
        <v>24</v>
      </c>
      <c r="BU77" s="2"/>
      <c r="BV77" s="3"/>
      <c r="BW77" s="3"/>
      <c r="BX77" s="3"/>
      <c r="BY77" s="3"/>
    </row>
    <row r="78" spans="1:77" ht="41.45" customHeight="1">
      <c r="A78" s="64" t="s">
        <v>285</v>
      </c>
      <c r="C78" s="65"/>
      <c r="D78" s="65" t="s">
        <v>64</v>
      </c>
      <c r="E78" s="66">
        <v>167.7639482626329</v>
      </c>
      <c r="F78" s="68">
        <v>99.97616051288139</v>
      </c>
      <c r="G78" s="100" t="s">
        <v>780</v>
      </c>
      <c r="H78" s="65"/>
      <c r="I78" s="69" t="s">
        <v>285</v>
      </c>
      <c r="J78" s="70"/>
      <c r="K78" s="70"/>
      <c r="L78" s="69" t="s">
        <v>3199</v>
      </c>
      <c r="M78" s="73">
        <v>8.944906407060035</v>
      </c>
      <c r="N78" s="74">
        <v>969.7891235351562</v>
      </c>
      <c r="O78" s="74">
        <v>7809.6064453125</v>
      </c>
      <c r="P78" s="75"/>
      <c r="Q78" s="76"/>
      <c r="R78" s="76"/>
      <c r="S78" s="86"/>
      <c r="T78" s="48">
        <v>0</v>
      </c>
      <c r="U78" s="48">
        <v>1</v>
      </c>
      <c r="V78" s="49">
        <v>0</v>
      </c>
      <c r="W78" s="49">
        <v>0.001808</v>
      </c>
      <c r="X78" s="49">
        <v>0.004028</v>
      </c>
      <c r="Y78" s="49">
        <v>0.514204</v>
      </c>
      <c r="Z78" s="49">
        <v>0</v>
      </c>
      <c r="AA78" s="49">
        <v>0</v>
      </c>
      <c r="AB78" s="71">
        <v>78</v>
      </c>
      <c r="AC78" s="71"/>
      <c r="AD78" s="72"/>
      <c r="AE78" s="78" t="s">
        <v>1788</v>
      </c>
      <c r="AF78" s="78">
        <v>1068</v>
      </c>
      <c r="AG78" s="78">
        <v>502</v>
      </c>
      <c r="AH78" s="78">
        <v>2705</v>
      </c>
      <c r="AI78" s="78">
        <v>25145</v>
      </c>
      <c r="AJ78" s="78"/>
      <c r="AK78" s="78" t="s">
        <v>2065</v>
      </c>
      <c r="AL78" s="78" t="s">
        <v>2265</v>
      </c>
      <c r="AM78" s="78"/>
      <c r="AN78" s="78"/>
      <c r="AO78" s="80">
        <v>43095.839467592596</v>
      </c>
      <c r="AP78" s="82" t="s">
        <v>2554</v>
      </c>
      <c r="AQ78" s="78" t="b">
        <v>0</v>
      </c>
      <c r="AR78" s="78" t="b">
        <v>0</v>
      </c>
      <c r="AS78" s="78" t="b">
        <v>0</v>
      </c>
      <c r="AT78" s="78" t="s">
        <v>1663</v>
      </c>
      <c r="AU78" s="78">
        <v>0</v>
      </c>
      <c r="AV78" s="82" t="s">
        <v>2733</v>
      </c>
      <c r="AW78" s="78" t="b">
        <v>0</v>
      </c>
      <c r="AX78" s="78" t="s">
        <v>2837</v>
      </c>
      <c r="AY78" s="82" t="s">
        <v>2913</v>
      </c>
      <c r="AZ78" s="78" t="s">
        <v>66</v>
      </c>
      <c r="BA78" s="78" t="str">
        <f>REPLACE(INDEX(GroupVertices[Group],MATCH(Vertices[[#This Row],[Vertex]],GroupVertices[Vertex],0)),1,1,"")</f>
        <v>1</v>
      </c>
      <c r="BB78" s="48"/>
      <c r="BC78" s="48"/>
      <c r="BD78" s="48"/>
      <c r="BE78" s="48"/>
      <c r="BF78" s="48" t="s">
        <v>488</v>
      </c>
      <c r="BG78" s="48" t="s">
        <v>488</v>
      </c>
      <c r="BH78" s="121" t="s">
        <v>3827</v>
      </c>
      <c r="BI78" s="121" t="s">
        <v>3827</v>
      </c>
      <c r="BJ78" s="121" t="s">
        <v>3914</v>
      </c>
      <c r="BK78" s="121" t="s">
        <v>3914</v>
      </c>
      <c r="BL78" s="121">
        <v>0</v>
      </c>
      <c r="BM78" s="124">
        <v>0</v>
      </c>
      <c r="BN78" s="121">
        <v>0</v>
      </c>
      <c r="BO78" s="124">
        <v>0</v>
      </c>
      <c r="BP78" s="121">
        <v>0</v>
      </c>
      <c r="BQ78" s="124">
        <v>0</v>
      </c>
      <c r="BR78" s="121">
        <v>24</v>
      </c>
      <c r="BS78" s="124">
        <v>100</v>
      </c>
      <c r="BT78" s="121">
        <v>24</v>
      </c>
      <c r="BU78" s="2"/>
      <c r="BV78" s="3"/>
      <c r="BW78" s="3"/>
      <c r="BX78" s="3"/>
      <c r="BY78" s="3"/>
    </row>
    <row r="79" spans="1:77" ht="41.45" customHeight="1">
      <c r="A79" s="64" t="s">
        <v>286</v>
      </c>
      <c r="C79" s="65"/>
      <c r="D79" s="65" t="s">
        <v>64</v>
      </c>
      <c r="E79" s="66">
        <v>304.6864244217911</v>
      </c>
      <c r="F79" s="68">
        <v>99.40985397126914</v>
      </c>
      <c r="G79" s="100" t="s">
        <v>781</v>
      </c>
      <c r="H79" s="65"/>
      <c r="I79" s="69" t="s">
        <v>286</v>
      </c>
      <c r="J79" s="70"/>
      <c r="K79" s="70"/>
      <c r="L79" s="69" t="s">
        <v>3200</v>
      </c>
      <c r="M79" s="73">
        <v>197.67599984170326</v>
      </c>
      <c r="N79" s="74">
        <v>2314.547119140625</v>
      </c>
      <c r="O79" s="74">
        <v>3980.153564453125</v>
      </c>
      <c r="P79" s="75"/>
      <c r="Q79" s="76"/>
      <c r="R79" s="76"/>
      <c r="S79" s="86"/>
      <c r="T79" s="48">
        <v>0</v>
      </c>
      <c r="U79" s="48">
        <v>1</v>
      </c>
      <c r="V79" s="49">
        <v>0</v>
      </c>
      <c r="W79" s="49">
        <v>0.001808</v>
      </c>
      <c r="X79" s="49">
        <v>0.004028</v>
      </c>
      <c r="Y79" s="49">
        <v>0.514204</v>
      </c>
      <c r="Z79" s="49">
        <v>0</v>
      </c>
      <c r="AA79" s="49">
        <v>0</v>
      </c>
      <c r="AB79" s="71">
        <v>79</v>
      </c>
      <c r="AC79" s="71"/>
      <c r="AD79" s="72"/>
      <c r="AE79" s="78" t="s">
        <v>1789</v>
      </c>
      <c r="AF79" s="78">
        <v>13455</v>
      </c>
      <c r="AG79" s="78">
        <v>12427</v>
      </c>
      <c r="AH79" s="78">
        <v>187920</v>
      </c>
      <c r="AI79" s="78">
        <v>27757</v>
      </c>
      <c r="AJ79" s="78"/>
      <c r="AK79" s="78" t="s">
        <v>2066</v>
      </c>
      <c r="AL79" s="78" t="s">
        <v>2279</v>
      </c>
      <c r="AM79" s="78"/>
      <c r="AN79" s="78"/>
      <c r="AO79" s="80">
        <v>39882.66384259259</v>
      </c>
      <c r="AP79" s="82" t="s">
        <v>2555</v>
      </c>
      <c r="AQ79" s="78" t="b">
        <v>0</v>
      </c>
      <c r="AR79" s="78" t="b">
        <v>0</v>
      </c>
      <c r="AS79" s="78" t="b">
        <v>0</v>
      </c>
      <c r="AT79" s="78" t="s">
        <v>1663</v>
      </c>
      <c r="AU79" s="78">
        <v>341</v>
      </c>
      <c r="AV79" s="82" t="s">
        <v>2740</v>
      </c>
      <c r="AW79" s="78" t="b">
        <v>0</v>
      </c>
      <c r="AX79" s="78" t="s">
        <v>2837</v>
      </c>
      <c r="AY79" s="82" t="s">
        <v>2914</v>
      </c>
      <c r="AZ79" s="78" t="s">
        <v>66</v>
      </c>
      <c r="BA79" s="78" t="str">
        <f>REPLACE(INDEX(GroupVertices[Group],MATCH(Vertices[[#This Row],[Vertex]],GroupVertices[Vertex],0)),1,1,"")</f>
        <v>1</v>
      </c>
      <c r="BB79" s="48"/>
      <c r="BC79" s="48"/>
      <c r="BD79" s="48"/>
      <c r="BE79" s="48"/>
      <c r="BF79" s="48" t="s">
        <v>488</v>
      </c>
      <c r="BG79" s="48" t="s">
        <v>488</v>
      </c>
      <c r="BH79" s="121" t="s">
        <v>3827</v>
      </c>
      <c r="BI79" s="121" t="s">
        <v>3827</v>
      </c>
      <c r="BJ79" s="121" t="s">
        <v>3914</v>
      </c>
      <c r="BK79" s="121" t="s">
        <v>3914</v>
      </c>
      <c r="BL79" s="121">
        <v>0</v>
      </c>
      <c r="BM79" s="124">
        <v>0</v>
      </c>
      <c r="BN79" s="121">
        <v>0</v>
      </c>
      <c r="BO79" s="124">
        <v>0</v>
      </c>
      <c r="BP79" s="121">
        <v>0</v>
      </c>
      <c r="BQ79" s="124">
        <v>0</v>
      </c>
      <c r="BR79" s="121">
        <v>24</v>
      </c>
      <c r="BS79" s="124">
        <v>100</v>
      </c>
      <c r="BT79" s="121">
        <v>24</v>
      </c>
      <c r="BU79" s="2"/>
      <c r="BV79" s="3"/>
      <c r="BW79" s="3"/>
      <c r="BX79" s="3"/>
      <c r="BY79" s="3"/>
    </row>
    <row r="80" spans="1:77" ht="41.45" customHeight="1">
      <c r="A80" s="64" t="s">
        <v>287</v>
      </c>
      <c r="C80" s="65"/>
      <c r="D80" s="65" t="s">
        <v>64</v>
      </c>
      <c r="E80" s="66">
        <v>191.55458730680698</v>
      </c>
      <c r="F80" s="68">
        <v>99.87776326724445</v>
      </c>
      <c r="G80" s="100" t="s">
        <v>782</v>
      </c>
      <c r="H80" s="65"/>
      <c r="I80" s="69" t="s">
        <v>287</v>
      </c>
      <c r="J80" s="70"/>
      <c r="K80" s="70"/>
      <c r="L80" s="69" t="s">
        <v>3201</v>
      </c>
      <c r="M80" s="73">
        <v>41.73742846966639</v>
      </c>
      <c r="N80" s="74">
        <v>615.5037841796875</v>
      </c>
      <c r="O80" s="74">
        <v>2807.865478515625</v>
      </c>
      <c r="P80" s="75"/>
      <c r="Q80" s="76"/>
      <c r="R80" s="76"/>
      <c r="S80" s="86"/>
      <c r="T80" s="48">
        <v>0</v>
      </c>
      <c r="U80" s="48">
        <v>1</v>
      </c>
      <c r="V80" s="49">
        <v>0</v>
      </c>
      <c r="W80" s="49">
        <v>0.001808</v>
      </c>
      <c r="X80" s="49">
        <v>0.004028</v>
      </c>
      <c r="Y80" s="49">
        <v>0.514204</v>
      </c>
      <c r="Z80" s="49">
        <v>0</v>
      </c>
      <c r="AA80" s="49">
        <v>0</v>
      </c>
      <c r="AB80" s="71">
        <v>80</v>
      </c>
      <c r="AC80" s="71"/>
      <c r="AD80" s="72"/>
      <c r="AE80" s="78" t="s">
        <v>1790</v>
      </c>
      <c r="AF80" s="78">
        <v>4364</v>
      </c>
      <c r="AG80" s="78">
        <v>2574</v>
      </c>
      <c r="AH80" s="78">
        <v>14486</v>
      </c>
      <c r="AI80" s="78">
        <v>25747</v>
      </c>
      <c r="AJ80" s="78"/>
      <c r="AK80" s="78" t="s">
        <v>2067</v>
      </c>
      <c r="AL80" s="78" t="s">
        <v>2315</v>
      </c>
      <c r="AM80" s="82" t="s">
        <v>2448</v>
      </c>
      <c r="AN80" s="78"/>
      <c r="AO80" s="80">
        <v>42761.830613425926</v>
      </c>
      <c r="AP80" s="82" t="s">
        <v>2556</v>
      </c>
      <c r="AQ80" s="78" t="b">
        <v>1</v>
      </c>
      <c r="AR80" s="78" t="b">
        <v>0</v>
      </c>
      <c r="AS80" s="78" t="b">
        <v>1</v>
      </c>
      <c r="AT80" s="78" t="s">
        <v>1663</v>
      </c>
      <c r="AU80" s="78">
        <v>57</v>
      </c>
      <c r="AV80" s="78"/>
      <c r="AW80" s="78" t="b">
        <v>0</v>
      </c>
      <c r="AX80" s="78" t="s">
        <v>2837</v>
      </c>
      <c r="AY80" s="82" t="s">
        <v>2915</v>
      </c>
      <c r="AZ80" s="78" t="s">
        <v>66</v>
      </c>
      <c r="BA80" s="78" t="str">
        <f>REPLACE(INDEX(GroupVertices[Group],MATCH(Vertices[[#This Row],[Vertex]],GroupVertices[Vertex],0)),1,1,"")</f>
        <v>1</v>
      </c>
      <c r="BB80" s="48"/>
      <c r="BC80" s="48"/>
      <c r="BD80" s="48"/>
      <c r="BE80" s="48"/>
      <c r="BF80" s="48" t="s">
        <v>488</v>
      </c>
      <c r="BG80" s="48" t="s">
        <v>488</v>
      </c>
      <c r="BH80" s="121" t="s">
        <v>3827</v>
      </c>
      <c r="BI80" s="121" t="s">
        <v>3827</v>
      </c>
      <c r="BJ80" s="121" t="s">
        <v>3914</v>
      </c>
      <c r="BK80" s="121" t="s">
        <v>3914</v>
      </c>
      <c r="BL80" s="121">
        <v>0</v>
      </c>
      <c r="BM80" s="124">
        <v>0</v>
      </c>
      <c r="BN80" s="121">
        <v>0</v>
      </c>
      <c r="BO80" s="124">
        <v>0</v>
      </c>
      <c r="BP80" s="121">
        <v>0</v>
      </c>
      <c r="BQ80" s="124">
        <v>0</v>
      </c>
      <c r="BR80" s="121">
        <v>24</v>
      </c>
      <c r="BS80" s="124">
        <v>100</v>
      </c>
      <c r="BT80" s="121">
        <v>24</v>
      </c>
      <c r="BU80" s="2"/>
      <c r="BV80" s="3"/>
      <c r="BW80" s="3"/>
      <c r="BX80" s="3"/>
      <c r="BY80" s="3"/>
    </row>
    <row r="81" spans="1:77" ht="41.45" customHeight="1">
      <c r="A81" s="64" t="s">
        <v>288</v>
      </c>
      <c r="C81" s="65"/>
      <c r="D81" s="65" t="s">
        <v>64</v>
      </c>
      <c r="E81" s="66">
        <v>834.165926778472</v>
      </c>
      <c r="F81" s="68">
        <v>97.21994538762911</v>
      </c>
      <c r="G81" s="100" t="s">
        <v>783</v>
      </c>
      <c r="H81" s="65"/>
      <c r="I81" s="69" t="s">
        <v>288</v>
      </c>
      <c r="J81" s="70"/>
      <c r="K81" s="70"/>
      <c r="L81" s="69" t="s">
        <v>3202</v>
      </c>
      <c r="M81" s="73">
        <v>927.4995338161383</v>
      </c>
      <c r="N81" s="74">
        <v>5260.90576171875</v>
      </c>
      <c r="O81" s="74">
        <v>4553.40185546875</v>
      </c>
      <c r="P81" s="75"/>
      <c r="Q81" s="76"/>
      <c r="R81" s="76"/>
      <c r="S81" s="86"/>
      <c r="T81" s="48">
        <v>0</v>
      </c>
      <c r="U81" s="48">
        <v>1</v>
      </c>
      <c r="V81" s="49">
        <v>0</v>
      </c>
      <c r="W81" s="49">
        <v>0.001808</v>
      </c>
      <c r="X81" s="49">
        <v>0.004028</v>
      </c>
      <c r="Y81" s="49">
        <v>0.514204</v>
      </c>
      <c r="Z81" s="49">
        <v>0</v>
      </c>
      <c r="AA81" s="49">
        <v>0</v>
      </c>
      <c r="AB81" s="71">
        <v>81</v>
      </c>
      <c r="AC81" s="71"/>
      <c r="AD81" s="72"/>
      <c r="AE81" s="78" t="s">
        <v>1791</v>
      </c>
      <c r="AF81" s="78">
        <v>39300</v>
      </c>
      <c r="AG81" s="78">
        <v>58541</v>
      </c>
      <c r="AH81" s="78">
        <v>44015</v>
      </c>
      <c r="AI81" s="78">
        <v>89787</v>
      </c>
      <c r="AJ81" s="78"/>
      <c r="AK81" s="78" t="s">
        <v>2068</v>
      </c>
      <c r="AL81" s="78" t="s">
        <v>2316</v>
      </c>
      <c r="AM81" s="78"/>
      <c r="AN81" s="78"/>
      <c r="AO81" s="80">
        <v>42779.047326388885</v>
      </c>
      <c r="AP81" s="82" t="s">
        <v>2557</v>
      </c>
      <c r="AQ81" s="78" t="b">
        <v>0</v>
      </c>
      <c r="AR81" s="78" t="b">
        <v>0</v>
      </c>
      <c r="AS81" s="78" t="b">
        <v>0</v>
      </c>
      <c r="AT81" s="78" t="s">
        <v>1663</v>
      </c>
      <c r="AU81" s="78">
        <v>88</v>
      </c>
      <c r="AV81" s="82" t="s">
        <v>2733</v>
      </c>
      <c r="AW81" s="78" t="b">
        <v>0</v>
      </c>
      <c r="AX81" s="78" t="s">
        <v>2837</v>
      </c>
      <c r="AY81" s="82" t="s">
        <v>2916</v>
      </c>
      <c r="AZ81" s="78" t="s">
        <v>66</v>
      </c>
      <c r="BA81" s="78" t="str">
        <f>REPLACE(INDEX(GroupVertices[Group],MATCH(Vertices[[#This Row],[Vertex]],GroupVertices[Vertex],0)),1,1,"")</f>
        <v>1</v>
      </c>
      <c r="BB81" s="48"/>
      <c r="BC81" s="48"/>
      <c r="BD81" s="48"/>
      <c r="BE81" s="48"/>
      <c r="BF81" s="48" t="s">
        <v>488</v>
      </c>
      <c r="BG81" s="48" t="s">
        <v>488</v>
      </c>
      <c r="BH81" s="121" t="s">
        <v>3827</v>
      </c>
      <c r="BI81" s="121" t="s">
        <v>3827</v>
      </c>
      <c r="BJ81" s="121" t="s">
        <v>3914</v>
      </c>
      <c r="BK81" s="121" t="s">
        <v>3914</v>
      </c>
      <c r="BL81" s="121">
        <v>0</v>
      </c>
      <c r="BM81" s="124">
        <v>0</v>
      </c>
      <c r="BN81" s="121">
        <v>0</v>
      </c>
      <c r="BO81" s="124">
        <v>0</v>
      </c>
      <c r="BP81" s="121">
        <v>0</v>
      </c>
      <c r="BQ81" s="124">
        <v>0</v>
      </c>
      <c r="BR81" s="121">
        <v>24</v>
      </c>
      <c r="BS81" s="124">
        <v>100</v>
      </c>
      <c r="BT81" s="121">
        <v>24</v>
      </c>
      <c r="BU81" s="2"/>
      <c r="BV81" s="3"/>
      <c r="BW81" s="3"/>
      <c r="BX81" s="3"/>
      <c r="BY81" s="3"/>
    </row>
    <row r="82" spans="1:77" ht="41.45" customHeight="1">
      <c r="A82" s="64" t="s">
        <v>289</v>
      </c>
      <c r="C82" s="65"/>
      <c r="D82" s="65" t="s">
        <v>64</v>
      </c>
      <c r="E82" s="66">
        <v>172.13857831853556</v>
      </c>
      <c r="F82" s="68">
        <v>99.9580671969607</v>
      </c>
      <c r="G82" s="100" t="s">
        <v>784</v>
      </c>
      <c r="H82" s="65"/>
      <c r="I82" s="69" t="s">
        <v>289</v>
      </c>
      <c r="J82" s="70"/>
      <c r="K82" s="70"/>
      <c r="L82" s="69" t="s">
        <v>3203</v>
      </c>
      <c r="M82" s="73">
        <v>14.974805492896435</v>
      </c>
      <c r="N82" s="74">
        <v>1412.90673828125</v>
      </c>
      <c r="O82" s="74">
        <v>8212.0908203125</v>
      </c>
      <c r="P82" s="75"/>
      <c r="Q82" s="76"/>
      <c r="R82" s="76"/>
      <c r="S82" s="86"/>
      <c r="T82" s="48">
        <v>0</v>
      </c>
      <c r="U82" s="48">
        <v>1</v>
      </c>
      <c r="V82" s="49">
        <v>0</v>
      </c>
      <c r="W82" s="49">
        <v>0.001808</v>
      </c>
      <c r="X82" s="49">
        <v>0.004028</v>
      </c>
      <c r="Y82" s="49">
        <v>0.514204</v>
      </c>
      <c r="Z82" s="49">
        <v>0</v>
      </c>
      <c r="AA82" s="49">
        <v>0</v>
      </c>
      <c r="AB82" s="71">
        <v>82</v>
      </c>
      <c r="AC82" s="71"/>
      <c r="AD82" s="72"/>
      <c r="AE82" s="78" t="s">
        <v>1792</v>
      </c>
      <c r="AF82" s="78">
        <v>1045</v>
      </c>
      <c r="AG82" s="78">
        <v>883</v>
      </c>
      <c r="AH82" s="78">
        <v>25218</v>
      </c>
      <c r="AI82" s="78">
        <v>52826</v>
      </c>
      <c r="AJ82" s="78"/>
      <c r="AK82" s="78" t="s">
        <v>2069</v>
      </c>
      <c r="AL82" s="78" t="s">
        <v>2317</v>
      </c>
      <c r="AM82" s="82" t="s">
        <v>2449</v>
      </c>
      <c r="AN82" s="78"/>
      <c r="AO82" s="80">
        <v>40068.29638888889</v>
      </c>
      <c r="AP82" s="78"/>
      <c r="AQ82" s="78" t="b">
        <v>1</v>
      </c>
      <c r="AR82" s="78" t="b">
        <v>0</v>
      </c>
      <c r="AS82" s="78" t="b">
        <v>1</v>
      </c>
      <c r="AT82" s="78" t="s">
        <v>1663</v>
      </c>
      <c r="AU82" s="78">
        <v>8</v>
      </c>
      <c r="AV82" s="82" t="s">
        <v>2733</v>
      </c>
      <c r="AW82" s="78" t="b">
        <v>0</v>
      </c>
      <c r="AX82" s="78" t="s">
        <v>2837</v>
      </c>
      <c r="AY82" s="82" t="s">
        <v>2917</v>
      </c>
      <c r="AZ82" s="78" t="s">
        <v>66</v>
      </c>
      <c r="BA82" s="78" t="str">
        <f>REPLACE(INDEX(GroupVertices[Group],MATCH(Vertices[[#This Row],[Vertex]],GroupVertices[Vertex],0)),1,1,"")</f>
        <v>1</v>
      </c>
      <c r="BB82" s="48"/>
      <c r="BC82" s="48"/>
      <c r="BD82" s="48"/>
      <c r="BE82" s="48"/>
      <c r="BF82" s="48" t="s">
        <v>488</v>
      </c>
      <c r="BG82" s="48" t="s">
        <v>488</v>
      </c>
      <c r="BH82" s="121" t="s">
        <v>3827</v>
      </c>
      <c r="BI82" s="121" t="s">
        <v>3827</v>
      </c>
      <c r="BJ82" s="121" t="s">
        <v>3914</v>
      </c>
      <c r="BK82" s="121" t="s">
        <v>3914</v>
      </c>
      <c r="BL82" s="121">
        <v>0</v>
      </c>
      <c r="BM82" s="124">
        <v>0</v>
      </c>
      <c r="BN82" s="121">
        <v>0</v>
      </c>
      <c r="BO82" s="124">
        <v>0</v>
      </c>
      <c r="BP82" s="121">
        <v>0</v>
      </c>
      <c r="BQ82" s="124">
        <v>0</v>
      </c>
      <c r="BR82" s="121">
        <v>24</v>
      </c>
      <c r="BS82" s="124">
        <v>100</v>
      </c>
      <c r="BT82" s="121">
        <v>24</v>
      </c>
      <c r="BU82" s="2"/>
      <c r="BV82" s="3"/>
      <c r="BW82" s="3"/>
      <c r="BX82" s="3"/>
      <c r="BY82" s="3"/>
    </row>
    <row r="83" spans="1:77" ht="41.45" customHeight="1">
      <c r="A83" s="64" t="s">
        <v>290</v>
      </c>
      <c r="C83" s="65"/>
      <c r="D83" s="65" t="s">
        <v>64</v>
      </c>
      <c r="E83" s="66">
        <v>178.78663816726953</v>
      </c>
      <c r="F83" s="68">
        <v>99.93057105544342</v>
      </c>
      <c r="G83" s="100" t="s">
        <v>785</v>
      </c>
      <c r="H83" s="65"/>
      <c r="I83" s="69" t="s">
        <v>290</v>
      </c>
      <c r="J83" s="70"/>
      <c r="K83" s="70"/>
      <c r="L83" s="69" t="s">
        <v>3204</v>
      </c>
      <c r="M83" s="73">
        <v>24.138352922553327</v>
      </c>
      <c r="N83" s="74">
        <v>1913.6458740234375</v>
      </c>
      <c r="O83" s="74">
        <v>2610.54931640625</v>
      </c>
      <c r="P83" s="75"/>
      <c r="Q83" s="76"/>
      <c r="R83" s="76"/>
      <c r="S83" s="86"/>
      <c r="T83" s="48">
        <v>0</v>
      </c>
      <c r="U83" s="48">
        <v>1</v>
      </c>
      <c r="V83" s="49">
        <v>0</v>
      </c>
      <c r="W83" s="49">
        <v>0.001808</v>
      </c>
      <c r="X83" s="49">
        <v>0.004028</v>
      </c>
      <c r="Y83" s="49">
        <v>0.514204</v>
      </c>
      <c r="Z83" s="49">
        <v>0</v>
      </c>
      <c r="AA83" s="49">
        <v>0</v>
      </c>
      <c r="AB83" s="71">
        <v>83</v>
      </c>
      <c r="AC83" s="71"/>
      <c r="AD83" s="72"/>
      <c r="AE83" s="78" t="s">
        <v>1793</v>
      </c>
      <c r="AF83" s="78">
        <v>910</v>
      </c>
      <c r="AG83" s="78">
        <v>1462</v>
      </c>
      <c r="AH83" s="78">
        <v>96232</v>
      </c>
      <c r="AI83" s="78">
        <v>15402</v>
      </c>
      <c r="AJ83" s="78"/>
      <c r="AK83" s="78" t="s">
        <v>2070</v>
      </c>
      <c r="AL83" s="78" t="s">
        <v>2318</v>
      </c>
      <c r="AM83" s="78"/>
      <c r="AN83" s="78"/>
      <c r="AO83" s="80">
        <v>40651.94054398148</v>
      </c>
      <c r="AP83" s="82" t="s">
        <v>2558</v>
      </c>
      <c r="AQ83" s="78" t="b">
        <v>0</v>
      </c>
      <c r="AR83" s="78" t="b">
        <v>0</v>
      </c>
      <c r="AS83" s="78" t="b">
        <v>1</v>
      </c>
      <c r="AT83" s="78" t="s">
        <v>1663</v>
      </c>
      <c r="AU83" s="78">
        <v>52</v>
      </c>
      <c r="AV83" s="82" t="s">
        <v>2733</v>
      </c>
      <c r="AW83" s="78" t="b">
        <v>0</v>
      </c>
      <c r="AX83" s="78" t="s">
        <v>2837</v>
      </c>
      <c r="AY83" s="82" t="s">
        <v>2918</v>
      </c>
      <c r="AZ83" s="78" t="s">
        <v>66</v>
      </c>
      <c r="BA83" s="78" t="str">
        <f>REPLACE(INDEX(GroupVertices[Group],MATCH(Vertices[[#This Row],[Vertex]],GroupVertices[Vertex],0)),1,1,"")</f>
        <v>1</v>
      </c>
      <c r="BB83" s="48"/>
      <c r="BC83" s="48"/>
      <c r="BD83" s="48"/>
      <c r="BE83" s="48"/>
      <c r="BF83" s="48" t="s">
        <v>488</v>
      </c>
      <c r="BG83" s="48" t="s">
        <v>488</v>
      </c>
      <c r="BH83" s="121" t="s">
        <v>3827</v>
      </c>
      <c r="BI83" s="121" t="s">
        <v>3827</v>
      </c>
      <c r="BJ83" s="121" t="s">
        <v>3914</v>
      </c>
      <c r="BK83" s="121" t="s">
        <v>3914</v>
      </c>
      <c r="BL83" s="121">
        <v>0</v>
      </c>
      <c r="BM83" s="124">
        <v>0</v>
      </c>
      <c r="BN83" s="121">
        <v>0</v>
      </c>
      <c r="BO83" s="124">
        <v>0</v>
      </c>
      <c r="BP83" s="121">
        <v>0</v>
      </c>
      <c r="BQ83" s="124">
        <v>0</v>
      </c>
      <c r="BR83" s="121">
        <v>24</v>
      </c>
      <c r="BS83" s="124">
        <v>100</v>
      </c>
      <c r="BT83" s="121">
        <v>24</v>
      </c>
      <c r="BU83" s="2"/>
      <c r="BV83" s="3"/>
      <c r="BW83" s="3"/>
      <c r="BX83" s="3"/>
      <c r="BY83" s="3"/>
    </row>
    <row r="84" spans="1:77" ht="41.45" customHeight="1">
      <c r="A84" s="64" t="s">
        <v>291</v>
      </c>
      <c r="C84" s="65"/>
      <c r="D84" s="65" t="s">
        <v>64</v>
      </c>
      <c r="E84" s="66">
        <v>211.18875369944098</v>
      </c>
      <c r="F84" s="68">
        <v>99.79655704618307</v>
      </c>
      <c r="G84" s="100" t="s">
        <v>786</v>
      </c>
      <c r="H84" s="65"/>
      <c r="I84" s="69" t="s">
        <v>291</v>
      </c>
      <c r="J84" s="70"/>
      <c r="K84" s="70"/>
      <c r="L84" s="69" t="s">
        <v>3205</v>
      </c>
      <c r="M84" s="73">
        <v>68.80075507538882</v>
      </c>
      <c r="N84" s="74">
        <v>4061.5439453125</v>
      </c>
      <c r="O84" s="74">
        <v>6145.17236328125</v>
      </c>
      <c r="P84" s="75"/>
      <c r="Q84" s="76"/>
      <c r="R84" s="76"/>
      <c r="S84" s="86"/>
      <c r="T84" s="48">
        <v>0</v>
      </c>
      <c r="U84" s="48">
        <v>1</v>
      </c>
      <c r="V84" s="49">
        <v>0</v>
      </c>
      <c r="W84" s="49">
        <v>0.001808</v>
      </c>
      <c r="X84" s="49">
        <v>0.004028</v>
      </c>
      <c r="Y84" s="49">
        <v>0.514204</v>
      </c>
      <c r="Z84" s="49">
        <v>0</v>
      </c>
      <c r="AA84" s="49">
        <v>0</v>
      </c>
      <c r="AB84" s="71">
        <v>84</v>
      </c>
      <c r="AC84" s="71"/>
      <c r="AD84" s="72"/>
      <c r="AE84" s="78" t="s">
        <v>1794</v>
      </c>
      <c r="AF84" s="78">
        <v>4311</v>
      </c>
      <c r="AG84" s="78">
        <v>4284</v>
      </c>
      <c r="AH84" s="78">
        <v>106192</v>
      </c>
      <c r="AI84" s="78">
        <v>118336</v>
      </c>
      <c r="AJ84" s="78"/>
      <c r="AK84" s="78" t="s">
        <v>2071</v>
      </c>
      <c r="AL84" s="78" t="s">
        <v>2319</v>
      </c>
      <c r="AM84" s="78"/>
      <c r="AN84" s="78"/>
      <c r="AO84" s="80">
        <v>42209.093831018516</v>
      </c>
      <c r="AP84" s="82" t="s">
        <v>2559</v>
      </c>
      <c r="AQ84" s="78" t="b">
        <v>1</v>
      </c>
      <c r="AR84" s="78" t="b">
        <v>0</v>
      </c>
      <c r="AS84" s="78" t="b">
        <v>1</v>
      </c>
      <c r="AT84" s="78" t="s">
        <v>1663</v>
      </c>
      <c r="AU84" s="78">
        <v>131</v>
      </c>
      <c r="AV84" s="82" t="s">
        <v>2733</v>
      </c>
      <c r="AW84" s="78" t="b">
        <v>0</v>
      </c>
      <c r="AX84" s="78" t="s">
        <v>2837</v>
      </c>
      <c r="AY84" s="82" t="s">
        <v>2919</v>
      </c>
      <c r="AZ84" s="78" t="s">
        <v>66</v>
      </c>
      <c r="BA84" s="78" t="str">
        <f>REPLACE(INDEX(GroupVertices[Group],MATCH(Vertices[[#This Row],[Vertex]],GroupVertices[Vertex],0)),1,1,"")</f>
        <v>1</v>
      </c>
      <c r="BB84" s="48"/>
      <c r="BC84" s="48"/>
      <c r="BD84" s="48"/>
      <c r="BE84" s="48"/>
      <c r="BF84" s="48" t="s">
        <v>488</v>
      </c>
      <c r="BG84" s="48" t="s">
        <v>488</v>
      </c>
      <c r="BH84" s="121" t="s">
        <v>3827</v>
      </c>
      <c r="BI84" s="121" t="s">
        <v>3827</v>
      </c>
      <c r="BJ84" s="121" t="s">
        <v>3914</v>
      </c>
      <c r="BK84" s="121" t="s">
        <v>3914</v>
      </c>
      <c r="BL84" s="121">
        <v>0</v>
      </c>
      <c r="BM84" s="124">
        <v>0</v>
      </c>
      <c r="BN84" s="121">
        <v>0</v>
      </c>
      <c r="BO84" s="124">
        <v>0</v>
      </c>
      <c r="BP84" s="121">
        <v>0</v>
      </c>
      <c r="BQ84" s="124">
        <v>0</v>
      </c>
      <c r="BR84" s="121">
        <v>24</v>
      </c>
      <c r="BS84" s="124">
        <v>100</v>
      </c>
      <c r="BT84" s="121">
        <v>24</v>
      </c>
      <c r="BU84" s="2"/>
      <c r="BV84" s="3"/>
      <c r="BW84" s="3"/>
      <c r="BX84" s="3"/>
      <c r="BY84" s="3"/>
    </row>
    <row r="85" spans="1:77" ht="41.45" customHeight="1">
      <c r="A85" s="64" t="s">
        <v>292</v>
      </c>
      <c r="C85" s="65"/>
      <c r="D85" s="65" t="s">
        <v>64</v>
      </c>
      <c r="E85" s="66">
        <v>169.24512221856844</v>
      </c>
      <c r="F85" s="68">
        <v>99.97003442953817</v>
      </c>
      <c r="G85" s="100" t="s">
        <v>787</v>
      </c>
      <c r="H85" s="65"/>
      <c r="I85" s="69" t="s">
        <v>292</v>
      </c>
      <c r="J85" s="70"/>
      <c r="K85" s="70"/>
      <c r="L85" s="69" t="s">
        <v>3206</v>
      </c>
      <c r="M85" s="73">
        <v>10.986525782579445</v>
      </c>
      <c r="N85" s="74">
        <v>2328.15380859375</v>
      </c>
      <c r="O85" s="74">
        <v>857.8344116210938</v>
      </c>
      <c r="P85" s="75"/>
      <c r="Q85" s="76"/>
      <c r="R85" s="76"/>
      <c r="S85" s="86"/>
      <c r="T85" s="48">
        <v>0</v>
      </c>
      <c r="U85" s="48">
        <v>1</v>
      </c>
      <c r="V85" s="49">
        <v>0</v>
      </c>
      <c r="W85" s="49">
        <v>0.001808</v>
      </c>
      <c r="X85" s="49">
        <v>0.004028</v>
      </c>
      <c r="Y85" s="49">
        <v>0.514204</v>
      </c>
      <c r="Z85" s="49">
        <v>0</v>
      </c>
      <c r="AA85" s="49">
        <v>0</v>
      </c>
      <c r="AB85" s="71">
        <v>85</v>
      </c>
      <c r="AC85" s="71"/>
      <c r="AD85" s="72"/>
      <c r="AE85" s="78" t="s">
        <v>1795</v>
      </c>
      <c r="AF85" s="78">
        <v>1080</v>
      </c>
      <c r="AG85" s="78">
        <v>631</v>
      </c>
      <c r="AH85" s="78">
        <v>33604</v>
      </c>
      <c r="AI85" s="78">
        <v>29847</v>
      </c>
      <c r="AJ85" s="78"/>
      <c r="AK85" s="78" t="s">
        <v>2072</v>
      </c>
      <c r="AL85" s="78" t="s">
        <v>2320</v>
      </c>
      <c r="AM85" s="78"/>
      <c r="AN85" s="78"/>
      <c r="AO85" s="80">
        <v>42434.18146990741</v>
      </c>
      <c r="AP85" s="82" t="s">
        <v>2560</v>
      </c>
      <c r="AQ85" s="78" t="b">
        <v>1</v>
      </c>
      <c r="AR85" s="78" t="b">
        <v>0</v>
      </c>
      <c r="AS85" s="78" t="b">
        <v>0</v>
      </c>
      <c r="AT85" s="78" t="s">
        <v>1663</v>
      </c>
      <c r="AU85" s="78">
        <v>7</v>
      </c>
      <c r="AV85" s="78"/>
      <c r="AW85" s="78" t="b">
        <v>0</v>
      </c>
      <c r="AX85" s="78" t="s">
        <v>2837</v>
      </c>
      <c r="AY85" s="82" t="s">
        <v>2920</v>
      </c>
      <c r="AZ85" s="78" t="s">
        <v>66</v>
      </c>
      <c r="BA85" s="78" t="str">
        <f>REPLACE(INDEX(GroupVertices[Group],MATCH(Vertices[[#This Row],[Vertex]],GroupVertices[Vertex],0)),1,1,"")</f>
        <v>1</v>
      </c>
      <c r="BB85" s="48"/>
      <c r="BC85" s="48"/>
      <c r="BD85" s="48"/>
      <c r="BE85" s="48"/>
      <c r="BF85" s="48" t="s">
        <v>488</v>
      </c>
      <c r="BG85" s="48" t="s">
        <v>488</v>
      </c>
      <c r="BH85" s="121" t="s">
        <v>3827</v>
      </c>
      <c r="BI85" s="121" t="s">
        <v>3827</v>
      </c>
      <c r="BJ85" s="121" t="s">
        <v>3914</v>
      </c>
      <c r="BK85" s="121" t="s">
        <v>3914</v>
      </c>
      <c r="BL85" s="121">
        <v>0</v>
      </c>
      <c r="BM85" s="124">
        <v>0</v>
      </c>
      <c r="BN85" s="121">
        <v>0</v>
      </c>
      <c r="BO85" s="124">
        <v>0</v>
      </c>
      <c r="BP85" s="121">
        <v>0</v>
      </c>
      <c r="BQ85" s="124">
        <v>0</v>
      </c>
      <c r="BR85" s="121">
        <v>24</v>
      </c>
      <c r="BS85" s="124">
        <v>100</v>
      </c>
      <c r="BT85" s="121">
        <v>24</v>
      </c>
      <c r="BU85" s="2"/>
      <c r="BV85" s="3"/>
      <c r="BW85" s="3"/>
      <c r="BX85" s="3"/>
      <c r="BY85" s="3"/>
    </row>
    <row r="86" spans="1:77" ht="41.45" customHeight="1">
      <c r="A86" s="64" t="s">
        <v>293</v>
      </c>
      <c r="C86" s="65"/>
      <c r="D86" s="65" t="s">
        <v>64</v>
      </c>
      <c r="E86" s="66">
        <v>166.94872848843582</v>
      </c>
      <c r="F86" s="68">
        <v>99.97953223317108</v>
      </c>
      <c r="G86" s="100" t="s">
        <v>788</v>
      </c>
      <c r="H86" s="65"/>
      <c r="I86" s="69" t="s">
        <v>293</v>
      </c>
      <c r="J86" s="70"/>
      <c r="K86" s="70"/>
      <c r="L86" s="69" t="s">
        <v>3207</v>
      </c>
      <c r="M86" s="73">
        <v>7.821224425185009</v>
      </c>
      <c r="N86" s="74">
        <v>3669.391845703125</v>
      </c>
      <c r="O86" s="74">
        <v>1213.67333984375</v>
      </c>
      <c r="P86" s="75"/>
      <c r="Q86" s="76"/>
      <c r="R86" s="76"/>
      <c r="S86" s="86"/>
      <c r="T86" s="48">
        <v>0</v>
      </c>
      <c r="U86" s="48">
        <v>1</v>
      </c>
      <c r="V86" s="49">
        <v>0</v>
      </c>
      <c r="W86" s="49">
        <v>0.001808</v>
      </c>
      <c r="X86" s="49">
        <v>0.004028</v>
      </c>
      <c r="Y86" s="49">
        <v>0.514204</v>
      </c>
      <c r="Z86" s="49">
        <v>0</v>
      </c>
      <c r="AA86" s="49">
        <v>0</v>
      </c>
      <c r="AB86" s="71">
        <v>86</v>
      </c>
      <c r="AC86" s="71"/>
      <c r="AD86" s="72"/>
      <c r="AE86" s="78" t="s">
        <v>1796</v>
      </c>
      <c r="AF86" s="78">
        <v>589</v>
      </c>
      <c r="AG86" s="78">
        <v>431</v>
      </c>
      <c r="AH86" s="78">
        <v>31758</v>
      </c>
      <c r="AI86" s="78">
        <v>52295</v>
      </c>
      <c r="AJ86" s="78"/>
      <c r="AK86" s="78" t="s">
        <v>2073</v>
      </c>
      <c r="AL86" s="78" t="s">
        <v>2321</v>
      </c>
      <c r="AM86" s="78"/>
      <c r="AN86" s="78"/>
      <c r="AO86" s="80">
        <v>43122.12241898148</v>
      </c>
      <c r="AP86" s="78"/>
      <c r="AQ86" s="78" t="b">
        <v>1</v>
      </c>
      <c r="AR86" s="78" t="b">
        <v>0</v>
      </c>
      <c r="AS86" s="78" t="b">
        <v>0</v>
      </c>
      <c r="AT86" s="78" t="s">
        <v>1663</v>
      </c>
      <c r="AU86" s="78">
        <v>2</v>
      </c>
      <c r="AV86" s="78"/>
      <c r="AW86" s="78" t="b">
        <v>0</v>
      </c>
      <c r="AX86" s="78" t="s">
        <v>2837</v>
      </c>
      <c r="AY86" s="82" t="s">
        <v>2921</v>
      </c>
      <c r="AZ86" s="78" t="s">
        <v>66</v>
      </c>
      <c r="BA86" s="78" t="str">
        <f>REPLACE(INDEX(GroupVertices[Group],MATCH(Vertices[[#This Row],[Vertex]],GroupVertices[Vertex],0)),1,1,"")</f>
        <v>1</v>
      </c>
      <c r="BB86" s="48"/>
      <c r="BC86" s="48"/>
      <c r="BD86" s="48"/>
      <c r="BE86" s="48"/>
      <c r="BF86" s="48" t="s">
        <v>488</v>
      </c>
      <c r="BG86" s="48" t="s">
        <v>488</v>
      </c>
      <c r="BH86" s="121" t="s">
        <v>3827</v>
      </c>
      <c r="BI86" s="121" t="s">
        <v>3827</v>
      </c>
      <c r="BJ86" s="121" t="s">
        <v>3914</v>
      </c>
      <c r="BK86" s="121" t="s">
        <v>3914</v>
      </c>
      <c r="BL86" s="121">
        <v>0</v>
      </c>
      <c r="BM86" s="124">
        <v>0</v>
      </c>
      <c r="BN86" s="121">
        <v>0</v>
      </c>
      <c r="BO86" s="124">
        <v>0</v>
      </c>
      <c r="BP86" s="121">
        <v>0</v>
      </c>
      <c r="BQ86" s="124">
        <v>0</v>
      </c>
      <c r="BR86" s="121">
        <v>24</v>
      </c>
      <c r="BS86" s="124">
        <v>100</v>
      </c>
      <c r="BT86" s="121">
        <v>24</v>
      </c>
      <c r="BU86" s="2"/>
      <c r="BV86" s="3"/>
      <c r="BW86" s="3"/>
      <c r="BX86" s="3"/>
      <c r="BY86" s="3"/>
    </row>
    <row r="87" spans="1:77" ht="41.45" customHeight="1">
      <c r="A87" s="64" t="s">
        <v>294</v>
      </c>
      <c r="C87" s="65"/>
      <c r="D87" s="65" t="s">
        <v>64</v>
      </c>
      <c r="E87" s="66">
        <v>222.60183053820015</v>
      </c>
      <c r="F87" s="68">
        <v>99.7493529621275</v>
      </c>
      <c r="G87" s="100" t="s">
        <v>789</v>
      </c>
      <c r="H87" s="65"/>
      <c r="I87" s="69" t="s">
        <v>294</v>
      </c>
      <c r="J87" s="70"/>
      <c r="K87" s="70"/>
      <c r="L87" s="69" t="s">
        <v>3208</v>
      </c>
      <c r="M87" s="73">
        <v>84.53230282163916</v>
      </c>
      <c r="N87" s="74">
        <v>3654.920166015625</v>
      </c>
      <c r="O87" s="74">
        <v>8375.880859375</v>
      </c>
      <c r="P87" s="75"/>
      <c r="Q87" s="76"/>
      <c r="R87" s="76"/>
      <c r="S87" s="86"/>
      <c r="T87" s="48">
        <v>0</v>
      </c>
      <c r="U87" s="48">
        <v>1</v>
      </c>
      <c r="V87" s="49">
        <v>0</v>
      </c>
      <c r="W87" s="49">
        <v>0.001808</v>
      </c>
      <c r="X87" s="49">
        <v>0.004028</v>
      </c>
      <c r="Y87" s="49">
        <v>0.514204</v>
      </c>
      <c r="Z87" s="49">
        <v>0</v>
      </c>
      <c r="AA87" s="49">
        <v>0</v>
      </c>
      <c r="AB87" s="71">
        <v>87</v>
      </c>
      <c r="AC87" s="71"/>
      <c r="AD87" s="72"/>
      <c r="AE87" s="78" t="s">
        <v>1797</v>
      </c>
      <c r="AF87" s="78">
        <v>5451</v>
      </c>
      <c r="AG87" s="78">
        <v>5278</v>
      </c>
      <c r="AH87" s="78">
        <v>26427</v>
      </c>
      <c r="AI87" s="78">
        <v>50726</v>
      </c>
      <c r="AJ87" s="78"/>
      <c r="AK87" s="78" t="s">
        <v>2074</v>
      </c>
      <c r="AL87" s="78" t="s">
        <v>2322</v>
      </c>
      <c r="AM87" s="82" t="s">
        <v>2450</v>
      </c>
      <c r="AN87" s="78"/>
      <c r="AO87" s="80">
        <v>42113.41504629629</v>
      </c>
      <c r="AP87" s="78"/>
      <c r="AQ87" s="78" t="b">
        <v>0</v>
      </c>
      <c r="AR87" s="78" t="b">
        <v>0</v>
      </c>
      <c r="AS87" s="78" t="b">
        <v>0</v>
      </c>
      <c r="AT87" s="78" t="s">
        <v>1663</v>
      </c>
      <c r="AU87" s="78">
        <v>2</v>
      </c>
      <c r="AV87" s="82" t="s">
        <v>2733</v>
      </c>
      <c r="AW87" s="78" t="b">
        <v>0</v>
      </c>
      <c r="AX87" s="78" t="s">
        <v>2837</v>
      </c>
      <c r="AY87" s="82" t="s">
        <v>2922</v>
      </c>
      <c r="AZ87" s="78" t="s">
        <v>66</v>
      </c>
      <c r="BA87" s="78" t="str">
        <f>REPLACE(INDEX(GroupVertices[Group],MATCH(Vertices[[#This Row],[Vertex]],GroupVertices[Vertex],0)),1,1,"")</f>
        <v>1</v>
      </c>
      <c r="BB87" s="48"/>
      <c r="BC87" s="48"/>
      <c r="BD87" s="48"/>
      <c r="BE87" s="48"/>
      <c r="BF87" s="48" t="s">
        <v>488</v>
      </c>
      <c r="BG87" s="48" t="s">
        <v>488</v>
      </c>
      <c r="BH87" s="121" t="s">
        <v>3827</v>
      </c>
      <c r="BI87" s="121" t="s">
        <v>3827</v>
      </c>
      <c r="BJ87" s="121" t="s">
        <v>3914</v>
      </c>
      <c r="BK87" s="121" t="s">
        <v>3914</v>
      </c>
      <c r="BL87" s="121">
        <v>0</v>
      </c>
      <c r="BM87" s="124">
        <v>0</v>
      </c>
      <c r="BN87" s="121">
        <v>0</v>
      </c>
      <c r="BO87" s="124">
        <v>0</v>
      </c>
      <c r="BP87" s="121">
        <v>0</v>
      </c>
      <c r="BQ87" s="124">
        <v>0</v>
      </c>
      <c r="BR87" s="121">
        <v>24</v>
      </c>
      <c r="BS87" s="124">
        <v>100</v>
      </c>
      <c r="BT87" s="121">
        <v>24</v>
      </c>
      <c r="BU87" s="2"/>
      <c r="BV87" s="3"/>
      <c r="BW87" s="3"/>
      <c r="BX87" s="3"/>
      <c r="BY87" s="3"/>
    </row>
    <row r="88" spans="1:77" ht="41.45" customHeight="1">
      <c r="A88" s="64" t="s">
        <v>295</v>
      </c>
      <c r="C88" s="65"/>
      <c r="D88" s="65" t="s">
        <v>64</v>
      </c>
      <c r="E88" s="66">
        <v>169.9455223062589</v>
      </c>
      <c r="F88" s="68">
        <v>99.96713759943013</v>
      </c>
      <c r="G88" s="100" t="s">
        <v>790</v>
      </c>
      <c r="H88" s="65"/>
      <c r="I88" s="69" t="s">
        <v>295</v>
      </c>
      <c r="J88" s="70"/>
      <c r="K88" s="70"/>
      <c r="L88" s="69" t="s">
        <v>3209</v>
      </c>
      <c r="M88" s="73">
        <v>11.951942696584748</v>
      </c>
      <c r="N88" s="74">
        <v>5067.35986328125</v>
      </c>
      <c r="O88" s="74">
        <v>3044.637451171875</v>
      </c>
      <c r="P88" s="75"/>
      <c r="Q88" s="76"/>
      <c r="R88" s="76"/>
      <c r="S88" s="86"/>
      <c r="T88" s="48">
        <v>0</v>
      </c>
      <c r="U88" s="48">
        <v>1</v>
      </c>
      <c r="V88" s="49">
        <v>0</v>
      </c>
      <c r="W88" s="49">
        <v>0.001808</v>
      </c>
      <c r="X88" s="49">
        <v>0.004028</v>
      </c>
      <c r="Y88" s="49">
        <v>0.514204</v>
      </c>
      <c r="Z88" s="49">
        <v>0</v>
      </c>
      <c r="AA88" s="49">
        <v>0</v>
      </c>
      <c r="AB88" s="71">
        <v>88</v>
      </c>
      <c r="AC88" s="71"/>
      <c r="AD88" s="72"/>
      <c r="AE88" s="78" t="s">
        <v>1798</v>
      </c>
      <c r="AF88" s="78">
        <v>695</v>
      </c>
      <c r="AG88" s="78">
        <v>692</v>
      </c>
      <c r="AH88" s="78">
        <v>41197</v>
      </c>
      <c r="AI88" s="78">
        <v>32039</v>
      </c>
      <c r="AJ88" s="78"/>
      <c r="AK88" s="78" t="s">
        <v>2075</v>
      </c>
      <c r="AL88" s="78" t="s">
        <v>2323</v>
      </c>
      <c r="AM88" s="78"/>
      <c r="AN88" s="78"/>
      <c r="AO88" s="80">
        <v>39876.60412037037</v>
      </c>
      <c r="AP88" s="82" t="s">
        <v>2561</v>
      </c>
      <c r="AQ88" s="78" t="b">
        <v>0</v>
      </c>
      <c r="AR88" s="78" t="b">
        <v>0</v>
      </c>
      <c r="AS88" s="78" t="b">
        <v>0</v>
      </c>
      <c r="AT88" s="78" t="s">
        <v>1663</v>
      </c>
      <c r="AU88" s="78">
        <v>4</v>
      </c>
      <c r="AV88" s="82" t="s">
        <v>2733</v>
      </c>
      <c r="AW88" s="78" t="b">
        <v>0</v>
      </c>
      <c r="AX88" s="78" t="s">
        <v>2837</v>
      </c>
      <c r="AY88" s="82" t="s">
        <v>2923</v>
      </c>
      <c r="AZ88" s="78" t="s">
        <v>66</v>
      </c>
      <c r="BA88" s="78" t="str">
        <f>REPLACE(INDEX(GroupVertices[Group],MATCH(Vertices[[#This Row],[Vertex]],GroupVertices[Vertex],0)),1,1,"")</f>
        <v>1</v>
      </c>
      <c r="BB88" s="48"/>
      <c r="BC88" s="48"/>
      <c r="BD88" s="48"/>
      <c r="BE88" s="48"/>
      <c r="BF88" s="48" t="s">
        <v>488</v>
      </c>
      <c r="BG88" s="48" t="s">
        <v>488</v>
      </c>
      <c r="BH88" s="121" t="s">
        <v>3827</v>
      </c>
      <c r="BI88" s="121" t="s">
        <v>3827</v>
      </c>
      <c r="BJ88" s="121" t="s">
        <v>3914</v>
      </c>
      <c r="BK88" s="121" t="s">
        <v>3914</v>
      </c>
      <c r="BL88" s="121">
        <v>0</v>
      </c>
      <c r="BM88" s="124">
        <v>0</v>
      </c>
      <c r="BN88" s="121">
        <v>0</v>
      </c>
      <c r="BO88" s="124">
        <v>0</v>
      </c>
      <c r="BP88" s="121">
        <v>0</v>
      </c>
      <c r="BQ88" s="124">
        <v>0</v>
      </c>
      <c r="BR88" s="121">
        <v>24</v>
      </c>
      <c r="BS88" s="124">
        <v>100</v>
      </c>
      <c r="BT88" s="121">
        <v>24</v>
      </c>
      <c r="BU88" s="2"/>
      <c r="BV88" s="3"/>
      <c r="BW88" s="3"/>
      <c r="BX88" s="3"/>
      <c r="BY88" s="3"/>
    </row>
    <row r="89" spans="1:77" ht="41.45" customHeight="1">
      <c r="A89" s="64" t="s">
        <v>296</v>
      </c>
      <c r="C89" s="65"/>
      <c r="D89" s="65" t="s">
        <v>64</v>
      </c>
      <c r="E89" s="66">
        <v>174.2397785816069</v>
      </c>
      <c r="F89" s="68">
        <v>99.94937670663658</v>
      </c>
      <c r="G89" s="100" t="s">
        <v>791</v>
      </c>
      <c r="H89" s="65"/>
      <c r="I89" s="69" t="s">
        <v>296</v>
      </c>
      <c r="J89" s="70"/>
      <c r="K89" s="70"/>
      <c r="L89" s="69" t="s">
        <v>3210</v>
      </c>
      <c r="M89" s="73">
        <v>17.871056234912345</v>
      </c>
      <c r="N89" s="74">
        <v>4557.2490234375</v>
      </c>
      <c r="O89" s="74">
        <v>7803.7509765625</v>
      </c>
      <c r="P89" s="75"/>
      <c r="Q89" s="76"/>
      <c r="R89" s="76"/>
      <c r="S89" s="86"/>
      <c r="T89" s="48">
        <v>0</v>
      </c>
      <c r="U89" s="48">
        <v>1</v>
      </c>
      <c r="V89" s="49">
        <v>0</v>
      </c>
      <c r="W89" s="49">
        <v>0.001808</v>
      </c>
      <c r="X89" s="49">
        <v>0.004028</v>
      </c>
      <c r="Y89" s="49">
        <v>0.514204</v>
      </c>
      <c r="Z89" s="49">
        <v>0</v>
      </c>
      <c r="AA89" s="49">
        <v>0</v>
      </c>
      <c r="AB89" s="71">
        <v>89</v>
      </c>
      <c r="AC89" s="71"/>
      <c r="AD89" s="72"/>
      <c r="AE89" s="78" t="s">
        <v>1799</v>
      </c>
      <c r="AF89" s="78">
        <v>1357</v>
      </c>
      <c r="AG89" s="78">
        <v>1066</v>
      </c>
      <c r="AH89" s="78">
        <v>21567</v>
      </c>
      <c r="AI89" s="78">
        <v>22943</v>
      </c>
      <c r="AJ89" s="78"/>
      <c r="AK89" s="78" t="s">
        <v>2076</v>
      </c>
      <c r="AL89" s="78"/>
      <c r="AM89" s="78"/>
      <c r="AN89" s="78"/>
      <c r="AO89" s="80">
        <v>42751.65730324074</v>
      </c>
      <c r="AP89" s="82" t="s">
        <v>2562</v>
      </c>
      <c r="AQ89" s="78" t="b">
        <v>0</v>
      </c>
      <c r="AR89" s="78" t="b">
        <v>0</v>
      </c>
      <c r="AS89" s="78" t="b">
        <v>0</v>
      </c>
      <c r="AT89" s="78" t="s">
        <v>2728</v>
      </c>
      <c r="AU89" s="78">
        <v>8</v>
      </c>
      <c r="AV89" s="82" t="s">
        <v>2733</v>
      </c>
      <c r="AW89" s="78" t="b">
        <v>0</v>
      </c>
      <c r="AX89" s="78" t="s">
        <v>2837</v>
      </c>
      <c r="AY89" s="82" t="s">
        <v>2924</v>
      </c>
      <c r="AZ89" s="78" t="s">
        <v>66</v>
      </c>
      <c r="BA89" s="78" t="str">
        <f>REPLACE(INDEX(GroupVertices[Group],MATCH(Vertices[[#This Row],[Vertex]],GroupVertices[Vertex],0)),1,1,"")</f>
        <v>1</v>
      </c>
      <c r="BB89" s="48"/>
      <c r="BC89" s="48"/>
      <c r="BD89" s="48"/>
      <c r="BE89" s="48"/>
      <c r="BF89" s="48" t="s">
        <v>488</v>
      </c>
      <c r="BG89" s="48" t="s">
        <v>488</v>
      </c>
      <c r="BH89" s="121" t="s">
        <v>3827</v>
      </c>
      <c r="BI89" s="121" t="s">
        <v>3827</v>
      </c>
      <c r="BJ89" s="121" t="s">
        <v>3914</v>
      </c>
      <c r="BK89" s="121" t="s">
        <v>3914</v>
      </c>
      <c r="BL89" s="121">
        <v>0</v>
      </c>
      <c r="BM89" s="124">
        <v>0</v>
      </c>
      <c r="BN89" s="121">
        <v>0</v>
      </c>
      <c r="BO89" s="124">
        <v>0</v>
      </c>
      <c r="BP89" s="121">
        <v>0</v>
      </c>
      <c r="BQ89" s="124">
        <v>0</v>
      </c>
      <c r="BR89" s="121">
        <v>24</v>
      </c>
      <c r="BS89" s="124">
        <v>100</v>
      </c>
      <c r="BT89" s="121">
        <v>24</v>
      </c>
      <c r="BU89" s="2"/>
      <c r="BV89" s="3"/>
      <c r="BW89" s="3"/>
      <c r="BX89" s="3"/>
      <c r="BY89" s="3"/>
    </row>
    <row r="90" spans="1:77" ht="41.45" customHeight="1">
      <c r="A90" s="64" t="s">
        <v>297</v>
      </c>
      <c r="C90" s="65"/>
      <c r="D90" s="65" t="s">
        <v>64</v>
      </c>
      <c r="E90" s="66">
        <v>620.2453688479667</v>
      </c>
      <c r="F90" s="68">
        <v>98.10471328505284</v>
      </c>
      <c r="G90" s="100" t="s">
        <v>792</v>
      </c>
      <c r="H90" s="65"/>
      <c r="I90" s="69" t="s">
        <v>297</v>
      </c>
      <c r="J90" s="70"/>
      <c r="K90" s="70"/>
      <c r="L90" s="69" t="s">
        <v>3211</v>
      </c>
      <c r="M90" s="73">
        <v>632.6358858680596</v>
      </c>
      <c r="N90" s="74">
        <v>5518.51123046875</v>
      </c>
      <c r="O90" s="74">
        <v>6435.25537109375</v>
      </c>
      <c r="P90" s="75"/>
      <c r="Q90" s="76"/>
      <c r="R90" s="76"/>
      <c r="S90" s="86"/>
      <c r="T90" s="48">
        <v>0</v>
      </c>
      <c r="U90" s="48">
        <v>1</v>
      </c>
      <c r="V90" s="49">
        <v>0</v>
      </c>
      <c r="W90" s="49">
        <v>0.001808</v>
      </c>
      <c r="X90" s="49">
        <v>0.004028</v>
      </c>
      <c r="Y90" s="49">
        <v>0.514204</v>
      </c>
      <c r="Z90" s="49">
        <v>0</v>
      </c>
      <c r="AA90" s="49">
        <v>0</v>
      </c>
      <c r="AB90" s="71">
        <v>90</v>
      </c>
      <c r="AC90" s="71"/>
      <c r="AD90" s="72"/>
      <c r="AE90" s="78" t="s">
        <v>1800</v>
      </c>
      <c r="AF90" s="78">
        <v>21951</v>
      </c>
      <c r="AG90" s="78">
        <v>39910</v>
      </c>
      <c r="AH90" s="78">
        <v>78507</v>
      </c>
      <c r="AI90" s="78">
        <v>82203</v>
      </c>
      <c r="AJ90" s="78"/>
      <c r="AK90" s="78" t="s">
        <v>2077</v>
      </c>
      <c r="AL90" s="78" t="s">
        <v>2324</v>
      </c>
      <c r="AM90" s="82" t="s">
        <v>2451</v>
      </c>
      <c r="AN90" s="78"/>
      <c r="AO90" s="80">
        <v>41582.02884259259</v>
      </c>
      <c r="AP90" s="82" t="s">
        <v>2563</v>
      </c>
      <c r="AQ90" s="78" t="b">
        <v>0</v>
      </c>
      <c r="AR90" s="78" t="b">
        <v>0</v>
      </c>
      <c r="AS90" s="78" t="b">
        <v>1</v>
      </c>
      <c r="AT90" s="78" t="s">
        <v>1663</v>
      </c>
      <c r="AU90" s="78">
        <v>126</v>
      </c>
      <c r="AV90" s="82" t="s">
        <v>2733</v>
      </c>
      <c r="AW90" s="78" t="b">
        <v>0</v>
      </c>
      <c r="AX90" s="78" t="s">
        <v>2837</v>
      </c>
      <c r="AY90" s="82" t="s">
        <v>2925</v>
      </c>
      <c r="AZ90" s="78" t="s">
        <v>66</v>
      </c>
      <c r="BA90" s="78" t="str">
        <f>REPLACE(INDEX(GroupVertices[Group],MATCH(Vertices[[#This Row],[Vertex]],GroupVertices[Vertex],0)),1,1,"")</f>
        <v>1</v>
      </c>
      <c r="BB90" s="48"/>
      <c r="BC90" s="48"/>
      <c r="BD90" s="48"/>
      <c r="BE90" s="48"/>
      <c r="BF90" s="48" t="s">
        <v>488</v>
      </c>
      <c r="BG90" s="48" t="s">
        <v>488</v>
      </c>
      <c r="BH90" s="121" t="s">
        <v>3827</v>
      </c>
      <c r="BI90" s="121" t="s">
        <v>3827</v>
      </c>
      <c r="BJ90" s="121" t="s">
        <v>3914</v>
      </c>
      <c r="BK90" s="121" t="s">
        <v>3914</v>
      </c>
      <c r="BL90" s="121">
        <v>0</v>
      </c>
      <c r="BM90" s="124">
        <v>0</v>
      </c>
      <c r="BN90" s="121">
        <v>0</v>
      </c>
      <c r="BO90" s="124">
        <v>0</v>
      </c>
      <c r="BP90" s="121">
        <v>0</v>
      </c>
      <c r="BQ90" s="124">
        <v>0</v>
      </c>
      <c r="BR90" s="121">
        <v>24</v>
      </c>
      <c r="BS90" s="124">
        <v>100</v>
      </c>
      <c r="BT90" s="121">
        <v>24</v>
      </c>
      <c r="BU90" s="2"/>
      <c r="BV90" s="3"/>
      <c r="BW90" s="3"/>
      <c r="BX90" s="3"/>
      <c r="BY90" s="3"/>
    </row>
    <row r="91" spans="1:77" ht="41.45" customHeight="1">
      <c r="A91" s="64" t="s">
        <v>298</v>
      </c>
      <c r="C91" s="65"/>
      <c r="D91" s="65" t="s">
        <v>64</v>
      </c>
      <c r="E91" s="66">
        <v>198.98342102378604</v>
      </c>
      <c r="F91" s="68">
        <v>99.84703787249198</v>
      </c>
      <c r="G91" s="100" t="s">
        <v>793</v>
      </c>
      <c r="H91" s="65"/>
      <c r="I91" s="69" t="s">
        <v>298</v>
      </c>
      <c r="J91" s="70"/>
      <c r="K91" s="70"/>
      <c r="L91" s="69" t="s">
        <v>3212</v>
      </c>
      <c r="M91" s="73">
        <v>51.97717836083739</v>
      </c>
      <c r="N91" s="74">
        <v>1495.5872802734375</v>
      </c>
      <c r="O91" s="74">
        <v>3804.393310546875</v>
      </c>
      <c r="P91" s="75"/>
      <c r="Q91" s="76"/>
      <c r="R91" s="76"/>
      <c r="S91" s="86"/>
      <c r="T91" s="48">
        <v>0</v>
      </c>
      <c r="U91" s="48">
        <v>1</v>
      </c>
      <c r="V91" s="49">
        <v>0</v>
      </c>
      <c r="W91" s="49">
        <v>0.001808</v>
      </c>
      <c r="X91" s="49">
        <v>0.004028</v>
      </c>
      <c r="Y91" s="49">
        <v>0.514204</v>
      </c>
      <c r="Z91" s="49">
        <v>0</v>
      </c>
      <c r="AA91" s="49">
        <v>0</v>
      </c>
      <c r="AB91" s="71">
        <v>91</v>
      </c>
      <c r="AC91" s="71"/>
      <c r="AD91" s="72"/>
      <c r="AE91" s="78" t="s">
        <v>1801</v>
      </c>
      <c r="AF91" s="78">
        <v>4992</v>
      </c>
      <c r="AG91" s="78">
        <v>3221</v>
      </c>
      <c r="AH91" s="78">
        <v>43527</v>
      </c>
      <c r="AI91" s="78">
        <v>56267</v>
      </c>
      <c r="AJ91" s="78"/>
      <c r="AK91" s="78" t="s">
        <v>2078</v>
      </c>
      <c r="AL91" s="78" t="s">
        <v>2325</v>
      </c>
      <c r="AM91" s="78"/>
      <c r="AN91" s="78"/>
      <c r="AO91" s="80">
        <v>40813.09438657408</v>
      </c>
      <c r="AP91" s="78"/>
      <c r="AQ91" s="78" t="b">
        <v>1</v>
      </c>
      <c r="AR91" s="78" t="b">
        <v>0</v>
      </c>
      <c r="AS91" s="78" t="b">
        <v>1</v>
      </c>
      <c r="AT91" s="78" t="s">
        <v>1663</v>
      </c>
      <c r="AU91" s="78">
        <v>7</v>
      </c>
      <c r="AV91" s="82" t="s">
        <v>2733</v>
      </c>
      <c r="AW91" s="78" t="b">
        <v>0</v>
      </c>
      <c r="AX91" s="78" t="s">
        <v>2837</v>
      </c>
      <c r="AY91" s="82" t="s">
        <v>2926</v>
      </c>
      <c r="AZ91" s="78" t="s">
        <v>66</v>
      </c>
      <c r="BA91" s="78" t="str">
        <f>REPLACE(INDEX(GroupVertices[Group],MATCH(Vertices[[#This Row],[Vertex]],GroupVertices[Vertex],0)),1,1,"")</f>
        <v>1</v>
      </c>
      <c r="BB91" s="48"/>
      <c r="BC91" s="48"/>
      <c r="BD91" s="48"/>
      <c r="BE91" s="48"/>
      <c r="BF91" s="48" t="s">
        <v>488</v>
      </c>
      <c r="BG91" s="48" t="s">
        <v>488</v>
      </c>
      <c r="BH91" s="121" t="s">
        <v>3827</v>
      </c>
      <c r="BI91" s="121" t="s">
        <v>3827</v>
      </c>
      <c r="BJ91" s="121" t="s">
        <v>3914</v>
      </c>
      <c r="BK91" s="121" t="s">
        <v>3914</v>
      </c>
      <c r="BL91" s="121">
        <v>0</v>
      </c>
      <c r="BM91" s="124">
        <v>0</v>
      </c>
      <c r="BN91" s="121">
        <v>0</v>
      </c>
      <c r="BO91" s="124">
        <v>0</v>
      </c>
      <c r="BP91" s="121">
        <v>0</v>
      </c>
      <c r="BQ91" s="124">
        <v>0</v>
      </c>
      <c r="BR91" s="121">
        <v>24</v>
      </c>
      <c r="BS91" s="124">
        <v>100</v>
      </c>
      <c r="BT91" s="121">
        <v>24</v>
      </c>
      <c r="BU91" s="2"/>
      <c r="BV91" s="3"/>
      <c r="BW91" s="3"/>
      <c r="BX91" s="3"/>
      <c r="BY91" s="3"/>
    </row>
    <row r="92" spans="1:77" ht="41.45" customHeight="1">
      <c r="A92" s="64" t="s">
        <v>299</v>
      </c>
      <c r="C92" s="65"/>
      <c r="D92" s="65" t="s">
        <v>64</v>
      </c>
      <c r="E92" s="66">
        <v>183.08089444261756</v>
      </c>
      <c r="F92" s="68">
        <v>99.91281016264989</v>
      </c>
      <c r="G92" s="100" t="s">
        <v>794</v>
      </c>
      <c r="H92" s="65"/>
      <c r="I92" s="69" t="s">
        <v>299</v>
      </c>
      <c r="J92" s="70"/>
      <c r="K92" s="70"/>
      <c r="L92" s="69" t="s">
        <v>3213</v>
      </c>
      <c r="M92" s="73">
        <v>30.05746646088092</v>
      </c>
      <c r="N92" s="74">
        <v>7676.56787109375</v>
      </c>
      <c r="O92" s="74">
        <v>5269.0380859375</v>
      </c>
      <c r="P92" s="75"/>
      <c r="Q92" s="76"/>
      <c r="R92" s="76"/>
      <c r="S92" s="86"/>
      <c r="T92" s="48">
        <v>0</v>
      </c>
      <c r="U92" s="48">
        <v>1</v>
      </c>
      <c r="V92" s="49">
        <v>0</v>
      </c>
      <c r="W92" s="49">
        <v>0.001264</v>
      </c>
      <c r="X92" s="49">
        <v>0.000285</v>
      </c>
      <c r="Y92" s="49">
        <v>0.537237</v>
      </c>
      <c r="Z92" s="49">
        <v>0</v>
      </c>
      <c r="AA92" s="49">
        <v>0</v>
      </c>
      <c r="AB92" s="71">
        <v>92</v>
      </c>
      <c r="AC92" s="71"/>
      <c r="AD92" s="72"/>
      <c r="AE92" s="78" t="s">
        <v>1802</v>
      </c>
      <c r="AF92" s="78">
        <v>3391</v>
      </c>
      <c r="AG92" s="78">
        <v>1836</v>
      </c>
      <c r="AH92" s="78">
        <v>76755</v>
      </c>
      <c r="AI92" s="78">
        <v>146048</v>
      </c>
      <c r="AJ92" s="78"/>
      <c r="AK92" s="78" t="s">
        <v>2079</v>
      </c>
      <c r="AL92" s="78">
        <v>85026</v>
      </c>
      <c r="AM92" s="78"/>
      <c r="AN92" s="78"/>
      <c r="AO92" s="80">
        <v>42880.31212962963</v>
      </c>
      <c r="AP92" s="82" t="s">
        <v>2564</v>
      </c>
      <c r="AQ92" s="78" t="b">
        <v>0</v>
      </c>
      <c r="AR92" s="78" t="b">
        <v>0</v>
      </c>
      <c r="AS92" s="78" t="b">
        <v>0</v>
      </c>
      <c r="AT92" s="78" t="s">
        <v>1663</v>
      </c>
      <c r="AU92" s="78">
        <v>10</v>
      </c>
      <c r="AV92" s="82" t="s">
        <v>2733</v>
      </c>
      <c r="AW92" s="78" t="b">
        <v>0</v>
      </c>
      <c r="AX92" s="78" t="s">
        <v>2837</v>
      </c>
      <c r="AY92" s="82" t="s">
        <v>2927</v>
      </c>
      <c r="AZ92" s="78" t="s">
        <v>66</v>
      </c>
      <c r="BA92" s="78" t="str">
        <f>REPLACE(INDEX(GroupVertices[Group],MATCH(Vertices[[#This Row],[Vertex]],GroupVertices[Vertex],0)),1,1,"")</f>
        <v>3</v>
      </c>
      <c r="BB92" s="48" t="s">
        <v>606</v>
      </c>
      <c r="BC92" s="48" t="s">
        <v>606</v>
      </c>
      <c r="BD92" s="48" t="s">
        <v>618</v>
      </c>
      <c r="BE92" s="48" t="s">
        <v>618</v>
      </c>
      <c r="BF92" s="48" t="s">
        <v>622</v>
      </c>
      <c r="BG92" s="48" t="s">
        <v>622</v>
      </c>
      <c r="BH92" s="121" t="s">
        <v>3826</v>
      </c>
      <c r="BI92" s="121" t="s">
        <v>3826</v>
      </c>
      <c r="BJ92" s="121" t="s">
        <v>3913</v>
      </c>
      <c r="BK92" s="121" t="s">
        <v>3913</v>
      </c>
      <c r="BL92" s="121">
        <v>0</v>
      </c>
      <c r="BM92" s="124">
        <v>0</v>
      </c>
      <c r="BN92" s="121">
        <v>0</v>
      </c>
      <c r="BO92" s="124">
        <v>0</v>
      </c>
      <c r="BP92" s="121">
        <v>0</v>
      </c>
      <c r="BQ92" s="124">
        <v>0</v>
      </c>
      <c r="BR92" s="121">
        <v>21</v>
      </c>
      <c r="BS92" s="124">
        <v>100</v>
      </c>
      <c r="BT92" s="121">
        <v>21</v>
      </c>
      <c r="BU92" s="2"/>
      <c r="BV92" s="3"/>
      <c r="BW92" s="3"/>
      <c r="BX92" s="3"/>
      <c r="BY92" s="3"/>
    </row>
    <row r="93" spans="1:77" ht="41.45" customHeight="1">
      <c r="A93" s="64" t="s">
        <v>300</v>
      </c>
      <c r="C93" s="65"/>
      <c r="D93" s="65" t="s">
        <v>64</v>
      </c>
      <c r="E93" s="66">
        <v>165.44459059519895</v>
      </c>
      <c r="F93" s="68">
        <v>99.98575329455063</v>
      </c>
      <c r="G93" s="100" t="s">
        <v>795</v>
      </c>
      <c r="H93" s="65"/>
      <c r="I93" s="69" t="s">
        <v>300</v>
      </c>
      <c r="J93" s="70"/>
      <c r="K93" s="70"/>
      <c r="L93" s="69" t="s">
        <v>3214</v>
      </c>
      <c r="M93" s="73">
        <v>5.747952036091654</v>
      </c>
      <c r="N93" s="74">
        <v>8462.6162109375</v>
      </c>
      <c r="O93" s="74">
        <v>6814.0068359375</v>
      </c>
      <c r="P93" s="75"/>
      <c r="Q93" s="76"/>
      <c r="R93" s="76"/>
      <c r="S93" s="86"/>
      <c r="T93" s="48">
        <v>0</v>
      </c>
      <c r="U93" s="48">
        <v>1</v>
      </c>
      <c r="V93" s="49">
        <v>0</v>
      </c>
      <c r="W93" s="49">
        <v>0.001264</v>
      </c>
      <c r="X93" s="49">
        <v>0.000285</v>
      </c>
      <c r="Y93" s="49">
        <v>0.537237</v>
      </c>
      <c r="Z93" s="49">
        <v>0</v>
      </c>
      <c r="AA93" s="49">
        <v>0</v>
      </c>
      <c r="AB93" s="71">
        <v>93</v>
      </c>
      <c r="AC93" s="71"/>
      <c r="AD93" s="72"/>
      <c r="AE93" s="78" t="s">
        <v>1803</v>
      </c>
      <c r="AF93" s="78">
        <v>329</v>
      </c>
      <c r="AG93" s="78">
        <v>300</v>
      </c>
      <c r="AH93" s="78">
        <v>4960</v>
      </c>
      <c r="AI93" s="78">
        <v>33844</v>
      </c>
      <c r="AJ93" s="78"/>
      <c r="AK93" s="78" t="s">
        <v>2080</v>
      </c>
      <c r="AL93" s="78" t="s">
        <v>2326</v>
      </c>
      <c r="AM93" s="78"/>
      <c r="AN93" s="78"/>
      <c r="AO93" s="80">
        <v>40473.67318287037</v>
      </c>
      <c r="AP93" s="78"/>
      <c r="AQ93" s="78" t="b">
        <v>1</v>
      </c>
      <c r="AR93" s="78" t="b">
        <v>0</v>
      </c>
      <c r="AS93" s="78" t="b">
        <v>1</v>
      </c>
      <c r="AT93" s="78" t="s">
        <v>1663</v>
      </c>
      <c r="AU93" s="78">
        <v>1</v>
      </c>
      <c r="AV93" s="82" t="s">
        <v>2733</v>
      </c>
      <c r="AW93" s="78" t="b">
        <v>0</v>
      </c>
      <c r="AX93" s="78" t="s">
        <v>2837</v>
      </c>
      <c r="AY93" s="82" t="s">
        <v>2928</v>
      </c>
      <c r="AZ93" s="78" t="s">
        <v>66</v>
      </c>
      <c r="BA93" s="78" t="str">
        <f>REPLACE(INDEX(GroupVertices[Group],MATCH(Vertices[[#This Row],[Vertex]],GroupVertices[Vertex],0)),1,1,"")</f>
        <v>3</v>
      </c>
      <c r="BB93" s="48" t="s">
        <v>606</v>
      </c>
      <c r="BC93" s="48" t="s">
        <v>606</v>
      </c>
      <c r="BD93" s="48" t="s">
        <v>618</v>
      </c>
      <c r="BE93" s="48" t="s">
        <v>618</v>
      </c>
      <c r="BF93" s="48" t="s">
        <v>622</v>
      </c>
      <c r="BG93" s="48" t="s">
        <v>622</v>
      </c>
      <c r="BH93" s="121" t="s">
        <v>3826</v>
      </c>
      <c r="BI93" s="121" t="s">
        <v>3826</v>
      </c>
      <c r="BJ93" s="121" t="s">
        <v>3913</v>
      </c>
      <c r="BK93" s="121" t="s">
        <v>3913</v>
      </c>
      <c r="BL93" s="121">
        <v>0</v>
      </c>
      <c r="BM93" s="124">
        <v>0</v>
      </c>
      <c r="BN93" s="121">
        <v>0</v>
      </c>
      <c r="BO93" s="124">
        <v>0</v>
      </c>
      <c r="BP93" s="121">
        <v>0</v>
      </c>
      <c r="BQ93" s="124">
        <v>0</v>
      </c>
      <c r="BR93" s="121">
        <v>21</v>
      </c>
      <c r="BS93" s="124">
        <v>100</v>
      </c>
      <c r="BT93" s="121">
        <v>21</v>
      </c>
      <c r="BU93" s="2"/>
      <c r="BV93" s="3"/>
      <c r="BW93" s="3"/>
      <c r="BX93" s="3"/>
      <c r="BY93" s="3"/>
    </row>
    <row r="94" spans="1:77" ht="41.45" customHeight="1">
      <c r="A94" s="64" t="s">
        <v>301</v>
      </c>
      <c r="C94" s="65"/>
      <c r="D94" s="65" t="s">
        <v>64</v>
      </c>
      <c r="E94" s="66">
        <v>170.96741751616793</v>
      </c>
      <c r="F94" s="68">
        <v>99.96291107681348</v>
      </c>
      <c r="G94" s="100" t="s">
        <v>796</v>
      </c>
      <c r="H94" s="65"/>
      <c r="I94" s="69" t="s">
        <v>301</v>
      </c>
      <c r="J94" s="70"/>
      <c r="K94" s="70"/>
      <c r="L94" s="69" t="s">
        <v>3215</v>
      </c>
      <c r="M94" s="73">
        <v>13.360501800625272</v>
      </c>
      <c r="N94" s="74">
        <v>3396.45751953125</v>
      </c>
      <c r="O94" s="74">
        <v>9181.2724609375</v>
      </c>
      <c r="P94" s="75"/>
      <c r="Q94" s="76"/>
      <c r="R94" s="76"/>
      <c r="S94" s="86"/>
      <c r="T94" s="48">
        <v>0</v>
      </c>
      <c r="U94" s="48">
        <v>1</v>
      </c>
      <c r="V94" s="49">
        <v>0</v>
      </c>
      <c r="W94" s="49">
        <v>0.001808</v>
      </c>
      <c r="X94" s="49">
        <v>0.004028</v>
      </c>
      <c r="Y94" s="49">
        <v>0.514204</v>
      </c>
      <c r="Z94" s="49">
        <v>0</v>
      </c>
      <c r="AA94" s="49">
        <v>0</v>
      </c>
      <c r="AB94" s="71">
        <v>94</v>
      </c>
      <c r="AC94" s="71"/>
      <c r="AD94" s="72"/>
      <c r="AE94" s="78" t="s">
        <v>1804</v>
      </c>
      <c r="AF94" s="78">
        <v>1082</v>
      </c>
      <c r="AG94" s="78">
        <v>781</v>
      </c>
      <c r="AH94" s="78">
        <v>5243</v>
      </c>
      <c r="AI94" s="78">
        <v>11080</v>
      </c>
      <c r="AJ94" s="78"/>
      <c r="AK94" s="78" t="s">
        <v>2081</v>
      </c>
      <c r="AL94" s="78" t="s">
        <v>2327</v>
      </c>
      <c r="AM94" s="78"/>
      <c r="AN94" s="78"/>
      <c r="AO94" s="80">
        <v>43464.72829861111</v>
      </c>
      <c r="AP94" s="82" t="s">
        <v>2565</v>
      </c>
      <c r="AQ94" s="78" t="b">
        <v>1</v>
      </c>
      <c r="AR94" s="78" t="b">
        <v>0</v>
      </c>
      <c r="AS94" s="78" t="b">
        <v>0</v>
      </c>
      <c r="AT94" s="78" t="s">
        <v>1663</v>
      </c>
      <c r="AU94" s="78">
        <v>0</v>
      </c>
      <c r="AV94" s="78"/>
      <c r="AW94" s="78" t="b">
        <v>0</v>
      </c>
      <c r="AX94" s="78" t="s">
        <v>2837</v>
      </c>
      <c r="AY94" s="82" t="s">
        <v>2929</v>
      </c>
      <c r="AZ94" s="78" t="s">
        <v>66</v>
      </c>
      <c r="BA94" s="78" t="str">
        <f>REPLACE(INDEX(GroupVertices[Group],MATCH(Vertices[[#This Row],[Vertex]],GroupVertices[Vertex],0)),1,1,"")</f>
        <v>1</v>
      </c>
      <c r="BB94" s="48"/>
      <c r="BC94" s="48"/>
      <c r="BD94" s="48"/>
      <c r="BE94" s="48"/>
      <c r="BF94" s="48" t="s">
        <v>488</v>
      </c>
      <c r="BG94" s="48" t="s">
        <v>488</v>
      </c>
      <c r="BH94" s="121" t="s">
        <v>3827</v>
      </c>
      <c r="BI94" s="121" t="s">
        <v>3827</v>
      </c>
      <c r="BJ94" s="121" t="s">
        <v>3914</v>
      </c>
      <c r="BK94" s="121" t="s">
        <v>3914</v>
      </c>
      <c r="BL94" s="121">
        <v>0</v>
      </c>
      <c r="BM94" s="124">
        <v>0</v>
      </c>
      <c r="BN94" s="121">
        <v>0</v>
      </c>
      <c r="BO94" s="124">
        <v>0</v>
      </c>
      <c r="BP94" s="121">
        <v>0</v>
      </c>
      <c r="BQ94" s="124">
        <v>0</v>
      </c>
      <c r="BR94" s="121">
        <v>24</v>
      </c>
      <c r="BS94" s="124">
        <v>100</v>
      </c>
      <c r="BT94" s="121">
        <v>24</v>
      </c>
      <c r="BU94" s="2"/>
      <c r="BV94" s="3"/>
      <c r="BW94" s="3"/>
      <c r="BX94" s="3"/>
      <c r="BY94" s="3"/>
    </row>
    <row r="95" spans="1:77" ht="41.45" customHeight="1">
      <c r="A95" s="64" t="s">
        <v>302</v>
      </c>
      <c r="C95" s="65"/>
      <c r="D95" s="65" t="s">
        <v>64</v>
      </c>
      <c r="E95" s="66">
        <v>217.19382330373782</v>
      </c>
      <c r="F95" s="68">
        <v>99.77172028968302</v>
      </c>
      <c r="G95" s="100" t="s">
        <v>797</v>
      </c>
      <c r="H95" s="65"/>
      <c r="I95" s="69" t="s">
        <v>302</v>
      </c>
      <c r="J95" s="70"/>
      <c r="K95" s="70"/>
      <c r="L95" s="69" t="s">
        <v>3216</v>
      </c>
      <c r="M95" s="73">
        <v>77.07801812497527</v>
      </c>
      <c r="N95" s="74">
        <v>5376.11767578125</v>
      </c>
      <c r="O95" s="74">
        <v>8850.53515625</v>
      </c>
      <c r="P95" s="75"/>
      <c r="Q95" s="76"/>
      <c r="R95" s="76"/>
      <c r="S95" s="86"/>
      <c r="T95" s="48">
        <v>0</v>
      </c>
      <c r="U95" s="48">
        <v>1</v>
      </c>
      <c r="V95" s="49">
        <v>0</v>
      </c>
      <c r="W95" s="49">
        <v>0.001808</v>
      </c>
      <c r="X95" s="49">
        <v>0.004028</v>
      </c>
      <c r="Y95" s="49">
        <v>0.514204</v>
      </c>
      <c r="Z95" s="49">
        <v>0</v>
      </c>
      <c r="AA95" s="49">
        <v>0</v>
      </c>
      <c r="AB95" s="71">
        <v>95</v>
      </c>
      <c r="AC95" s="71"/>
      <c r="AD95" s="72"/>
      <c r="AE95" s="78" t="s">
        <v>1805</v>
      </c>
      <c r="AF95" s="78">
        <v>4999</v>
      </c>
      <c r="AG95" s="78">
        <v>4807</v>
      </c>
      <c r="AH95" s="78">
        <v>21988</v>
      </c>
      <c r="AI95" s="78">
        <v>89295</v>
      </c>
      <c r="AJ95" s="78"/>
      <c r="AK95" s="78" t="s">
        <v>2082</v>
      </c>
      <c r="AL95" s="78" t="s">
        <v>2328</v>
      </c>
      <c r="AM95" s="78"/>
      <c r="AN95" s="78"/>
      <c r="AO95" s="80">
        <v>41348.00545138889</v>
      </c>
      <c r="AP95" s="82" t="s">
        <v>2566</v>
      </c>
      <c r="AQ95" s="78" t="b">
        <v>1</v>
      </c>
      <c r="AR95" s="78" t="b">
        <v>0</v>
      </c>
      <c r="AS95" s="78" t="b">
        <v>1</v>
      </c>
      <c r="AT95" s="78" t="s">
        <v>1663</v>
      </c>
      <c r="AU95" s="78">
        <v>7</v>
      </c>
      <c r="AV95" s="82" t="s">
        <v>2733</v>
      </c>
      <c r="AW95" s="78" t="b">
        <v>0</v>
      </c>
      <c r="AX95" s="78" t="s">
        <v>2837</v>
      </c>
      <c r="AY95" s="82" t="s">
        <v>2930</v>
      </c>
      <c r="AZ95" s="78" t="s">
        <v>66</v>
      </c>
      <c r="BA95" s="78" t="str">
        <f>REPLACE(INDEX(GroupVertices[Group],MATCH(Vertices[[#This Row],[Vertex]],GroupVertices[Vertex],0)),1,1,"")</f>
        <v>1</v>
      </c>
      <c r="BB95" s="48"/>
      <c r="BC95" s="48"/>
      <c r="BD95" s="48"/>
      <c r="BE95" s="48"/>
      <c r="BF95" s="48" t="s">
        <v>488</v>
      </c>
      <c r="BG95" s="48" t="s">
        <v>488</v>
      </c>
      <c r="BH95" s="121" t="s">
        <v>3827</v>
      </c>
      <c r="BI95" s="121" t="s">
        <v>3827</v>
      </c>
      <c r="BJ95" s="121" t="s">
        <v>3914</v>
      </c>
      <c r="BK95" s="121" t="s">
        <v>3914</v>
      </c>
      <c r="BL95" s="121">
        <v>0</v>
      </c>
      <c r="BM95" s="124">
        <v>0</v>
      </c>
      <c r="BN95" s="121">
        <v>0</v>
      </c>
      <c r="BO95" s="124">
        <v>0</v>
      </c>
      <c r="BP95" s="121">
        <v>0</v>
      </c>
      <c r="BQ95" s="124">
        <v>0</v>
      </c>
      <c r="BR95" s="121">
        <v>24</v>
      </c>
      <c r="BS95" s="124">
        <v>100</v>
      </c>
      <c r="BT95" s="121">
        <v>24</v>
      </c>
      <c r="BU95" s="2"/>
      <c r="BV95" s="3"/>
      <c r="BW95" s="3"/>
      <c r="BX95" s="3"/>
      <c r="BY95" s="3"/>
    </row>
    <row r="96" spans="1:77" ht="41.45" customHeight="1">
      <c r="A96" s="64" t="s">
        <v>303</v>
      </c>
      <c r="C96" s="65"/>
      <c r="D96" s="65" t="s">
        <v>64</v>
      </c>
      <c r="E96" s="66">
        <v>175.57168694508385</v>
      </c>
      <c r="F96" s="68">
        <v>99.9438679805295</v>
      </c>
      <c r="G96" s="100" t="s">
        <v>798</v>
      </c>
      <c r="H96" s="65"/>
      <c r="I96" s="69" t="s">
        <v>303</v>
      </c>
      <c r="J96" s="70"/>
      <c r="K96" s="70"/>
      <c r="L96" s="69" t="s">
        <v>3217</v>
      </c>
      <c r="M96" s="73">
        <v>19.706931022201115</v>
      </c>
      <c r="N96" s="74">
        <v>6362.376953125</v>
      </c>
      <c r="O96" s="74">
        <v>3675</v>
      </c>
      <c r="P96" s="75"/>
      <c r="Q96" s="76"/>
      <c r="R96" s="76"/>
      <c r="S96" s="86"/>
      <c r="T96" s="48">
        <v>0</v>
      </c>
      <c r="U96" s="48">
        <v>1</v>
      </c>
      <c r="V96" s="49">
        <v>0</v>
      </c>
      <c r="W96" s="49">
        <v>0.001808</v>
      </c>
      <c r="X96" s="49">
        <v>0.004028</v>
      </c>
      <c r="Y96" s="49">
        <v>0.514204</v>
      </c>
      <c r="Z96" s="49">
        <v>0</v>
      </c>
      <c r="AA96" s="49">
        <v>0</v>
      </c>
      <c r="AB96" s="71">
        <v>96</v>
      </c>
      <c r="AC96" s="71"/>
      <c r="AD96" s="72"/>
      <c r="AE96" s="78" t="s">
        <v>1806</v>
      </c>
      <c r="AF96" s="78">
        <v>1378</v>
      </c>
      <c r="AG96" s="78">
        <v>1182</v>
      </c>
      <c r="AH96" s="78">
        <v>18976</v>
      </c>
      <c r="AI96" s="78">
        <v>8597</v>
      </c>
      <c r="AJ96" s="78"/>
      <c r="AK96" s="78" t="s">
        <v>2083</v>
      </c>
      <c r="AL96" s="78"/>
      <c r="AM96" s="78"/>
      <c r="AN96" s="78"/>
      <c r="AO96" s="80">
        <v>42761.05180555556</v>
      </c>
      <c r="AP96" s="78"/>
      <c r="AQ96" s="78" t="b">
        <v>1</v>
      </c>
      <c r="AR96" s="78" t="b">
        <v>0</v>
      </c>
      <c r="AS96" s="78" t="b">
        <v>0</v>
      </c>
      <c r="AT96" s="78" t="s">
        <v>1663</v>
      </c>
      <c r="AU96" s="78">
        <v>0</v>
      </c>
      <c r="AV96" s="78"/>
      <c r="AW96" s="78" t="b">
        <v>0</v>
      </c>
      <c r="AX96" s="78" t="s">
        <v>2837</v>
      </c>
      <c r="AY96" s="82" t="s">
        <v>2931</v>
      </c>
      <c r="AZ96" s="78" t="s">
        <v>66</v>
      </c>
      <c r="BA96" s="78" t="str">
        <f>REPLACE(INDEX(GroupVertices[Group],MATCH(Vertices[[#This Row],[Vertex]],GroupVertices[Vertex],0)),1,1,"")</f>
        <v>1</v>
      </c>
      <c r="BB96" s="48"/>
      <c r="BC96" s="48"/>
      <c r="BD96" s="48"/>
      <c r="BE96" s="48"/>
      <c r="BF96" s="48" t="s">
        <v>488</v>
      </c>
      <c r="BG96" s="48" t="s">
        <v>488</v>
      </c>
      <c r="BH96" s="121" t="s">
        <v>3827</v>
      </c>
      <c r="BI96" s="121" t="s">
        <v>3827</v>
      </c>
      <c r="BJ96" s="121" t="s">
        <v>3914</v>
      </c>
      <c r="BK96" s="121" t="s">
        <v>3914</v>
      </c>
      <c r="BL96" s="121">
        <v>0</v>
      </c>
      <c r="BM96" s="124">
        <v>0</v>
      </c>
      <c r="BN96" s="121">
        <v>0</v>
      </c>
      <c r="BO96" s="124">
        <v>0</v>
      </c>
      <c r="BP96" s="121">
        <v>0</v>
      </c>
      <c r="BQ96" s="124">
        <v>0</v>
      </c>
      <c r="BR96" s="121">
        <v>24</v>
      </c>
      <c r="BS96" s="124">
        <v>100</v>
      </c>
      <c r="BT96" s="121">
        <v>24</v>
      </c>
      <c r="BU96" s="2"/>
      <c r="BV96" s="3"/>
      <c r="BW96" s="3"/>
      <c r="BX96" s="3"/>
      <c r="BY96" s="3"/>
    </row>
    <row r="97" spans="1:77" ht="41.45" customHeight="1">
      <c r="A97" s="64" t="s">
        <v>304</v>
      </c>
      <c r="C97" s="65"/>
      <c r="D97" s="65" t="s">
        <v>64</v>
      </c>
      <c r="E97" s="66">
        <v>278.62235558478574</v>
      </c>
      <c r="F97" s="68">
        <v>99.51765404250267</v>
      </c>
      <c r="G97" s="100" t="s">
        <v>799</v>
      </c>
      <c r="H97" s="65"/>
      <c r="I97" s="69" t="s">
        <v>304</v>
      </c>
      <c r="J97" s="70"/>
      <c r="K97" s="70"/>
      <c r="L97" s="69" t="s">
        <v>3218</v>
      </c>
      <c r="M97" s="73">
        <v>161.74982943527644</v>
      </c>
      <c r="N97" s="74">
        <v>2902.05224609375</v>
      </c>
      <c r="O97" s="74">
        <v>8408.671875</v>
      </c>
      <c r="P97" s="75"/>
      <c r="Q97" s="76"/>
      <c r="R97" s="76"/>
      <c r="S97" s="86"/>
      <c r="T97" s="48">
        <v>0</v>
      </c>
      <c r="U97" s="48">
        <v>1</v>
      </c>
      <c r="V97" s="49">
        <v>0</v>
      </c>
      <c r="W97" s="49">
        <v>0.001808</v>
      </c>
      <c r="X97" s="49">
        <v>0.004028</v>
      </c>
      <c r="Y97" s="49">
        <v>0.514204</v>
      </c>
      <c r="Z97" s="49">
        <v>0</v>
      </c>
      <c r="AA97" s="49">
        <v>0</v>
      </c>
      <c r="AB97" s="71">
        <v>97</v>
      </c>
      <c r="AC97" s="71"/>
      <c r="AD97" s="72"/>
      <c r="AE97" s="78" t="s">
        <v>1807</v>
      </c>
      <c r="AF97" s="78">
        <v>8194</v>
      </c>
      <c r="AG97" s="78">
        <v>10157</v>
      </c>
      <c r="AH97" s="78">
        <v>24430</v>
      </c>
      <c r="AI97" s="78">
        <v>54503</v>
      </c>
      <c r="AJ97" s="78"/>
      <c r="AK97" s="78" t="s">
        <v>2084</v>
      </c>
      <c r="AL97" s="78" t="s">
        <v>2329</v>
      </c>
      <c r="AM97" s="78"/>
      <c r="AN97" s="78"/>
      <c r="AO97" s="80">
        <v>42796.21949074074</v>
      </c>
      <c r="AP97" s="82" t="s">
        <v>2567</v>
      </c>
      <c r="AQ97" s="78" t="b">
        <v>0</v>
      </c>
      <c r="AR97" s="78" t="b">
        <v>0</v>
      </c>
      <c r="AS97" s="78" t="b">
        <v>1</v>
      </c>
      <c r="AT97" s="78" t="s">
        <v>1663</v>
      </c>
      <c r="AU97" s="78">
        <v>17</v>
      </c>
      <c r="AV97" s="82" t="s">
        <v>2733</v>
      </c>
      <c r="AW97" s="78" t="b">
        <v>0</v>
      </c>
      <c r="AX97" s="78" t="s">
        <v>2837</v>
      </c>
      <c r="AY97" s="82" t="s">
        <v>2932</v>
      </c>
      <c r="AZ97" s="78" t="s">
        <v>66</v>
      </c>
      <c r="BA97" s="78" t="str">
        <f>REPLACE(INDEX(GroupVertices[Group],MATCH(Vertices[[#This Row],[Vertex]],GroupVertices[Vertex],0)),1,1,"")</f>
        <v>1</v>
      </c>
      <c r="BB97" s="48"/>
      <c r="BC97" s="48"/>
      <c r="BD97" s="48"/>
      <c r="BE97" s="48"/>
      <c r="BF97" s="48" t="s">
        <v>488</v>
      </c>
      <c r="BG97" s="48" t="s">
        <v>488</v>
      </c>
      <c r="BH97" s="121" t="s">
        <v>3827</v>
      </c>
      <c r="BI97" s="121" t="s">
        <v>3827</v>
      </c>
      <c r="BJ97" s="121" t="s">
        <v>3914</v>
      </c>
      <c r="BK97" s="121" t="s">
        <v>3914</v>
      </c>
      <c r="BL97" s="121">
        <v>0</v>
      </c>
      <c r="BM97" s="124">
        <v>0</v>
      </c>
      <c r="BN97" s="121">
        <v>0</v>
      </c>
      <c r="BO97" s="124">
        <v>0</v>
      </c>
      <c r="BP97" s="121">
        <v>0</v>
      </c>
      <c r="BQ97" s="124">
        <v>0</v>
      </c>
      <c r="BR97" s="121">
        <v>24</v>
      </c>
      <c r="BS97" s="124">
        <v>100</v>
      </c>
      <c r="BT97" s="121">
        <v>24</v>
      </c>
      <c r="BU97" s="2"/>
      <c r="BV97" s="3"/>
      <c r="BW97" s="3"/>
      <c r="BX97" s="3"/>
      <c r="BY97" s="3"/>
    </row>
    <row r="98" spans="1:77" ht="41.45" customHeight="1">
      <c r="A98" s="64" t="s">
        <v>305</v>
      </c>
      <c r="C98" s="65"/>
      <c r="D98" s="65" t="s">
        <v>64</v>
      </c>
      <c r="E98" s="66">
        <v>181.20933355255946</v>
      </c>
      <c r="F98" s="68">
        <v>99.9205508726107</v>
      </c>
      <c r="G98" s="100" t="s">
        <v>800</v>
      </c>
      <c r="H98" s="65"/>
      <c r="I98" s="69" t="s">
        <v>305</v>
      </c>
      <c r="J98" s="70"/>
      <c r="K98" s="70"/>
      <c r="L98" s="69" t="s">
        <v>3219</v>
      </c>
      <c r="M98" s="73">
        <v>27.477745854604457</v>
      </c>
      <c r="N98" s="74">
        <v>2688.388916015625</v>
      </c>
      <c r="O98" s="74">
        <v>9241.3984375</v>
      </c>
      <c r="P98" s="75"/>
      <c r="Q98" s="76"/>
      <c r="R98" s="76"/>
      <c r="S98" s="86"/>
      <c r="T98" s="48">
        <v>0</v>
      </c>
      <c r="U98" s="48">
        <v>1</v>
      </c>
      <c r="V98" s="49">
        <v>0</v>
      </c>
      <c r="W98" s="49">
        <v>0.001808</v>
      </c>
      <c r="X98" s="49">
        <v>0.004028</v>
      </c>
      <c r="Y98" s="49">
        <v>0.514204</v>
      </c>
      <c r="Z98" s="49">
        <v>0</v>
      </c>
      <c r="AA98" s="49">
        <v>0</v>
      </c>
      <c r="AB98" s="71">
        <v>98</v>
      </c>
      <c r="AC98" s="71"/>
      <c r="AD98" s="72"/>
      <c r="AE98" s="78" t="s">
        <v>1808</v>
      </c>
      <c r="AF98" s="78">
        <v>2751</v>
      </c>
      <c r="AG98" s="78">
        <v>1673</v>
      </c>
      <c r="AH98" s="78">
        <v>19351</v>
      </c>
      <c r="AI98" s="78">
        <v>51497</v>
      </c>
      <c r="AJ98" s="78"/>
      <c r="AK98" s="78" t="s">
        <v>2085</v>
      </c>
      <c r="AL98" s="78" t="s">
        <v>2265</v>
      </c>
      <c r="AM98" s="78"/>
      <c r="AN98" s="78"/>
      <c r="AO98" s="80">
        <v>39778.93282407407</v>
      </c>
      <c r="AP98" s="82" t="s">
        <v>2568</v>
      </c>
      <c r="AQ98" s="78" t="b">
        <v>0</v>
      </c>
      <c r="AR98" s="78" t="b">
        <v>0</v>
      </c>
      <c r="AS98" s="78" t="b">
        <v>0</v>
      </c>
      <c r="AT98" s="78" t="s">
        <v>1663</v>
      </c>
      <c r="AU98" s="78">
        <v>12</v>
      </c>
      <c r="AV98" s="82" t="s">
        <v>2737</v>
      </c>
      <c r="AW98" s="78" t="b">
        <v>0</v>
      </c>
      <c r="AX98" s="78" t="s">
        <v>2837</v>
      </c>
      <c r="AY98" s="82" t="s">
        <v>2933</v>
      </c>
      <c r="AZ98" s="78" t="s">
        <v>66</v>
      </c>
      <c r="BA98" s="78" t="str">
        <f>REPLACE(INDEX(GroupVertices[Group],MATCH(Vertices[[#This Row],[Vertex]],GroupVertices[Vertex],0)),1,1,"")</f>
        <v>1</v>
      </c>
      <c r="BB98" s="48"/>
      <c r="BC98" s="48"/>
      <c r="BD98" s="48"/>
      <c r="BE98" s="48"/>
      <c r="BF98" s="48" t="s">
        <v>488</v>
      </c>
      <c r="BG98" s="48" t="s">
        <v>488</v>
      </c>
      <c r="BH98" s="121" t="s">
        <v>3827</v>
      </c>
      <c r="BI98" s="121" t="s">
        <v>3827</v>
      </c>
      <c r="BJ98" s="121" t="s">
        <v>3914</v>
      </c>
      <c r="BK98" s="121" t="s">
        <v>3914</v>
      </c>
      <c r="BL98" s="121">
        <v>0</v>
      </c>
      <c r="BM98" s="124">
        <v>0</v>
      </c>
      <c r="BN98" s="121">
        <v>0</v>
      </c>
      <c r="BO98" s="124">
        <v>0</v>
      </c>
      <c r="BP98" s="121">
        <v>0</v>
      </c>
      <c r="BQ98" s="124">
        <v>0</v>
      </c>
      <c r="BR98" s="121">
        <v>24</v>
      </c>
      <c r="BS98" s="124">
        <v>100</v>
      </c>
      <c r="BT98" s="121">
        <v>24</v>
      </c>
      <c r="BU98" s="2"/>
      <c r="BV98" s="3"/>
      <c r="BW98" s="3"/>
      <c r="BX98" s="3"/>
      <c r="BY98" s="3"/>
    </row>
    <row r="99" spans="1:77" ht="41.45" customHeight="1">
      <c r="A99" s="64" t="s">
        <v>306</v>
      </c>
      <c r="C99" s="65"/>
      <c r="D99" s="65" t="s">
        <v>64</v>
      </c>
      <c r="E99" s="66">
        <v>165.29532500274033</v>
      </c>
      <c r="F99" s="68">
        <v>99.98637065178677</v>
      </c>
      <c r="G99" s="100" t="s">
        <v>801</v>
      </c>
      <c r="H99" s="65"/>
      <c r="I99" s="69" t="s">
        <v>306</v>
      </c>
      <c r="J99" s="70"/>
      <c r="K99" s="70"/>
      <c r="L99" s="69" t="s">
        <v>3220</v>
      </c>
      <c r="M99" s="73">
        <v>5.542207447861015</v>
      </c>
      <c r="N99" s="74">
        <v>8435.5390625</v>
      </c>
      <c r="O99" s="74">
        <v>5456.9404296875</v>
      </c>
      <c r="P99" s="75"/>
      <c r="Q99" s="76"/>
      <c r="R99" s="76"/>
      <c r="S99" s="86"/>
      <c r="T99" s="48">
        <v>0</v>
      </c>
      <c r="U99" s="48">
        <v>1</v>
      </c>
      <c r="V99" s="49">
        <v>0</v>
      </c>
      <c r="W99" s="49">
        <v>0.001264</v>
      </c>
      <c r="X99" s="49">
        <v>0.000285</v>
      </c>
      <c r="Y99" s="49">
        <v>0.537237</v>
      </c>
      <c r="Z99" s="49">
        <v>0</v>
      </c>
      <c r="AA99" s="49">
        <v>0</v>
      </c>
      <c r="AB99" s="71">
        <v>99</v>
      </c>
      <c r="AC99" s="71"/>
      <c r="AD99" s="72"/>
      <c r="AE99" s="78" t="s">
        <v>1809</v>
      </c>
      <c r="AF99" s="78">
        <v>128</v>
      </c>
      <c r="AG99" s="78">
        <v>287</v>
      </c>
      <c r="AH99" s="78">
        <v>30204</v>
      </c>
      <c r="AI99" s="78">
        <v>52742</v>
      </c>
      <c r="AJ99" s="78"/>
      <c r="AK99" s="78" t="s">
        <v>2086</v>
      </c>
      <c r="AL99" s="78" t="s">
        <v>2279</v>
      </c>
      <c r="AM99" s="78"/>
      <c r="AN99" s="78"/>
      <c r="AO99" s="80">
        <v>41522.092453703706</v>
      </c>
      <c r="AP99" s="82" t="s">
        <v>2569</v>
      </c>
      <c r="AQ99" s="78" t="b">
        <v>0</v>
      </c>
      <c r="AR99" s="78" t="b">
        <v>0</v>
      </c>
      <c r="AS99" s="78" t="b">
        <v>0</v>
      </c>
      <c r="AT99" s="78" t="s">
        <v>1663</v>
      </c>
      <c r="AU99" s="78">
        <v>6</v>
      </c>
      <c r="AV99" s="82" t="s">
        <v>2733</v>
      </c>
      <c r="AW99" s="78" t="b">
        <v>0</v>
      </c>
      <c r="AX99" s="78" t="s">
        <v>2837</v>
      </c>
      <c r="AY99" s="82" t="s">
        <v>2934</v>
      </c>
      <c r="AZ99" s="78" t="s">
        <v>66</v>
      </c>
      <c r="BA99" s="78" t="str">
        <f>REPLACE(INDEX(GroupVertices[Group],MATCH(Vertices[[#This Row],[Vertex]],GroupVertices[Vertex],0)),1,1,"")</f>
        <v>3</v>
      </c>
      <c r="BB99" s="48" t="s">
        <v>606</v>
      </c>
      <c r="BC99" s="48" t="s">
        <v>606</v>
      </c>
      <c r="BD99" s="48" t="s">
        <v>618</v>
      </c>
      <c r="BE99" s="48" t="s">
        <v>618</v>
      </c>
      <c r="BF99" s="48" t="s">
        <v>622</v>
      </c>
      <c r="BG99" s="48" t="s">
        <v>622</v>
      </c>
      <c r="BH99" s="121" t="s">
        <v>3826</v>
      </c>
      <c r="BI99" s="121" t="s">
        <v>3826</v>
      </c>
      <c r="BJ99" s="121" t="s">
        <v>3913</v>
      </c>
      <c r="BK99" s="121" t="s">
        <v>3913</v>
      </c>
      <c r="BL99" s="121">
        <v>0</v>
      </c>
      <c r="BM99" s="124">
        <v>0</v>
      </c>
      <c r="BN99" s="121">
        <v>0</v>
      </c>
      <c r="BO99" s="124">
        <v>0</v>
      </c>
      <c r="BP99" s="121">
        <v>0</v>
      </c>
      <c r="BQ99" s="124">
        <v>0</v>
      </c>
      <c r="BR99" s="121">
        <v>21</v>
      </c>
      <c r="BS99" s="124">
        <v>100</v>
      </c>
      <c r="BT99" s="121">
        <v>21</v>
      </c>
      <c r="BU99" s="2"/>
      <c r="BV99" s="3"/>
      <c r="BW99" s="3"/>
      <c r="BX99" s="3"/>
      <c r="BY99" s="3"/>
    </row>
    <row r="100" spans="1:77" ht="41.45" customHeight="1">
      <c r="A100" s="64" t="s">
        <v>307</v>
      </c>
      <c r="C100" s="65"/>
      <c r="D100" s="65" t="s">
        <v>64</v>
      </c>
      <c r="E100" s="66">
        <v>186.24991779020058</v>
      </c>
      <c r="F100" s="68">
        <v>99.89970319363647</v>
      </c>
      <c r="G100" s="100" t="s">
        <v>802</v>
      </c>
      <c r="H100" s="65"/>
      <c r="I100" s="69" t="s">
        <v>307</v>
      </c>
      <c r="J100" s="70"/>
      <c r="K100" s="70"/>
      <c r="L100" s="69" t="s">
        <v>3221</v>
      </c>
      <c r="M100" s="73">
        <v>34.42558233408524</v>
      </c>
      <c r="N100" s="74">
        <v>6853.01708984375</v>
      </c>
      <c r="O100" s="74">
        <v>4127.68017578125</v>
      </c>
      <c r="P100" s="75"/>
      <c r="Q100" s="76"/>
      <c r="R100" s="76"/>
      <c r="S100" s="86"/>
      <c r="T100" s="48">
        <v>0</v>
      </c>
      <c r="U100" s="48">
        <v>1</v>
      </c>
      <c r="V100" s="49">
        <v>0</v>
      </c>
      <c r="W100" s="49">
        <v>0.001808</v>
      </c>
      <c r="X100" s="49">
        <v>0.004028</v>
      </c>
      <c r="Y100" s="49">
        <v>0.514204</v>
      </c>
      <c r="Z100" s="49">
        <v>0</v>
      </c>
      <c r="AA100" s="49">
        <v>0</v>
      </c>
      <c r="AB100" s="71">
        <v>100</v>
      </c>
      <c r="AC100" s="71"/>
      <c r="AD100" s="72"/>
      <c r="AE100" s="78" t="s">
        <v>1810</v>
      </c>
      <c r="AF100" s="78">
        <v>2972</v>
      </c>
      <c r="AG100" s="78">
        <v>2112</v>
      </c>
      <c r="AH100" s="78">
        <v>218220</v>
      </c>
      <c r="AI100" s="78">
        <v>346773</v>
      </c>
      <c r="AJ100" s="78"/>
      <c r="AK100" s="78" t="s">
        <v>2087</v>
      </c>
      <c r="AL100" s="78"/>
      <c r="AM100" s="78"/>
      <c r="AN100" s="78"/>
      <c r="AO100" s="80">
        <v>42760.47625</v>
      </c>
      <c r="AP100" s="82" t="s">
        <v>2570</v>
      </c>
      <c r="AQ100" s="78" t="b">
        <v>1</v>
      </c>
      <c r="AR100" s="78" t="b">
        <v>0</v>
      </c>
      <c r="AS100" s="78" t="b">
        <v>0</v>
      </c>
      <c r="AT100" s="78" t="s">
        <v>1663</v>
      </c>
      <c r="AU100" s="78">
        <v>9</v>
      </c>
      <c r="AV100" s="78"/>
      <c r="AW100" s="78" t="b">
        <v>0</v>
      </c>
      <c r="AX100" s="78" t="s">
        <v>2837</v>
      </c>
      <c r="AY100" s="82" t="s">
        <v>2935</v>
      </c>
      <c r="AZ100" s="78" t="s">
        <v>66</v>
      </c>
      <c r="BA100" s="78" t="str">
        <f>REPLACE(INDEX(GroupVertices[Group],MATCH(Vertices[[#This Row],[Vertex]],GroupVertices[Vertex],0)),1,1,"")</f>
        <v>1</v>
      </c>
      <c r="BB100" s="48" t="s">
        <v>607</v>
      </c>
      <c r="BC100" s="48" t="s">
        <v>607</v>
      </c>
      <c r="BD100" s="48" t="s">
        <v>619</v>
      </c>
      <c r="BE100" s="48" t="s">
        <v>619</v>
      </c>
      <c r="BF100" s="48" t="s">
        <v>3805</v>
      </c>
      <c r="BG100" s="48" t="s">
        <v>3805</v>
      </c>
      <c r="BH100" s="121" t="s">
        <v>3830</v>
      </c>
      <c r="BI100" s="121" t="s">
        <v>3887</v>
      </c>
      <c r="BJ100" s="121" t="s">
        <v>3916</v>
      </c>
      <c r="BK100" s="121" t="s">
        <v>3916</v>
      </c>
      <c r="BL100" s="121">
        <v>0</v>
      </c>
      <c r="BM100" s="124">
        <v>0</v>
      </c>
      <c r="BN100" s="121">
        <v>0</v>
      </c>
      <c r="BO100" s="124">
        <v>0</v>
      </c>
      <c r="BP100" s="121">
        <v>0</v>
      </c>
      <c r="BQ100" s="124">
        <v>0</v>
      </c>
      <c r="BR100" s="121">
        <v>30</v>
      </c>
      <c r="BS100" s="124">
        <v>100</v>
      </c>
      <c r="BT100" s="121">
        <v>30</v>
      </c>
      <c r="BU100" s="2"/>
      <c r="BV100" s="3"/>
      <c r="BW100" s="3"/>
      <c r="BX100" s="3"/>
      <c r="BY100" s="3"/>
    </row>
    <row r="101" spans="1:77" ht="41.45" customHeight="1">
      <c r="A101" s="64" t="s">
        <v>308</v>
      </c>
      <c r="C101" s="65"/>
      <c r="D101" s="65" t="s">
        <v>64</v>
      </c>
      <c r="E101" s="66">
        <v>194.82694837224597</v>
      </c>
      <c r="F101" s="68">
        <v>99.86422889706755</v>
      </c>
      <c r="G101" s="100" t="s">
        <v>803</v>
      </c>
      <c r="H101" s="65"/>
      <c r="I101" s="69" t="s">
        <v>308</v>
      </c>
      <c r="J101" s="70"/>
      <c r="K101" s="70"/>
      <c r="L101" s="69" t="s">
        <v>3222</v>
      </c>
      <c r="M101" s="73">
        <v>46.247982903953464</v>
      </c>
      <c r="N101" s="74">
        <v>4972.45947265625</v>
      </c>
      <c r="O101" s="74">
        <v>8892.11328125</v>
      </c>
      <c r="P101" s="75"/>
      <c r="Q101" s="76"/>
      <c r="R101" s="76"/>
      <c r="S101" s="86"/>
      <c r="T101" s="48">
        <v>0</v>
      </c>
      <c r="U101" s="48">
        <v>1</v>
      </c>
      <c r="V101" s="49">
        <v>0</v>
      </c>
      <c r="W101" s="49">
        <v>0.001808</v>
      </c>
      <c r="X101" s="49">
        <v>0.004028</v>
      </c>
      <c r="Y101" s="49">
        <v>0.514204</v>
      </c>
      <c r="Z101" s="49">
        <v>0</v>
      </c>
      <c r="AA101" s="49">
        <v>0</v>
      </c>
      <c r="AB101" s="71">
        <v>101</v>
      </c>
      <c r="AC101" s="71"/>
      <c r="AD101" s="72"/>
      <c r="AE101" s="78" t="s">
        <v>1811</v>
      </c>
      <c r="AF101" s="78">
        <v>3108</v>
      </c>
      <c r="AG101" s="78">
        <v>2859</v>
      </c>
      <c r="AH101" s="78">
        <v>6216</v>
      </c>
      <c r="AI101" s="78">
        <v>9084</v>
      </c>
      <c r="AJ101" s="78"/>
      <c r="AK101" s="78" t="s">
        <v>2088</v>
      </c>
      <c r="AL101" s="78" t="s">
        <v>2330</v>
      </c>
      <c r="AM101" s="78"/>
      <c r="AN101" s="78"/>
      <c r="AO101" s="80">
        <v>43395.81091435185</v>
      </c>
      <c r="AP101" s="82" t="s">
        <v>2571</v>
      </c>
      <c r="AQ101" s="78" t="b">
        <v>1</v>
      </c>
      <c r="AR101" s="78" t="b">
        <v>0</v>
      </c>
      <c r="AS101" s="78" t="b">
        <v>0</v>
      </c>
      <c r="AT101" s="78" t="s">
        <v>1663</v>
      </c>
      <c r="AU101" s="78">
        <v>3</v>
      </c>
      <c r="AV101" s="78"/>
      <c r="AW101" s="78" t="b">
        <v>0</v>
      </c>
      <c r="AX101" s="78" t="s">
        <v>2837</v>
      </c>
      <c r="AY101" s="82" t="s">
        <v>2936</v>
      </c>
      <c r="AZ101" s="78" t="s">
        <v>66</v>
      </c>
      <c r="BA101" s="78" t="str">
        <f>REPLACE(INDEX(GroupVertices[Group],MATCH(Vertices[[#This Row],[Vertex]],GroupVertices[Vertex],0)),1,1,"")</f>
        <v>1</v>
      </c>
      <c r="BB101" s="48"/>
      <c r="BC101" s="48"/>
      <c r="BD101" s="48"/>
      <c r="BE101" s="48"/>
      <c r="BF101" s="48" t="s">
        <v>488</v>
      </c>
      <c r="BG101" s="48" t="s">
        <v>488</v>
      </c>
      <c r="BH101" s="121" t="s">
        <v>3827</v>
      </c>
      <c r="BI101" s="121" t="s">
        <v>3827</v>
      </c>
      <c r="BJ101" s="121" t="s">
        <v>3914</v>
      </c>
      <c r="BK101" s="121" t="s">
        <v>3914</v>
      </c>
      <c r="BL101" s="121">
        <v>0</v>
      </c>
      <c r="BM101" s="124">
        <v>0</v>
      </c>
      <c r="BN101" s="121">
        <v>0</v>
      </c>
      <c r="BO101" s="124">
        <v>0</v>
      </c>
      <c r="BP101" s="121">
        <v>0</v>
      </c>
      <c r="BQ101" s="124">
        <v>0</v>
      </c>
      <c r="BR101" s="121">
        <v>24</v>
      </c>
      <c r="BS101" s="124">
        <v>100</v>
      </c>
      <c r="BT101" s="121">
        <v>24</v>
      </c>
      <c r="BU101" s="2"/>
      <c r="BV101" s="3"/>
      <c r="BW101" s="3"/>
      <c r="BX101" s="3"/>
      <c r="BY101" s="3"/>
    </row>
    <row r="102" spans="1:77" ht="41.45" customHeight="1">
      <c r="A102" s="64" t="s">
        <v>309</v>
      </c>
      <c r="C102" s="65"/>
      <c r="D102" s="65" t="s">
        <v>64</v>
      </c>
      <c r="E102" s="66">
        <v>755.422585772224</v>
      </c>
      <c r="F102" s="68">
        <v>97.5456250742016</v>
      </c>
      <c r="G102" s="100" t="s">
        <v>804</v>
      </c>
      <c r="H102" s="65"/>
      <c r="I102" s="69" t="s">
        <v>309</v>
      </c>
      <c r="J102" s="70"/>
      <c r="K102" s="70"/>
      <c r="L102" s="69" t="s">
        <v>3223</v>
      </c>
      <c r="M102" s="73">
        <v>818.9613502710831</v>
      </c>
      <c r="N102" s="74">
        <v>388.1681213378906</v>
      </c>
      <c r="O102" s="74">
        <v>4875.9111328125</v>
      </c>
      <c r="P102" s="75"/>
      <c r="Q102" s="76"/>
      <c r="R102" s="76"/>
      <c r="S102" s="86"/>
      <c r="T102" s="48">
        <v>0</v>
      </c>
      <c r="U102" s="48">
        <v>1</v>
      </c>
      <c r="V102" s="49">
        <v>0</v>
      </c>
      <c r="W102" s="49">
        <v>0.001808</v>
      </c>
      <c r="X102" s="49">
        <v>0.004028</v>
      </c>
      <c r="Y102" s="49">
        <v>0.514204</v>
      </c>
      <c r="Z102" s="49">
        <v>0</v>
      </c>
      <c r="AA102" s="49">
        <v>0</v>
      </c>
      <c r="AB102" s="71">
        <v>102</v>
      </c>
      <c r="AC102" s="71"/>
      <c r="AD102" s="72"/>
      <c r="AE102" s="78" t="s">
        <v>1812</v>
      </c>
      <c r="AF102" s="78">
        <v>25955</v>
      </c>
      <c r="AG102" s="78">
        <v>51683</v>
      </c>
      <c r="AH102" s="78">
        <v>66433</v>
      </c>
      <c r="AI102" s="78">
        <v>114670</v>
      </c>
      <c r="AJ102" s="78"/>
      <c r="AK102" s="78" t="s">
        <v>2089</v>
      </c>
      <c r="AL102" s="78" t="s">
        <v>2331</v>
      </c>
      <c r="AM102" s="78"/>
      <c r="AN102" s="78"/>
      <c r="AO102" s="80">
        <v>42951.15609953704</v>
      </c>
      <c r="AP102" s="82" t="s">
        <v>2572</v>
      </c>
      <c r="AQ102" s="78" t="b">
        <v>1</v>
      </c>
      <c r="AR102" s="78" t="b">
        <v>0</v>
      </c>
      <c r="AS102" s="78" t="b">
        <v>0</v>
      </c>
      <c r="AT102" s="78" t="s">
        <v>1663</v>
      </c>
      <c r="AU102" s="78">
        <v>89</v>
      </c>
      <c r="AV102" s="78"/>
      <c r="AW102" s="78" t="b">
        <v>0</v>
      </c>
      <c r="AX102" s="78" t="s">
        <v>2837</v>
      </c>
      <c r="AY102" s="82" t="s">
        <v>2937</v>
      </c>
      <c r="AZ102" s="78" t="s">
        <v>66</v>
      </c>
      <c r="BA102" s="78" t="str">
        <f>REPLACE(INDEX(GroupVertices[Group],MATCH(Vertices[[#This Row],[Vertex]],GroupVertices[Vertex],0)),1,1,"")</f>
        <v>1</v>
      </c>
      <c r="BB102" s="48"/>
      <c r="BC102" s="48"/>
      <c r="BD102" s="48"/>
      <c r="BE102" s="48"/>
      <c r="BF102" s="48" t="s">
        <v>488</v>
      </c>
      <c r="BG102" s="48" t="s">
        <v>488</v>
      </c>
      <c r="BH102" s="121" t="s">
        <v>3827</v>
      </c>
      <c r="BI102" s="121" t="s">
        <v>3827</v>
      </c>
      <c r="BJ102" s="121" t="s">
        <v>3914</v>
      </c>
      <c r="BK102" s="121" t="s">
        <v>3914</v>
      </c>
      <c r="BL102" s="121">
        <v>0</v>
      </c>
      <c r="BM102" s="124">
        <v>0</v>
      </c>
      <c r="BN102" s="121">
        <v>0</v>
      </c>
      <c r="BO102" s="124">
        <v>0</v>
      </c>
      <c r="BP102" s="121">
        <v>0</v>
      </c>
      <c r="BQ102" s="124">
        <v>0</v>
      </c>
      <c r="BR102" s="121">
        <v>24</v>
      </c>
      <c r="BS102" s="124">
        <v>100</v>
      </c>
      <c r="BT102" s="121">
        <v>24</v>
      </c>
      <c r="BU102" s="2"/>
      <c r="BV102" s="3"/>
      <c r="BW102" s="3"/>
      <c r="BX102" s="3"/>
      <c r="BY102" s="3"/>
    </row>
    <row r="103" spans="1:77" ht="41.45" customHeight="1">
      <c r="A103" s="64" t="s">
        <v>310</v>
      </c>
      <c r="C103" s="65"/>
      <c r="D103" s="65" t="s">
        <v>64</v>
      </c>
      <c r="E103" s="66">
        <v>207.49155979392742</v>
      </c>
      <c r="F103" s="68">
        <v>99.81184851003205</v>
      </c>
      <c r="G103" s="100" t="s">
        <v>805</v>
      </c>
      <c r="H103" s="65"/>
      <c r="I103" s="69" t="s">
        <v>310</v>
      </c>
      <c r="J103" s="70"/>
      <c r="K103" s="70"/>
      <c r="L103" s="69" t="s">
        <v>3224</v>
      </c>
      <c r="M103" s="73">
        <v>63.704619889983775</v>
      </c>
      <c r="N103" s="74">
        <v>6279.4248046875</v>
      </c>
      <c r="O103" s="74">
        <v>5991.5458984375</v>
      </c>
      <c r="P103" s="75"/>
      <c r="Q103" s="76"/>
      <c r="R103" s="76"/>
      <c r="S103" s="86"/>
      <c r="T103" s="48">
        <v>0</v>
      </c>
      <c r="U103" s="48">
        <v>1</v>
      </c>
      <c r="V103" s="49">
        <v>0</v>
      </c>
      <c r="W103" s="49">
        <v>0.001808</v>
      </c>
      <c r="X103" s="49">
        <v>0.004028</v>
      </c>
      <c r="Y103" s="49">
        <v>0.514204</v>
      </c>
      <c r="Z103" s="49">
        <v>0</v>
      </c>
      <c r="AA103" s="49">
        <v>0</v>
      </c>
      <c r="AB103" s="71">
        <v>103</v>
      </c>
      <c r="AC103" s="71"/>
      <c r="AD103" s="72"/>
      <c r="AE103" s="78" t="s">
        <v>1813</v>
      </c>
      <c r="AF103" s="78">
        <v>4086</v>
      </c>
      <c r="AG103" s="78">
        <v>3962</v>
      </c>
      <c r="AH103" s="78">
        <v>37494</v>
      </c>
      <c r="AI103" s="78">
        <v>38246</v>
      </c>
      <c r="AJ103" s="78"/>
      <c r="AK103" s="78" t="s">
        <v>2090</v>
      </c>
      <c r="AL103" s="78" t="s">
        <v>2332</v>
      </c>
      <c r="AM103" s="82" t="s">
        <v>2452</v>
      </c>
      <c r="AN103" s="78"/>
      <c r="AO103" s="80">
        <v>40636.62017361111</v>
      </c>
      <c r="AP103" s="82" t="s">
        <v>2573</v>
      </c>
      <c r="AQ103" s="78" t="b">
        <v>1</v>
      </c>
      <c r="AR103" s="78" t="b">
        <v>0</v>
      </c>
      <c r="AS103" s="78" t="b">
        <v>1</v>
      </c>
      <c r="AT103" s="78" t="s">
        <v>1663</v>
      </c>
      <c r="AU103" s="78">
        <v>5</v>
      </c>
      <c r="AV103" s="82" t="s">
        <v>2733</v>
      </c>
      <c r="AW103" s="78" t="b">
        <v>0</v>
      </c>
      <c r="AX103" s="78" t="s">
        <v>2837</v>
      </c>
      <c r="AY103" s="82" t="s">
        <v>2938</v>
      </c>
      <c r="AZ103" s="78" t="s">
        <v>66</v>
      </c>
      <c r="BA103" s="78" t="str">
        <f>REPLACE(INDEX(GroupVertices[Group],MATCH(Vertices[[#This Row],[Vertex]],GroupVertices[Vertex],0)),1,1,"")</f>
        <v>1</v>
      </c>
      <c r="BB103" s="48"/>
      <c r="BC103" s="48"/>
      <c r="BD103" s="48"/>
      <c r="BE103" s="48"/>
      <c r="BF103" s="48" t="s">
        <v>488</v>
      </c>
      <c r="BG103" s="48" t="s">
        <v>488</v>
      </c>
      <c r="BH103" s="121" t="s">
        <v>3827</v>
      </c>
      <c r="BI103" s="121" t="s">
        <v>3827</v>
      </c>
      <c r="BJ103" s="121" t="s">
        <v>3914</v>
      </c>
      <c r="BK103" s="121" t="s">
        <v>3914</v>
      </c>
      <c r="BL103" s="121">
        <v>0</v>
      </c>
      <c r="BM103" s="124">
        <v>0</v>
      </c>
      <c r="BN103" s="121">
        <v>0</v>
      </c>
      <c r="BO103" s="124">
        <v>0</v>
      </c>
      <c r="BP103" s="121">
        <v>0</v>
      </c>
      <c r="BQ103" s="124">
        <v>0</v>
      </c>
      <c r="BR103" s="121">
        <v>24</v>
      </c>
      <c r="BS103" s="124">
        <v>100</v>
      </c>
      <c r="BT103" s="121">
        <v>24</v>
      </c>
      <c r="BU103" s="2"/>
      <c r="BV103" s="3"/>
      <c r="BW103" s="3"/>
      <c r="BX103" s="3"/>
      <c r="BY103" s="3"/>
    </row>
    <row r="104" spans="1:77" ht="41.45" customHeight="1">
      <c r="A104" s="64" t="s">
        <v>311</v>
      </c>
      <c r="C104" s="65"/>
      <c r="D104" s="65" t="s">
        <v>64</v>
      </c>
      <c r="E104" s="66">
        <v>191.1412364353831</v>
      </c>
      <c r="F104" s="68">
        <v>99.87947287189837</v>
      </c>
      <c r="G104" s="100" t="s">
        <v>806</v>
      </c>
      <c r="H104" s="65"/>
      <c r="I104" s="69" t="s">
        <v>311</v>
      </c>
      <c r="J104" s="70"/>
      <c r="K104" s="70"/>
      <c r="L104" s="69" t="s">
        <v>3225</v>
      </c>
      <c r="M104" s="73">
        <v>41.16767422533539</v>
      </c>
      <c r="N104" s="74">
        <v>2289.570068359375</v>
      </c>
      <c r="O104" s="74">
        <v>2883.535400390625</v>
      </c>
      <c r="P104" s="75"/>
      <c r="Q104" s="76"/>
      <c r="R104" s="76"/>
      <c r="S104" s="86"/>
      <c r="T104" s="48">
        <v>0</v>
      </c>
      <c r="U104" s="48">
        <v>1</v>
      </c>
      <c r="V104" s="49">
        <v>0</v>
      </c>
      <c r="W104" s="49">
        <v>0.001808</v>
      </c>
      <c r="X104" s="49">
        <v>0.004028</v>
      </c>
      <c r="Y104" s="49">
        <v>0.514204</v>
      </c>
      <c r="Z104" s="49">
        <v>0</v>
      </c>
      <c r="AA104" s="49">
        <v>0</v>
      </c>
      <c r="AB104" s="71">
        <v>104</v>
      </c>
      <c r="AC104" s="71"/>
      <c r="AD104" s="72"/>
      <c r="AE104" s="78" t="s">
        <v>1814</v>
      </c>
      <c r="AF104" s="78">
        <v>4306</v>
      </c>
      <c r="AG104" s="78">
        <v>2538</v>
      </c>
      <c r="AH104" s="78">
        <v>89195</v>
      </c>
      <c r="AI104" s="78">
        <v>185087</v>
      </c>
      <c r="AJ104" s="78"/>
      <c r="AK104" s="78" t="s">
        <v>2091</v>
      </c>
      <c r="AL104" s="78" t="s">
        <v>2333</v>
      </c>
      <c r="AM104" s="78"/>
      <c r="AN104" s="78"/>
      <c r="AO104" s="80">
        <v>41779.7084375</v>
      </c>
      <c r="AP104" s="82" t="s">
        <v>2574</v>
      </c>
      <c r="AQ104" s="78" t="b">
        <v>1</v>
      </c>
      <c r="AR104" s="78" t="b">
        <v>0</v>
      </c>
      <c r="AS104" s="78" t="b">
        <v>1</v>
      </c>
      <c r="AT104" s="78" t="s">
        <v>1663</v>
      </c>
      <c r="AU104" s="78">
        <v>103</v>
      </c>
      <c r="AV104" s="82" t="s">
        <v>2733</v>
      </c>
      <c r="AW104" s="78" t="b">
        <v>0</v>
      </c>
      <c r="AX104" s="78" t="s">
        <v>2837</v>
      </c>
      <c r="AY104" s="82" t="s">
        <v>2939</v>
      </c>
      <c r="AZ104" s="78" t="s">
        <v>66</v>
      </c>
      <c r="BA104" s="78" t="str">
        <f>REPLACE(INDEX(GroupVertices[Group],MATCH(Vertices[[#This Row],[Vertex]],GroupVertices[Vertex],0)),1,1,"")</f>
        <v>1</v>
      </c>
      <c r="BB104" s="48"/>
      <c r="BC104" s="48"/>
      <c r="BD104" s="48"/>
      <c r="BE104" s="48"/>
      <c r="BF104" s="48" t="s">
        <v>488</v>
      </c>
      <c r="BG104" s="48" t="s">
        <v>488</v>
      </c>
      <c r="BH104" s="121" t="s">
        <v>3827</v>
      </c>
      <c r="BI104" s="121" t="s">
        <v>3827</v>
      </c>
      <c r="BJ104" s="121" t="s">
        <v>3914</v>
      </c>
      <c r="BK104" s="121" t="s">
        <v>3914</v>
      </c>
      <c r="BL104" s="121">
        <v>0</v>
      </c>
      <c r="BM104" s="124">
        <v>0</v>
      </c>
      <c r="BN104" s="121">
        <v>0</v>
      </c>
      <c r="BO104" s="124">
        <v>0</v>
      </c>
      <c r="BP104" s="121">
        <v>0</v>
      </c>
      <c r="BQ104" s="124">
        <v>0</v>
      </c>
      <c r="BR104" s="121">
        <v>24</v>
      </c>
      <c r="BS104" s="124">
        <v>100</v>
      </c>
      <c r="BT104" s="121">
        <v>24</v>
      </c>
      <c r="BU104" s="2"/>
      <c r="BV104" s="3"/>
      <c r="BW104" s="3"/>
      <c r="BX104" s="3"/>
      <c r="BY104" s="3"/>
    </row>
    <row r="105" spans="1:77" ht="41.45" customHeight="1">
      <c r="A105" s="64" t="s">
        <v>312</v>
      </c>
      <c r="C105" s="65"/>
      <c r="D105" s="65" t="s">
        <v>64</v>
      </c>
      <c r="E105" s="66">
        <v>181.15192370930615</v>
      </c>
      <c r="F105" s="68">
        <v>99.92078831770154</v>
      </c>
      <c r="G105" s="100" t="s">
        <v>807</v>
      </c>
      <c r="H105" s="65"/>
      <c r="I105" s="69" t="s">
        <v>312</v>
      </c>
      <c r="J105" s="70"/>
      <c r="K105" s="70"/>
      <c r="L105" s="69" t="s">
        <v>3226</v>
      </c>
      <c r="M105" s="73">
        <v>27.398613320669597</v>
      </c>
      <c r="N105" s="74">
        <v>3305.0185546875</v>
      </c>
      <c r="O105" s="74">
        <v>773.4785766601562</v>
      </c>
      <c r="P105" s="75"/>
      <c r="Q105" s="76"/>
      <c r="R105" s="76"/>
      <c r="S105" s="86"/>
      <c r="T105" s="48">
        <v>0</v>
      </c>
      <c r="U105" s="48">
        <v>1</v>
      </c>
      <c r="V105" s="49">
        <v>0</v>
      </c>
      <c r="W105" s="49">
        <v>0.001808</v>
      </c>
      <c r="X105" s="49">
        <v>0.004028</v>
      </c>
      <c r="Y105" s="49">
        <v>0.514204</v>
      </c>
      <c r="Z105" s="49">
        <v>0</v>
      </c>
      <c r="AA105" s="49">
        <v>0</v>
      </c>
      <c r="AB105" s="71">
        <v>105</v>
      </c>
      <c r="AC105" s="71"/>
      <c r="AD105" s="72"/>
      <c r="AE105" s="78" t="s">
        <v>312</v>
      </c>
      <c r="AF105" s="78">
        <v>3788</v>
      </c>
      <c r="AG105" s="78">
        <v>1668</v>
      </c>
      <c r="AH105" s="78">
        <v>214643</v>
      </c>
      <c r="AI105" s="78">
        <v>151113</v>
      </c>
      <c r="AJ105" s="78"/>
      <c r="AK105" s="78" t="s">
        <v>2092</v>
      </c>
      <c r="AL105" s="78" t="s">
        <v>2334</v>
      </c>
      <c r="AM105" s="78"/>
      <c r="AN105" s="78"/>
      <c r="AO105" s="80">
        <v>39826.83673611111</v>
      </c>
      <c r="AP105" s="82" t="s">
        <v>2575</v>
      </c>
      <c r="AQ105" s="78" t="b">
        <v>0</v>
      </c>
      <c r="AR105" s="78" t="b">
        <v>0</v>
      </c>
      <c r="AS105" s="78" t="b">
        <v>0</v>
      </c>
      <c r="AT105" s="78" t="s">
        <v>1663</v>
      </c>
      <c r="AU105" s="78">
        <v>14</v>
      </c>
      <c r="AV105" s="82" t="s">
        <v>2733</v>
      </c>
      <c r="AW105" s="78" t="b">
        <v>0</v>
      </c>
      <c r="AX105" s="78" t="s">
        <v>2837</v>
      </c>
      <c r="AY105" s="82" t="s">
        <v>2940</v>
      </c>
      <c r="AZ105" s="78" t="s">
        <v>66</v>
      </c>
      <c r="BA105" s="78" t="str">
        <f>REPLACE(INDEX(GroupVertices[Group],MATCH(Vertices[[#This Row],[Vertex]],GroupVertices[Vertex],0)),1,1,"")</f>
        <v>1</v>
      </c>
      <c r="BB105" s="48"/>
      <c r="BC105" s="48"/>
      <c r="BD105" s="48"/>
      <c r="BE105" s="48"/>
      <c r="BF105" s="48" t="s">
        <v>488</v>
      </c>
      <c r="BG105" s="48" t="s">
        <v>488</v>
      </c>
      <c r="BH105" s="121" t="s">
        <v>3827</v>
      </c>
      <c r="BI105" s="121" t="s">
        <v>3827</v>
      </c>
      <c r="BJ105" s="121" t="s">
        <v>3914</v>
      </c>
      <c r="BK105" s="121" t="s">
        <v>3914</v>
      </c>
      <c r="BL105" s="121">
        <v>0</v>
      </c>
      <c r="BM105" s="124">
        <v>0</v>
      </c>
      <c r="BN105" s="121">
        <v>0</v>
      </c>
      <c r="BO105" s="124">
        <v>0</v>
      </c>
      <c r="BP105" s="121">
        <v>0</v>
      </c>
      <c r="BQ105" s="124">
        <v>0</v>
      </c>
      <c r="BR105" s="121">
        <v>24</v>
      </c>
      <c r="BS105" s="124">
        <v>100</v>
      </c>
      <c r="BT105" s="121">
        <v>24</v>
      </c>
      <c r="BU105" s="2"/>
      <c r="BV105" s="3"/>
      <c r="BW105" s="3"/>
      <c r="BX105" s="3"/>
      <c r="BY105" s="3"/>
    </row>
    <row r="106" spans="1:77" ht="41.45" customHeight="1">
      <c r="A106" s="64" t="s">
        <v>313</v>
      </c>
      <c r="C106" s="65"/>
      <c r="D106" s="65" t="s">
        <v>64</v>
      </c>
      <c r="E106" s="66">
        <v>172.55192918995945</v>
      </c>
      <c r="F106" s="68">
        <v>99.95635759230677</v>
      </c>
      <c r="G106" s="100" t="s">
        <v>808</v>
      </c>
      <c r="H106" s="65"/>
      <c r="I106" s="69" t="s">
        <v>313</v>
      </c>
      <c r="J106" s="70"/>
      <c r="K106" s="70"/>
      <c r="L106" s="69" t="s">
        <v>3227</v>
      </c>
      <c r="M106" s="73">
        <v>15.544559737227432</v>
      </c>
      <c r="N106" s="74">
        <v>2467.54931640625</v>
      </c>
      <c r="O106" s="74">
        <v>3564.866455078125</v>
      </c>
      <c r="P106" s="75"/>
      <c r="Q106" s="76"/>
      <c r="R106" s="76"/>
      <c r="S106" s="86"/>
      <c r="T106" s="48">
        <v>0</v>
      </c>
      <c r="U106" s="48">
        <v>1</v>
      </c>
      <c r="V106" s="49">
        <v>0</v>
      </c>
      <c r="W106" s="49">
        <v>0.001808</v>
      </c>
      <c r="X106" s="49">
        <v>0.004028</v>
      </c>
      <c r="Y106" s="49">
        <v>0.514204</v>
      </c>
      <c r="Z106" s="49">
        <v>0</v>
      </c>
      <c r="AA106" s="49">
        <v>0</v>
      </c>
      <c r="AB106" s="71">
        <v>106</v>
      </c>
      <c r="AC106" s="71"/>
      <c r="AD106" s="72"/>
      <c r="AE106" s="78" t="s">
        <v>1815</v>
      </c>
      <c r="AF106" s="78">
        <v>1981</v>
      </c>
      <c r="AG106" s="78">
        <v>919</v>
      </c>
      <c r="AH106" s="78">
        <v>279050</v>
      </c>
      <c r="AI106" s="78">
        <v>30186</v>
      </c>
      <c r="AJ106" s="78"/>
      <c r="AK106" s="78" t="s">
        <v>2093</v>
      </c>
      <c r="AL106" s="78" t="s">
        <v>2279</v>
      </c>
      <c r="AM106" s="78"/>
      <c r="AN106" s="78"/>
      <c r="AO106" s="80">
        <v>42688.96016203704</v>
      </c>
      <c r="AP106" s="82" t="s">
        <v>2576</v>
      </c>
      <c r="AQ106" s="78" t="b">
        <v>1</v>
      </c>
      <c r="AR106" s="78" t="b">
        <v>0</v>
      </c>
      <c r="AS106" s="78" t="b">
        <v>0</v>
      </c>
      <c r="AT106" s="78" t="s">
        <v>1663</v>
      </c>
      <c r="AU106" s="78">
        <v>36</v>
      </c>
      <c r="AV106" s="78"/>
      <c r="AW106" s="78" t="b">
        <v>0</v>
      </c>
      <c r="AX106" s="78" t="s">
        <v>2837</v>
      </c>
      <c r="AY106" s="82" t="s">
        <v>2941</v>
      </c>
      <c r="AZ106" s="78" t="s">
        <v>66</v>
      </c>
      <c r="BA106" s="78" t="str">
        <f>REPLACE(INDEX(GroupVertices[Group],MATCH(Vertices[[#This Row],[Vertex]],GroupVertices[Vertex],0)),1,1,"")</f>
        <v>1</v>
      </c>
      <c r="BB106" s="48"/>
      <c r="BC106" s="48"/>
      <c r="BD106" s="48"/>
      <c r="BE106" s="48"/>
      <c r="BF106" s="48" t="s">
        <v>488</v>
      </c>
      <c r="BG106" s="48" t="s">
        <v>488</v>
      </c>
      <c r="BH106" s="121" t="s">
        <v>3827</v>
      </c>
      <c r="BI106" s="121" t="s">
        <v>3827</v>
      </c>
      <c r="BJ106" s="121" t="s">
        <v>3914</v>
      </c>
      <c r="BK106" s="121" t="s">
        <v>3914</v>
      </c>
      <c r="BL106" s="121">
        <v>0</v>
      </c>
      <c r="BM106" s="124">
        <v>0</v>
      </c>
      <c r="BN106" s="121">
        <v>0</v>
      </c>
      <c r="BO106" s="124">
        <v>0</v>
      </c>
      <c r="BP106" s="121">
        <v>0</v>
      </c>
      <c r="BQ106" s="124">
        <v>0</v>
      </c>
      <c r="BR106" s="121">
        <v>24</v>
      </c>
      <c r="BS106" s="124">
        <v>100</v>
      </c>
      <c r="BT106" s="121">
        <v>24</v>
      </c>
      <c r="BU106" s="2"/>
      <c r="BV106" s="3"/>
      <c r="BW106" s="3"/>
      <c r="BX106" s="3"/>
      <c r="BY106" s="3"/>
    </row>
    <row r="107" spans="1:77" ht="41.45" customHeight="1">
      <c r="A107" s="64" t="s">
        <v>314</v>
      </c>
      <c r="C107" s="65"/>
      <c r="D107" s="65" t="s">
        <v>64</v>
      </c>
      <c r="E107" s="66">
        <v>180.80746464978625</v>
      </c>
      <c r="F107" s="68">
        <v>99.92221298824647</v>
      </c>
      <c r="G107" s="100" t="s">
        <v>809</v>
      </c>
      <c r="H107" s="65"/>
      <c r="I107" s="69" t="s">
        <v>314</v>
      </c>
      <c r="J107" s="70"/>
      <c r="K107" s="70"/>
      <c r="L107" s="69" t="s">
        <v>3228</v>
      </c>
      <c r="M107" s="73">
        <v>26.92381811706043</v>
      </c>
      <c r="N107" s="74">
        <v>4704.5068359375</v>
      </c>
      <c r="O107" s="74">
        <v>9258.92578125</v>
      </c>
      <c r="P107" s="75"/>
      <c r="Q107" s="76"/>
      <c r="R107" s="76"/>
      <c r="S107" s="86"/>
      <c r="T107" s="48">
        <v>0</v>
      </c>
      <c r="U107" s="48">
        <v>1</v>
      </c>
      <c r="V107" s="49">
        <v>0</v>
      </c>
      <c r="W107" s="49">
        <v>0.001808</v>
      </c>
      <c r="X107" s="49">
        <v>0.004028</v>
      </c>
      <c r="Y107" s="49">
        <v>0.514204</v>
      </c>
      <c r="Z107" s="49">
        <v>0</v>
      </c>
      <c r="AA107" s="49">
        <v>0</v>
      </c>
      <c r="AB107" s="71">
        <v>107</v>
      </c>
      <c r="AC107" s="71"/>
      <c r="AD107" s="72"/>
      <c r="AE107" s="78" t="s">
        <v>1816</v>
      </c>
      <c r="AF107" s="78">
        <v>4366</v>
      </c>
      <c r="AG107" s="78">
        <v>1638</v>
      </c>
      <c r="AH107" s="78">
        <v>127345</v>
      </c>
      <c r="AI107" s="78">
        <v>113809</v>
      </c>
      <c r="AJ107" s="78"/>
      <c r="AK107" s="78" t="s">
        <v>2094</v>
      </c>
      <c r="AL107" s="78" t="s">
        <v>2335</v>
      </c>
      <c r="AM107" s="78"/>
      <c r="AN107" s="78"/>
      <c r="AO107" s="80">
        <v>43183.87599537037</v>
      </c>
      <c r="AP107" s="82" t="s">
        <v>2577</v>
      </c>
      <c r="AQ107" s="78" t="b">
        <v>1</v>
      </c>
      <c r="AR107" s="78" t="b">
        <v>0</v>
      </c>
      <c r="AS107" s="78" t="b">
        <v>0</v>
      </c>
      <c r="AT107" s="78" t="s">
        <v>1663</v>
      </c>
      <c r="AU107" s="78">
        <v>4</v>
      </c>
      <c r="AV107" s="78"/>
      <c r="AW107" s="78" t="b">
        <v>0</v>
      </c>
      <c r="AX107" s="78" t="s">
        <v>2837</v>
      </c>
      <c r="AY107" s="82" t="s">
        <v>2942</v>
      </c>
      <c r="AZ107" s="78" t="s">
        <v>66</v>
      </c>
      <c r="BA107" s="78" t="str">
        <f>REPLACE(INDEX(GroupVertices[Group],MATCH(Vertices[[#This Row],[Vertex]],GroupVertices[Vertex],0)),1,1,"")</f>
        <v>1</v>
      </c>
      <c r="BB107" s="48"/>
      <c r="BC107" s="48"/>
      <c r="BD107" s="48"/>
      <c r="BE107" s="48"/>
      <c r="BF107" s="48" t="s">
        <v>488</v>
      </c>
      <c r="BG107" s="48" t="s">
        <v>488</v>
      </c>
      <c r="BH107" s="121" t="s">
        <v>3827</v>
      </c>
      <c r="BI107" s="121" t="s">
        <v>3827</v>
      </c>
      <c r="BJ107" s="121" t="s">
        <v>3914</v>
      </c>
      <c r="BK107" s="121" t="s">
        <v>3914</v>
      </c>
      <c r="BL107" s="121">
        <v>0</v>
      </c>
      <c r="BM107" s="124">
        <v>0</v>
      </c>
      <c r="BN107" s="121">
        <v>0</v>
      </c>
      <c r="BO107" s="124">
        <v>0</v>
      </c>
      <c r="BP107" s="121">
        <v>0</v>
      </c>
      <c r="BQ107" s="124">
        <v>0</v>
      </c>
      <c r="BR107" s="121">
        <v>24</v>
      </c>
      <c r="BS107" s="124">
        <v>100</v>
      </c>
      <c r="BT107" s="121">
        <v>24</v>
      </c>
      <c r="BU107" s="2"/>
      <c r="BV107" s="3"/>
      <c r="BW107" s="3"/>
      <c r="BX107" s="3"/>
      <c r="BY107" s="3"/>
    </row>
    <row r="108" spans="1:77" ht="41.45" customHeight="1">
      <c r="A108" s="64" t="s">
        <v>315</v>
      </c>
      <c r="C108" s="65"/>
      <c r="D108" s="65" t="s">
        <v>64</v>
      </c>
      <c r="E108" s="66">
        <v>249.95187986407979</v>
      </c>
      <c r="F108" s="68">
        <v>99.63623412085956</v>
      </c>
      <c r="G108" s="100" t="s">
        <v>810</v>
      </c>
      <c r="H108" s="65"/>
      <c r="I108" s="69" t="s">
        <v>315</v>
      </c>
      <c r="J108" s="70"/>
      <c r="K108" s="70"/>
      <c r="L108" s="69" t="s">
        <v>3229</v>
      </c>
      <c r="M108" s="73">
        <v>122.2310419882069</v>
      </c>
      <c r="N108" s="74">
        <v>4446.81298828125</v>
      </c>
      <c r="O108" s="74">
        <v>411.900146484375</v>
      </c>
      <c r="P108" s="75"/>
      <c r="Q108" s="76"/>
      <c r="R108" s="76"/>
      <c r="S108" s="86"/>
      <c r="T108" s="48">
        <v>0</v>
      </c>
      <c r="U108" s="48">
        <v>1</v>
      </c>
      <c r="V108" s="49">
        <v>0</v>
      </c>
      <c r="W108" s="49">
        <v>0.001808</v>
      </c>
      <c r="X108" s="49">
        <v>0.004028</v>
      </c>
      <c r="Y108" s="49">
        <v>0.514204</v>
      </c>
      <c r="Z108" s="49">
        <v>0</v>
      </c>
      <c r="AA108" s="49">
        <v>0</v>
      </c>
      <c r="AB108" s="71">
        <v>108</v>
      </c>
      <c r="AC108" s="71"/>
      <c r="AD108" s="72"/>
      <c r="AE108" s="78" t="s">
        <v>1817</v>
      </c>
      <c r="AF108" s="78">
        <v>7652</v>
      </c>
      <c r="AG108" s="78">
        <v>7660</v>
      </c>
      <c r="AH108" s="78">
        <v>114629</v>
      </c>
      <c r="AI108" s="78">
        <v>89787</v>
      </c>
      <c r="AJ108" s="78"/>
      <c r="AK108" s="78" t="s">
        <v>2095</v>
      </c>
      <c r="AL108" s="78" t="s">
        <v>2336</v>
      </c>
      <c r="AM108" s="82" t="s">
        <v>2453</v>
      </c>
      <c r="AN108" s="78"/>
      <c r="AO108" s="80">
        <v>40032.933842592596</v>
      </c>
      <c r="AP108" s="82" t="s">
        <v>2578</v>
      </c>
      <c r="AQ108" s="78" t="b">
        <v>0</v>
      </c>
      <c r="AR108" s="78" t="b">
        <v>0</v>
      </c>
      <c r="AS108" s="78" t="b">
        <v>0</v>
      </c>
      <c r="AT108" s="78" t="s">
        <v>1663</v>
      </c>
      <c r="AU108" s="78">
        <v>18</v>
      </c>
      <c r="AV108" s="82" t="s">
        <v>2741</v>
      </c>
      <c r="AW108" s="78" t="b">
        <v>0</v>
      </c>
      <c r="AX108" s="78" t="s">
        <v>2837</v>
      </c>
      <c r="AY108" s="82" t="s">
        <v>2943</v>
      </c>
      <c r="AZ108" s="78" t="s">
        <v>66</v>
      </c>
      <c r="BA108" s="78" t="str">
        <f>REPLACE(INDEX(GroupVertices[Group],MATCH(Vertices[[#This Row],[Vertex]],GroupVertices[Vertex],0)),1,1,"")</f>
        <v>1</v>
      </c>
      <c r="BB108" s="48"/>
      <c r="BC108" s="48"/>
      <c r="BD108" s="48"/>
      <c r="BE108" s="48"/>
      <c r="BF108" s="48" t="s">
        <v>488</v>
      </c>
      <c r="BG108" s="48" t="s">
        <v>488</v>
      </c>
      <c r="BH108" s="121" t="s">
        <v>3827</v>
      </c>
      <c r="BI108" s="121" t="s">
        <v>3827</v>
      </c>
      <c r="BJ108" s="121" t="s">
        <v>3914</v>
      </c>
      <c r="BK108" s="121" t="s">
        <v>3914</v>
      </c>
      <c r="BL108" s="121">
        <v>0</v>
      </c>
      <c r="BM108" s="124">
        <v>0</v>
      </c>
      <c r="BN108" s="121">
        <v>0</v>
      </c>
      <c r="BO108" s="124">
        <v>0</v>
      </c>
      <c r="BP108" s="121">
        <v>0</v>
      </c>
      <c r="BQ108" s="124">
        <v>0</v>
      </c>
      <c r="BR108" s="121">
        <v>24</v>
      </c>
      <c r="BS108" s="124">
        <v>100</v>
      </c>
      <c r="BT108" s="121">
        <v>24</v>
      </c>
      <c r="BU108" s="2"/>
      <c r="BV108" s="3"/>
      <c r="BW108" s="3"/>
      <c r="BX108" s="3"/>
      <c r="BY108" s="3"/>
    </row>
    <row r="109" spans="1:77" ht="41.45" customHeight="1">
      <c r="A109" s="64" t="s">
        <v>316</v>
      </c>
      <c r="C109" s="65"/>
      <c r="D109" s="65" t="s">
        <v>64</v>
      </c>
      <c r="E109" s="66">
        <v>164.97382988052175</v>
      </c>
      <c r="F109" s="68">
        <v>99.98770034429538</v>
      </c>
      <c r="G109" s="100" t="s">
        <v>811</v>
      </c>
      <c r="H109" s="65"/>
      <c r="I109" s="69" t="s">
        <v>316</v>
      </c>
      <c r="J109" s="70"/>
      <c r="K109" s="70"/>
      <c r="L109" s="69" t="s">
        <v>3230</v>
      </c>
      <c r="M109" s="73">
        <v>5.099065257825795</v>
      </c>
      <c r="N109" s="74">
        <v>7426.15771484375</v>
      </c>
      <c r="O109" s="74">
        <v>5839.11181640625</v>
      </c>
      <c r="P109" s="75"/>
      <c r="Q109" s="76"/>
      <c r="R109" s="76"/>
      <c r="S109" s="86"/>
      <c r="T109" s="48">
        <v>0</v>
      </c>
      <c r="U109" s="48">
        <v>1</v>
      </c>
      <c r="V109" s="49">
        <v>0</v>
      </c>
      <c r="W109" s="49">
        <v>0.001264</v>
      </c>
      <c r="X109" s="49">
        <v>0.000285</v>
      </c>
      <c r="Y109" s="49">
        <v>0.537237</v>
      </c>
      <c r="Z109" s="49">
        <v>0</v>
      </c>
      <c r="AA109" s="49">
        <v>0</v>
      </c>
      <c r="AB109" s="71">
        <v>109</v>
      </c>
      <c r="AC109" s="71"/>
      <c r="AD109" s="72"/>
      <c r="AE109" s="78" t="s">
        <v>1818</v>
      </c>
      <c r="AF109" s="78">
        <v>133</v>
      </c>
      <c r="AG109" s="78">
        <v>259</v>
      </c>
      <c r="AH109" s="78">
        <v>32940</v>
      </c>
      <c r="AI109" s="78">
        <v>79821</v>
      </c>
      <c r="AJ109" s="78"/>
      <c r="AK109" s="78"/>
      <c r="AL109" s="78"/>
      <c r="AM109" s="78"/>
      <c r="AN109" s="78"/>
      <c r="AO109" s="80">
        <v>41313.61483796296</v>
      </c>
      <c r="AP109" s="82" t="s">
        <v>2579</v>
      </c>
      <c r="AQ109" s="78" t="b">
        <v>1</v>
      </c>
      <c r="AR109" s="78" t="b">
        <v>0</v>
      </c>
      <c r="AS109" s="78" t="b">
        <v>1</v>
      </c>
      <c r="AT109" s="78" t="s">
        <v>1663</v>
      </c>
      <c r="AU109" s="78">
        <v>2</v>
      </c>
      <c r="AV109" s="82" t="s">
        <v>2733</v>
      </c>
      <c r="AW109" s="78" t="b">
        <v>0</v>
      </c>
      <c r="AX109" s="78" t="s">
        <v>2837</v>
      </c>
      <c r="AY109" s="82" t="s">
        <v>2944</v>
      </c>
      <c r="AZ109" s="78" t="s">
        <v>66</v>
      </c>
      <c r="BA109" s="78" t="str">
        <f>REPLACE(INDEX(GroupVertices[Group],MATCH(Vertices[[#This Row],[Vertex]],GroupVertices[Vertex],0)),1,1,"")</f>
        <v>3</v>
      </c>
      <c r="BB109" s="48" t="s">
        <v>606</v>
      </c>
      <c r="BC109" s="48" t="s">
        <v>606</v>
      </c>
      <c r="BD109" s="48" t="s">
        <v>618</v>
      </c>
      <c r="BE109" s="48" t="s">
        <v>618</v>
      </c>
      <c r="BF109" s="48" t="s">
        <v>622</v>
      </c>
      <c r="BG109" s="48" t="s">
        <v>622</v>
      </c>
      <c r="BH109" s="121" t="s">
        <v>3826</v>
      </c>
      <c r="BI109" s="121" t="s">
        <v>3826</v>
      </c>
      <c r="BJ109" s="121" t="s">
        <v>3913</v>
      </c>
      <c r="BK109" s="121" t="s">
        <v>3913</v>
      </c>
      <c r="BL109" s="121">
        <v>0</v>
      </c>
      <c r="BM109" s="124">
        <v>0</v>
      </c>
      <c r="BN109" s="121">
        <v>0</v>
      </c>
      <c r="BO109" s="124">
        <v>0</v>
      </c>
      <c r="BP109" s="121">
        <v>0</v>
      </c>
      <c r="BQ109" s="124">
        <v>0</v>
      </c>
      <c r="BR109" s="121">
        <v>21</v>
      </c>
      <c r="BS109" s="124">
        <v>100</v>
      </c>
      <c r="BT109" s="121">
        <v>21</v>
      </c>
      <c r="BU109" s="2"/>
      <c r="BV109" s="3"/>
      <c r="BW109" s="3"/>
      <c r="BX109" s="3"/>
      <c r="BY109" s="3"/>
    </row>
    <row r="110" spans="1:77" ht="41.45" customHeight="1">
      <c r="A110" s="64" t="s">
        <v>317</v>
      </c>
      <c r="C110" s="65"/>
      <c r="D110" s="65" t="s">
        <v>64</v>
      </c>
      <c r="E110" s="66">
        <v>575.890523950455</v>
      </c>
      <c r="F110" s="68">
        <v>98.28816336222249</v>
      </c>
      <c r="G110" s="100" t="s">
        <v>812</v>
      </c>
      <c r="H110" s="65"/>
      <c r="I110" s="69" t="s">
        <v>317</v>
      </c>
      <c r="J110" s="70"/>
      <c r="K110" s="70"/>
      <c r="L110" s="69" t="s">
        <v>3231</v>
      </c>
      <c r="M110" s="73">
        <v>571.4980901499862</v>
      </c>
      <c r="N110" s="74">
        <v>972.1825561523438</v>
      </c>
      <c r="O110" s="74">
        <v>7559.92919921875</v>
      </c>
      <c r="P110" s="75"/>
      <c r="Q110" s="76"/>
      <c r="R110" s="76"/>
      <c r="S110" s="86"/>
      <c r="T110" s="48">
        <v>0</v>
      </c>
      <c r="U110" s="48">
        <v>1</v>
      </c>
      <c r="V110" s="49">
        <v>0</v>
      </c>
      <c r="W110" s="49">
        <v>0.001808</v>
      </c>
      <c r="X110" s="49">
        <v>0.004028</v>
      </c>
      <c r="Y110" s="49">
        <v>0.514204</v>
      </c>
      <c r="Z110" s="49">
        <v>0</v>
      </c>
      <c r="AA110" s="49">
        <v>0</v>
      </c>
      <c r="AB110" s="71">
        <v>110</v>
      </c>
      <c r="AC110" s="71"/>
      <c r="AD110" s="72"/>
      <c r="AE110" s="78" t="s">
        <v>1819</v>
      </c>
      <c r="AF110" s="78">
        <v>30710</v>
      </c>
      <c r="AG110" s="78">
        <v>36047</v>
      </c>
      <c r="AH110" s="78">
        <v>126047</v>
      </c>
      <c r="AI110" s="78">
        <v>106701</v>
      </c>
      <c r="AJ110" s="78"/>
      <c r="AK110" s="78" t="s">
        <v>2096</v>
      </c>
      <c r="AL110" s="78" t="s">
        <v>2337</v>
      </c>
      <c r="AM110" s="78"/>
      <c r="AN110" s="78"/>
      <c r="AO110" s="80">
        <v>40186.945555555554</v>
      </c>
      <c r="AP110" s="82" t="s">
        <v>2580</v>
      </c>
      <c r="AQ110" s="78" t="b">
        <v>0</v>
      </c>
      <c r="AR110" s="78" t="b">
        <v>0</v>
      </c>
      <c r="AS110" s="78" t="b">
        <v>1</v>
      </c>
      <c r="AT110" s="78" t="s">
        <v>1663</v>
      </c>
      <c r="AU110" s="78">
        <v>134</v>
      </c>
      <c r="AV110" s="82" t="s">
        <v>2741</v>
      </c>
      <c r="AW110" s="78" t="b">
        <v>0</v>
      </c>
      <c r="AX110" s="78" t="s">
        <v>2837</v>
      </c>
      <c r="AY110" s="82" t="s">
        <v>2945</v>
      </c>
      <c r="AZ110" s="78" t="s">
        <v>66</v>
      </c>
      <c r="BA110" s="78" t="str">
        <f>REPLACE(INDEX(GroupVertices[Group],MATCH(Vertices[[#This Row],[Vertex]],GroupVertices[Vertex],0)),1,1,"")</f>
        <v>1</v>
      </c>
      <c r="BB110" s="48"/>
      <c r="BC110" s="48"/>
      <c r="BD110" s="48"/>
      <c r="BE110" s="48"/>
      <c r="BF110" s="48" t="s">
        <v>488</v>
      </c>
      <c r="BG110" s="48" t="s">
        <v>488</v>
      </c>
      <c r="BH110" s="121" t="s">
        <v>3827</v>
      </c>
      <c r="BI110" s="121" t="s">
        <v>3827</v>
      </c>
      <c r="BJ110" s="121" t="s">
        <v>3914</v>
      </c>
      <c r="BK110" s="121" t="s">
        <v>3914</v>
      </c>
      <c r="BL110" s="121">
        <v>0</v>
      </c>
      <c r="BM110" s="124">
        <v>0</v>
      </c>
      <c r="BN110" s="121">
        <v>0</v>
      </c>
      <c r="BO110" s="124">
        <v>0</v>
      </c>
      <c r="BP110" s="121">
        <v>0</v>
      </c>
      <c r="BQ110" s="124">
        <v>0</v>
      </c>
      <c r="BR110" s="121">
        <v>24</v>
      </c>
      <c r="BS110" s="124">
        <v>100</v>
      </c>
      <c r="BT110" s="121">
        <v>24</v>
      </c>
      <c r="BU110" s="2"/>
      <c r="BV110" s="3"/>
      <c r="BW110" s="3"/>
      <c r="BX110" s="3"/>
      <c r="BY110" s="3"/>
    </row>
    <row r="111" spans="1:77" ht="41.45" customHeight="1">
      <c r="A111" s="64" t="s">
        <v>318</v>
      </c>
      <c r="C111" s="65"/>
      <c r="D111" s="65" t="s">
        <v>64</v>
      </c>
      <c r="E111" s="66">
        <v>258.058149731448</v>
      </c>
      <c r="F111" s="68">
        <v>99.60270687403538</v>
      </c>
      <c r="G111" s="100" t="s">
        <v>813</v>
      </c>
      <c r="H111" s="65"/>
      <c r="I111" s="69" t="s">
        <v>318</v>
      </c>
      <c r="J111" s="70"/>
      <c r="K111" s="70"/>
      <c r="L111" s="69" t="s">
        <v>3232</v>
      </c>
      <c r="M111" s="73">
        <v>133.40455577980924</v>
      </c>
      <c r="N111" s="74">
        <v>4198.03564453125</v>
      </c>
      <c r="O111" s="74">
        <v>3983.59033203125</v>
      </c>
      <c r="P111" s="75"/>
      <c r="Q111" s="76"/>
      <c r="R111" s="76"/>
      <c r="S111" s="86"/>
      <c r="T111" s="48">
        <v>0</v>
      </c>
      <c r="U111" s="48">
        <v>1</v>
      </c>
      <c r="V111" s="49">
        <v>0</v>
      </c>
      <c r="W111" s="49">
        <v>0.001808</v>
      </c>
      <c r="X111" s="49">
        <v>0.004028</v>
      </c>
      <c r="Y111" s="49">
        <v>0.514204</v>
      </c>
      <c r="Z111" s="49">
        <v>0</v>
      </c>
      <c r="AA111" s="49">
        <v>0</v>
      </c>
      <c r="AB111" s="71">
        <v>111</v>
      </c>
      <c r="AC111" s="71"/>
      <c r="AD111" s="72"/>
      <c r="AE111" s="78" t="s">
        <v>1820</v>
      </c>
      <c r="AF111" s="78">
        <v>8545</v>
      </c>
      <c r="AG111" s="78">
        <v>8366</v>
      </c>
      <c r="AH111" s="78">
        <v>5211</v>
      </c>
      <c r="AI111" s="78">
        <v>6440</v>
      </c>
      <c r="AJ111" s="78"/>
      <c r="AK111" s="78" t="s">
        <v>2097</v>
      </c>
      <c r="AL111" s="78" t="s">
        <v>2338</v>
      </c>
      <c r="AM111" s="78"/>
      <c r="AN111" s="78"/>
      <c r="AO111" s="80">
        <v>43197.944560185184</v>
      </c>
      <c r="AP111" s="82" t="s">
        <v>2581</v>
      </c>
      <c r="AQ111" s="78" t="b">
        <v>1</v>
      </c>
      <c r="AR111" s="78" t="b">
        <v>0</v>
      </c>
      <c r="AS111" s="78" t="b">
        <v>1</v>
      </c>
      <c r="AT111" s="78" t="s">
        <v>1663</v>
      </c>
      <c r="AU111" s="78">
        <v>1</v>
      </c>
      <c r="AV111" s="78"/>
      <c r="AW111" s="78" t="b">
        <v>0</v>
      </c>
      <c r="AX111" s="78" t="s">
        <v>2837</v>
      </c>
      <c r="AY111" s="82" t="s">
        <v>2946</v>
      </c>
      <c r="AZ111" s="78" t="s">
        <v>66</v>
      </c>
      <c r="BA111" s="78" t="str">
        <f>REPLACE(INDEX(GroupVertices[Group],MATCH(Vertices[[#This Row],[Vertex]],GroupVertices[Vertex],0)),1,1,"")</f>
        <v>1</v>
      </c>
      <c r="BB111" s="48"/>
      <c r="BC111" s="48"/>
      <c r="BD111" s="48"/>
      <c r="BE111" s="48"/>
      <c r="BF111" s="48" t="s">
        <v>488</v>
      </c>
      <c r="BG111" s="48" t="s">
        <v>488</v>
      </c>
      <c r="BH111" s="121" t="s">
        <v>3827</v>
      </c>
      <c r="BI111" s="121" t="s">
        <v>3827</v>
      </c>
      <c r="BJ111" s="121" t="s">
        <v>3914</v>
      </c>
      <c r="BK111" s="121" t="s">
        <v>3914</v>
      </c>
      <c r="BL111" s="121">
        <v>0</v>
      </c>
      <c r="BM111" s="124">
        <v>0</v>
      </c>
      <c r="BN111" s="121">
        <v>0</v>
      </c>
      <c r="BO111" s="124">
        <v>0</v>
      </c>
      <c r="BP111" s="121">
        <v>0</v>
      </c>
      <c r="BQ111" s="124">
        <v>0</v>
      </c>
      <c r="BR111" s="121">
        <v>24</v>
      </c>
      <c r="BS111" s="124">
        <v>100</v>
      </c>
      <c r="BT111" s="121">
        <v>24</v>
      </c>
      <c r="BU111" s="2"/>
      <c r="BV111" s="3"/>
      <c r="BW111" s="3"/>
      <c r="BX111" s="3"/>
      <c r="BY111" s="3"/>
    </row>
    <row r="112" spans="1:77" ht="41.45" customHeight="1">
      <c r="A112" s="64" t="s">
        <v>319</v>
      </c>
      <c r="C112" s="65"/>
      <c r="D112" s="65" t="s">
        <v>64</v>
      </c>
      <c r="E112" s="66">
        <v>166.97169242573716</v>
      </c>
      <c r="F112" s="68">
        <v>99.97943725513475</v>
      </c>
      <c r="G112" s="100" t="s">
        <v>814</v>
      </c>
      <c r="H112" s="65"/>
      <c r="I112" s="69" t="s">
        <v>319</v>
      </c>
      <c r="J112" s="70"/>
      <c r="K112" s="70"/>
      <c r="L112" s="69" t="s">
        <v>3233</v>
      </c>
      <c r="M112" s="73">
        <v>7.852877438758954</v>
      </c>
      <c r="N112" s="74">
        <v>5006.05859375</v>
      </c>
      <c r="O112" s="74">
        <v>778.1821899414062</v>
      </c>
      <c r="P112" s="75"/>
      <c r="Q112" s="76"/>
      <c r="R112" s="76"/>
      <c r="S112" s="86"/>
      <c r="T112" s="48">
        <v>0</v>
      </c>
      <c r="U112" s="48">
        <v>1</v>
      </c>
      <c r="V112" s="49">
        <v>0</v>
      </c>
      <c r="W112" s="49">
        <v>0.001808</v>
      </c>
      <c r="X112" s="49">
        <v>0.004028</v>
      </c>
      <c r="Y112" s="49">
        <v>0.514204</v>
      </c>
      <c r="Z112" s="49">
        <v>0</v>
      </c>
      <c r="AA112" s="49">
        <v>0</v>
      </c>
      <c r="AB112" s="71">
        <v>112</v>
      </c>
      <c r="AC112" s="71"/>
      <c r="AD112" s="72"/>
      <c r="AE112" s="78" t="s">
        <v>1821</v>
      </c>
      <c r="AF112" s="78">
        <v>756</v>
      </c>
      <c r="AG112" s="78">
        <v>433</v>
      </c>
      <c r="AH112" s="78">
        <v>20656</v>
      </c>
      <c r="AI112" s="78">
        <v>118337</v>
      </c>
      <c r="AJ112" s="78"/>
      <c r="AK112" s="78" t="s">
        <v>2098</v>
      </c>
      <c r="AL112" s="78" t="s">
        <v>2339</v>
      </c>
      <c r="AM112" s="78"/>
      <c r="AN112" s="78"/>
      <c r="AO112" s="80">
        <v>42992.11425925926</v>
      </c>
      <c r="AP112" s="82" t="s">
        <v>2582</v>
      </c>
      <c r="AQ112" s="78" t="b">
        <v>1</v>
      </c>
      <c r="AR112" s="78" t="b">
        <v>0</v>
      </c>
      <c r="AS112" s="78" t="b">
        <v>0</v>
      </c>
      <c r="AT112" s="78" t="s">
        <v>1663</v>
      </c>
      <c r="AU112" s="78">
        <v>1</v>
      </c>
      <c r="AV112" s="78"/>
      <c r="AW112" s="78" t="b">
        <v>0</v>
      </c>
      <c r="AX112" s="78" t="s">
        <v>2837</v>
      </c>
      <c r="AY112" s="82" t="s">
        <v>2947</v>
      </c>
      <c r="AZ112" s="78" t="s">
        <v>66</v>
      </c>
      <c r="BA112" s="78" t="str">
        <f>REPLACE(INDEX(GroupVertices[Group],MATCH(Vertices[[#This Row],[Vertex]],GroupVertices[Vertex],0)),1,1,"")</f>
        <v>1</v>
      </c>
      <c r="BB112" s="48"/>
      <c r="BC112" s="48"/>
      <c r="BD112" s="48"/>
      <c r="BE112" s="48"/>
      <c r="BF112" s="48" t="s">
        <v>488</v>
      </c>
      <c r="BG112" s="48" t="s">
        <v>488</v>
      </c>
      <c r="BH112" s="121" t="s">
        <v>3827</v>
      </c>
      <c r="BI112" s="121" t="s">
        <v>3827</v>
      </c>
      <c r="BJ112" s="121" t="s">
        <v>3914</v>
      </c>
      <c r="BK112" s="121" t="s">
        <v>3914</v>
      </c>
      <c r="BL112" s="121">
        <v>0</v>
      </c>
      <c r="BM112" s="124">
        <v>0</v>
      </c>
      <c r="BN112" s="121">
        <v>0</v>
      </c>
      <c r="BO112" s="124">
        <v>0</v>
      </c>
      <c r="BP112" s="121">
        <v>0</v>
      </c>
      <c r="BQ112" s="124">
        <v>0</v>
      </c>
      <c r="BR112" s="121">
        <v>24</v>
      </c>
      <c r="BS112" s="124">
        <v>100</v>
      </c>
      <c r="BT112" s="121">
        <v>24</v>
      </c>
      <c r="BU112" s="2"/>
      <c r="BV112" s="3"/>
      <c r="BW112" s="3"/>
      <c r="BX112" s="3"/>
      <c r="BY112" s="3"/>
    </row>
    <row r="113" spans="1:77" ht="41.45" customHeight="1">
      <c r="A113" s="64" t="s">
        <v>320</v>
      </c>
      <c r="C113" s="65"/>
      <c r="D113" s="65" t="s">
        <v>64</v>
      </c>
      <c r="E113" s="66">
        <v>164.9623479118711</v>
      </c>
      <c r="F113" s="68">
        <v>99.98774783331355</v>
      </c>
      <c r="G113" s="100" t="s">
        <v>815</v>
      </c>
      <c r="H113" s="65"/>
      <c r="I113" s="69" t="s">
        <v>320</v>
      </c>
      <c r="J113" s="70"/>
      <c r="K113" s="70"/>
      <c r="L113" s="69" t="s">
        <v>3234</v>
      </c>
      <c r="M113" s="73">
        <v>5.083238751038822</v>
      </c>
      <c r="N113" s="74">
        <v>2703.783935546875</v>
      </c>
      <c r="O113" s="74">
        <v>1913.5322265625</v>
      </c>
      <c r="P113" s="75"/>
      <c r="Q113" s="76"/>
      <c r="R113" s="76"/>
      <c r="S113" s="86"/>
      <c r="T113" s="48">
        <v>0</v>
      </c>
      <c r="U113" s="48">
        <v>1</v>
      </c>
      <c r="V113" s="49">
        <v>0</v>
      </c>
      <c r="W113" s="49">
        <v>0.001808</v>
      </c>
      <c r="X113" s="49">
        <v>0.004028</v>
      </c>
      <c r="Y113" s="49">
        <v>0.514204</v>
      </c>
      <c r="Z113" s="49">
        <v>0</v>
      </c>
      <c r="AA113" s="49">
        <v>0</v>
      </c>
      <c r="AB113" s="71">
        <v>113</v>
      </c>
      <c r="AC113" s="71"/>
      <c r="AD113" s="72"/>
      <c r="AE113" s="78" t="s">
        <v>1822</v>
      </c>
      <c r="AF113" s="78">
        <v>962</v>
      </c>
      <c r="AG113" s="78">
        <v>258</v>
      </c>
      <c r="AH113" s="78">
        <v>1102</v>
      </c>
      <c r="AI113" s="78">
        <v>802</v>
      </c>
      <c r="AJ113" s="78"/>
      <c r="AK113" s="78" t="s">
        <v>2099</v>
      </c>
      <c r="AL113" s="78" t="s">
        <v>2340</v>
      </c>
      <c r="AM113" s="78"/>
      <c r="AN113" s="78"/>
      <c r="AO113" s="80">
        <v>43136.92613425926</v>
      </c>
      <c r="AP113" s="82" t="s">
        <v>2583</v>
      </c>
      <c r="AQ113" s="78" t="b">
        <v>0</v>
      </c>
      <c r="AR113" s="78" t="b">
        <v>0</v>
      </c>
      <c r="AS113" s="78" t="b">
        <v>0</v>
      </c>
      <c r="AT113" s="78" t="s">
        <v>1663</v>
      </c>
      <c r="AU113" s="78">
        <v>1</v>
      </c>
      <c r="AV113" s="82" t="s">
        <v>2733</v>
      </c>
      <c r="AW113" s="78" t="b">
        <v>0</v>
      </c>
      <c r="AX113" s="78" t="s">
        <v>2837</v>
      </c>
      <c r="AY113" s="82" t="s">
        <v>2948</v>
      </c>
      <c r="AZ113" s="78" t="s">
        <v>66</v>
      </c>
      <c r="BA113" s="78" t="str">
        <f>REPLACE(INDEX(GroupVertices[Group],MATCH(Vertices[[#This Row],[Vertex]],GroupVertices[Vertex],0)),1,1,"")</f>
        <v>1</v>
      </c>
      <c r="BB113" s="48"/>
      <c r="BC113" s="48"/>
      <c r="BD113" s="48"/>
      <c r="BE113" s="48"/>
      <c r="BF113" s="48" t="s">
        <v>488</v>
      </c>
      <c r="BG113" s="48" t="s">
        <v>488</v>
      </c>
      <c r="BH113" s="121" t="s">
        <v>3827</v>
      </c>
      <c r="BI113" s="121" t="s">
        <v>3827</v>
      </c>
      <c r="BJ113" s="121" t="s">
        <v>3914</v>
      </c>
      <c r="BK113" s="121" t="s">
        <v>3914</v>
      </c>
      <c r="BL113" s="121">
        <v>0</v>
      </c>
      <c r="BM113" s="124">
        <v>0</v>
      </c>
      <c r="BN113" s="121">
        <v>0</v>
      </c>
      <c r="BO113" s="124">
        <v>0</v>
      </c>
      <c r="BP113" s="121">
        <v>0</v>
      </c>
      <c r="BQ113" s="124">
        <v>0</v>
      </c>
      <c r="BR113" s="121">
        <v>24</v>
      </c>
      <c r="BS113" s="124">
        <v>100</v>
      </c>
      <c r="BT113" s="121">
        <v>24</v>
      </c>
      <c r="BU113" s="2"/>
      <c r="BV113" s="3"/>
      <c r="BW113" s="3"/>
      <c r="BX113" s="3"/>
      <c r="BY113" s="3"/>
    </row>
    <row r="114" spans="1:77" ht="41.45" customHeight="1">
      <c r="A114" s="64" t="s">
        <v>321</v>
      </c>
      <c r="C114" s="65"/>
      <c r="D114" s="65" t="s">
        <v>64</v>
      </c>
      <c r="E114" s="66">
        <v>174.32015236216156</v>
      </c>
      <c r="F114" s="68">
        <v>99.94904428350944</v>
      </c>
      <c r="G114" s="100" t="s">
        <v>816</v>
      </c>
      <c r="H114" s="65"/>
      <c r="I114" s="69" t="s">
        <v>321</v>
      </c>
      <c r="J114" s="70"/>
      <c r="K114" s="70"/>
      <c r="L114" s="69" t="s">
        <v>3235</v>
      </c>
      <c r="M114" s="73">
        <v>17.98184178242115</v>
      </c>
      <c r="N114" s="74">
        <v>4141.83056640625</v>
      </c>
      <c r="O114" s="74">
        <v>8891.8232421875</v>
      </c>
      <c r="P114" s="75"/>
      <c r="Q114" s="76"/>
      <c r="R114" s="76"/>
      <c r="S114" s="86"/>
      <c r="T114" s="48">
        <v>0</v>
      </c>
      <c r="U114" s="48">
        <v>1</v>
      </c>
      <c r="V114" s="49">
        <v>0</v>
      </c>
      <c r="W114" s="49">
        <v>0.001808</v>
      </c>
      <c r="X114" s="49">
        <v>0.004028</v>
      </c>
      <c r="Y114" s="49">
        <v>0.514204</v>
      </c>
      <c r="Z114" s="49">
        <v>0</v>
      </c>
      <c r="AA114" s="49">
        <v>0</v>
      </c>
      <c r="AB114" s="71">
        <v>114</v>
      </c>
      <c r="AC114" s="71"/>
      <c r="AD114" s="72"/>
      <c r="AE114" s="78" t="s">
        <v>1823</v>
      </c>
      <c r="AF114" s="78">
        <v>5001</v>
      </c>
      <c r="AG114" s="78">
        <v>1073</v>
      </c>
      <c r="AH114" s="78">
        <v>61738</v>
      </c>
      <c r="AI114" s="78">
        <v>18721</v>
      </c>
      <c r="AJ114" s="78"/>
      <c r="AK114" s="78" t="s">
        <v>2100</v>
      </c>
      <c r="AL114" s="78" t="s">
        <v>2341</v>
      </c>
      <c r="AM114" s="82" t="s">
        <v>2454</v>
      </c>
      <c r="AN114" s="78"/>
      <c r="AO114" s="80">
        <v>41781.682800925926</v>
      </c>
      <c r="AP114" s="78"/>
      <c r="AQ114" s="78" t="b">
        <v>0</v>
      </c>
      <c r="AR114" s="78" t="b">
        <v>0</v>
      </c>
      <c r="AS114" s="78" t="b">
        <v>1</v>
      </c>
      <c r="AT114" s="78" t="s">
        <v>1663</v>
      </c>
      <c r="AU114" s="78">
        <v>95</v>
      </c>
      <c r="AV114" s="82" t="s">
        <v>2738</v>
      </c>
      <c r="AW114" s="78" t="b">
        <v>0</v>
      </c>
      <c r="AX114" s="78" t="s">
        <v>2837</v>
      </c>
      <c r="AY114" s="82" t="s">
        <v>2949</v>
      </c>
      <c r="AZ114" s="78" t="s">
        <v>66</v>
      </c>
      <c r="BA114" s="78" t="str">
        <f>REPLACE(INDEX(GroupVertices[Group],MATCH(Vertices[[#This Row],[Vertex]],GroupVertices[Vertex],0)),1,1,"")</f>
        <v>1</v>
      </c>
      <c r="BB114" s="48"/>
      <c r="BC114" s="48"/>
      <c r="BD114" s="48"/>
      <c r="BE114" s="48"/>
      <c r="BF114" s="48" t="s">
        <v>488</v>
      </c>
      <c r="BG114" s="48" t="s">
        <v>488</v>
      </c>
      <c r="BH114" s="121" t="s">
        <v>3827</v>
      </c>
      <c r="BI114" s="121" t="s">
        <v>3827</v>
      </c>
      <c r="BJ114" s="121" t="s">
        <v>3914</v>
      </c>
      <c r="BK114" s="121" t="s">
        <v>3914</v>
      </c>
      <c r="BL114" s="121">
        <v>0</v>
      </c>
      <c r="BM114" s="124">
        <v>0</v>
      </c>
      <c r="BN114" s="121">
        <v>0</v>
      </c>
      <c r="BO114" s="124">
        <v>0</v>
      </c>
      <c r="BP114" s="121">
        <v>0</v>
      </c>
      <c r="BQ114" s="124">
        <v>0</v>
      </c>
      <c r="BR114" s="121">
        <v>24</v>
      </c>
      <c r="BS114" s="124">
        <v>100</v>
      </c>
      <c r="BT114" s="121">
        <v>24</v>
      </c>
      <c r="BU114" s="2"/>
      <c r="BV114" s="3"/>
      <c r="BW114" s="3"/>
      <c r="BX114" s="3"/>
      <c r="BY114" s="3"/>
    </row>
    <row r="115" spans="1:77" ht="41.45" customHeight="1">
      <c r="A115" s="64" t="s">
        <v>322</v>
      </c>
      <c r="C115" s="65"/>
      <c r="D115" s="65" t="s">
        <v>64</v>
      </c>
      <c r="E115" s="66">
        <v>180.13002849939713</v>
      </c>
      <c r="F115" s="68">
        <v>99.92501484031817</v>
      </c>
      <c r="G115" s="100" t="s">
        <v>817</v>
      </c>
      <c r="H115" s="65"/>
      <c r="I115" s="69" t="s">
        <v>322</v>
      </c>
      <c r="J115" s="70"/>
      <c r="K115" s="70"/>
      <c r="L115" s="69" t="s">
        <v>3236</v>
      </c>
      <c r="M115" s="73">
        <v>25.990054216629073</v>
      </c>
      <c r="N115" s="74">
        <v>6367.98193359375</v>
      </c>
      <c r="O115" s="74">
        <v>2135.4619140625</v>
      </c>
      <c r="P115" s="75"/>
      <c r="Q115" s="76"/>
      <c r="R115" s="76"/>
      <c r="S115" s="86"/>
      <c r="T115" s="48">
        <v>0</v>
      </c>
      <c r="U115" s="48">
        <v>1</v>
      </c>
      <c r="V115" s="49">
        <v>0</v>
      </c>
      <c r="W115" s="49">
        <v>0.001808</v>
      </c>
      <c r="X115" s="49">
        <v>0.004028</v>
      </c>
      <c r="Y115" s="49">
        <v>0.514204</v>
      </c>
      <c r="Z115" s="49">
        <v>0</v>
      </c>
      <c r="AA115" s="49">
        <v>0</v>
      </c>
      <c r="AB115" s="71">
        <v>115</v>
      </c>
      <c r="AC115" s="71"/>
      <c r="AD115" s="72"/>
      <c r="AE115" s="78" t="s">
        <v>1824</v>
      </c>
      <c r="AF115" s="78">
        <v>1578</v>
      </c>
      <c r="AG115" s="78">
        <v>1579</v>
      </c>
      <c r="AH115" s="78">
        <v>86789</v>
      </c>
      <c r="AI115" s="78">
        <v>95953</v>
      </c>
      <c r="AJ115" s="78"/>
      <c r="AK115" s="78" t="s">
        <v>2101</v>
      </c>
      <c r="AL115" s="78" t="s">
        <v>2325</v>
      </c>
      <c r="AM115" s="78"/>
      <c r="AN115" s="78"/>
      <c r="AO115" s="80">
        <v>42654.898414351854</v>
      </c>
      <c r="AP115" s="82" t="s">
        <v>2584</v>
      </c>
      <c r="AQ115" s="78" t="b">
        <v>1</v>
      </c>
      <c r="AR115" s="78" t="b">
        <v>0</v>
      </c>
      <c r="AS115" s="78" t="b">
        <v>1</v>
      </c>
      <c r="AT115" s="78" t="s">
        <v>1663</v>
      </c>
      <c r="AU115" s="78">
        <v>1</v>
      </c>
      <c r="AV115" s="78"/>
      <c r="AW115" s="78" t="b">
        <v>0</v>
      </c>
      <c r="AX115" s="78" t="s">
        <v>2837</v>
      </c>
      <c r="AY115" s="82" t="s">
        <v>2950</v>
      </c>
      <c r="AZ115" s="78" t="s">
        <v>66</v>
      </c>
      <c r="BA115" s="78" t="str">
        <f>REPLACE(INDEX(GroupVertices[Group],MATCH(Vertices[[#This Row],[Vertex]],GroupVertices[Vertex],0)),1,1,"")</f>
        <v>1</v>
      </c>
      <c r="BB115" s="48"/>
      <c r="BC115" s="48"/>
      <c r="BD115" s="48"/>
      <c r="BE115" s="48"/>
      <c r="BF115" s="48" t="s">
        <v>488</v>
      </c>
      <c r="BG115" s="48" t="s">
        <v>488</v>
      </c>
      <c r="BH115" s="121" t="s">
        <v>3827</v>
      </c>
      <c r="BI115" s="121" t="s">
        <v>3827</v>
      </c>
      <c r="BJ115" s="121" t="s">
        <v>3914</v>
      </c>
      <c r="BK115" s="121" t="s">
        <v>3914</v>
      </c>
      <c r="BL115" s="121">
        <v>0</v>
      </c>
      <c r="BM115" s="124">
        <v>0</v>
      </c>
      <c r="BN115" s="121">
        <v>0</v>
      </c>
      <c r="BO115" s="124">
        <v>0</v>
      </c>
      <c r="BP115" s="121">
        <v>0</v>
      </c>
      <c r="BQ115" s="124">
        <v>0</v>
      </c>
      <c r="BR115" s="121">
        <v>24</v>
      </c>
      <c r="BS115" s="124">
        <v>100</v>
      </c>
      <c r="BT115" s="121">
        <v>24</v>
      </c>
      <c r="BU115" s="2"/>
      <c r="BV115" s="3"/>
      <c r="BW115" s="3"/>
      <c r="BX115" s="3"/>
      <c r="BY115" s="3"/>
    </row>
    <row r="116" spans="1:77" ht="41.45" customHeight="1">
      <c r="A116" s="64" t="s">
        <v>323</v>
      </c>
      <c r="C116" s="65"/>
      <c r="D116" s="65" t="s">
        <v>64</v>
      </c>
      <c r="E116" s="66">
        <v>166.11054477693742</v>
      </c>
      <c r="F116" s="68">
        <v>99.9829989314971</v>
      </c>
      <c r="G116" s="100" t="s">
        <v>818</v>
      </c>
      <c r="H116" s="65"/>
      <c r="I116" s="69" t="s">
        <v>323</v>
      </c>
      <c r="J116" s="70"/>
      <c r="K116" s="70"/>
      <c r="L116" s="69" t="s">
        <v>3237</v>
      </c>
      <c r="M116" s="73">
        <v>6.6658894297360405</v>
      </c>
      <c r="N116" s="74">
        <v>2527.27978515625</v>
      </c>
      <c r="O116" s="74">
        <v>7805.51513671875</v>
      </c>
      <c r="P116" s="75"/>
      <c r="Q116" s="76"/>
      <c r="R116" s="76"/>
      <c r="S116" s="86"/>
      <c r="T116" s="48">
        <v>0</v>
      </c>
      <c r="U116" s="48">
        <v>1</v>
      </c>
      <c r="V116" s="49">
        <v>0</v>
      </c>
      <c r="W116" s="49">
        <v>0.001808</v>
      </c>
      <c r="X116" s="49">
        <v>0.004028</v>
      </c>
      <c r="Y116" s="49">
        <v>0.514204</v>
      </c>
      <c r="Z116" s="49">
        <v>0</v>
      </c>
      <c r="AA116" s="49">
        <v>0</v>
      </c>
      <c r="AB116" s="71">
        <v>116</v>
      </c>
      <c r="AC116" s="71"/>
      <c r="AD116" s="72"/>
      <c r="AE116" s="78" t="s">
        <v>1825</v>
      </c>
      <c r="AF116" s="78">
        <v>878</v>
      </c>
      <c r="AG116" s="78">
        <v>358</v>
      </c>
      <c r="AH116" s="78">
        <v>16739</v>
      </c>
      <c r="AI116" s="78">
        <v>15922</v>
      </c>
      <c r="AJ116" s="78"/>
      <c r="AK116" s="78"/>
      <c r="AL116" s="78"/>
      <c r="AM116" s="78"/>
      <c r="AN116" s="78"/>
      <c r="AO116" s="80">
        <v>43287.877858796295</v>
      </c>
      <c r="AP116" s="82" t="s">
        <v>2585</v>
      </c>
      <c r="AQ116" s="78" t="b">
        <v>1</v>
      </c>
      <c r="AR116" s="78" t="b">
        <v>0</v>
      </c>
      <c r="AS116" s="78" t="b">
        <v>0</v>
      </c>
      <c r="AT116" s="78" t="s">
        <v>1663</v>
      </c>
      <c r="AU116" s="78">
        <v>1</v>
      </c>
      <c r="AV116" s="78"/>
      <c r="AW116" s="78" t="b">
        <v>0</v>
      </c>
      <c r="AX116" s="78" t="s">
        <v>2837</v>
      </c>
      <c r="AY116" s="82" t="s">
        <v>2951</v>
      </c>
      <c r="AZ116" s="78" t="s">
        <v>66</v>
      </c>
      <c r="BA116" s="78" t="str">
        <f>REPLACE(INDEX(GroupVertices[Group],MATCH(Vertices[[#This Row],[Vertex]],GroupVertices[Vertex],0)),1,1,"")</f>
        <v>1</v>
      </c>
      <c r="BB116" s="48" t="s">
        <v>607</v>
      </c>
      <c r="BC116" s="48" t="s">
        <v>607</v>
      </c>
      <c r="BD116" s="48" t="s">
        <v>619</v>
      </c>
      <c r="BE116" s="48" t="s">
        <v>619</v>
      </c>
      <c r="BF116" s="48" t="s">
        <v>3805</v>
      </c>
      <c r="BG116" s="48" t="s">
        <v>3805</v>
      </c>
      <c r="BH116" s="121" t="s">
        <v>3830</v>
      </c>
      <c r="BI116" s="121" t="s">
        <v>3887</v>
      </c>
      <c r="BJ116" s="121" t="s">
        <v>3916</v>
      </c>
      <c r="BK116" s="121" t="s">
        <v>3916</v>
      </c>
      <c r="BL116" s="121">
        <v>0</v>
      </c>
      <c r="BM116" s="124">
        <v>0</v>
      </c>
      <c r="BN116" s="121">
        <v>0</v>
      </c>
      <c r="BO116" s="124">
        <v>0</v>
      </c>
      <c r="BP116" s="121">
        <v>0</v>
      </c>
      <c r="BQ116" s="124">
        <v>0</v>
      </c>
      <c r="BR116" s="121">
        <v>30</v>
      </c>
      <c r="BS116" s="124">
        <v>100</v>
      </c>
      <c r="BT116" s="121">
        <v>30</v>
      </c>
      <c r="BU116" s="2"/>
      <c r="BV116" s="3"/>
      <c r="BW116" s="3"/>
      <c r="BX116" s="3"/>
      <c r="BY116" s="3"/>
    </row>
    <row r="117" spans="1:77" ht="41.45" customHeight="1">
      <c r="A117" s="64" t="s">
        <v>324</v>
      </c>
      <c r="C117" s="65"/>
      <c r="D117" s="65" t="s">
        <v>64</v>
      </c>
      <c r="E117" s="66">
        <v>198.60451605831415</v>
      </c>
      <c r="F117" s="68">
        <v>99.84860501009142</v>
      </c>
      <c r="G117" s="100" t="s">
        <v>819</v>
      </c>
      <c r="H117" s="65"/>
      <c r="I117" s="69" t="s">
        <v>324</v>
      </c>
      <c r="J117" s="70"/>
      <c r="K117" s="70"/>
      <c r="L117" s="69" t="s">
        <v>3238</v>
      </c>
      <c r="M117" s="73">
        <v>51.45490363686731</v>
      </c>
      <c r="N117" s="74">
        <v>2833.987548828125</v>
      </c>
      <c r="O117" s="74">
        <v>9159.1533203125</v>
      </c>
      <c r="P117" s="75"/>
      <c r="Q117" s="76"/>
      <c r="R117" s="76"/>
      <c r="S117" s="86"/>
      <c r="T117" s="48">
        <v>0</v>
      </c>
      <c r="U117" s="48">
        <v>1</v>
      </c>
      <c r="V117" s="49">
        <v>0</v>
      </c>
      <c r="W117" s="49">
        <v>0.001808</v>
      </c>
      <c r="X117" s="49">
        <v>0.004028</v>
      </c>
      <c r="Y117" s="49">
        <v>0.514204</v>
      </c>
      <c r="Z117" s="49">
        <v>0</v>
      </c>
      <c r="AA117" s="49">
        <v>0</v>
      </c>
      <c r="AB117" s="71">
        <v>117</v>
      </c>
      <c r="AC117" s="71"/>
      <c r="AD117" s="72"/>
      <c r="AE117" s="78" t="s">
        <v>1826</v>
      </c>
      <c r="AF117" s="78">
        <v>4996</v>
      </c>
      <c r="AG117" s="78">
        <v>3188</v>
      </c>
      <c r="AH117" s="78">
        <v>18093</v>
      </c>
      <c r="AI117" s="78">
        <v>15927</v>
      </c>
      <c r="AJ117" s="78"/>
      <c r="AK117" s="78" t="s">
        <v>2102</v>
      </c>
      <c r="AL117" s="78" t="s">
        <v>2342</v>
      </c>
      <c r="AM117" s="78"/>
      <c r="AN117" s="78"/>
      <c r="AO117" s="80">
        <v>41560.12395833333</v>
      </c>
      <c r="AP117" s="82" t="s">
        <v>2586</v>
      </c>
      <c r="AQ117" s="78" t="b">
        <v>0</v>
      </c>
      <c r="AR117" s="78" t="b">
        <v>0</v>
      </c>
      <c r="AS117" s="78" t="b">
        <v>0</v>
      </c>
      <c r="AT117" s="78" t="s">
        <v>1663</v>
      </c>
      <c r="AU117" s="78">
        <v>0</v>
      </c>
      <c r="AV117" s="82" t="s">
        <v>2733</v>
      </c>
      <c r="AW117" s="78" t="b">
        <v>0</v>
      </c>
      <c r="AX117" s="78" t="s">
        <v>2837</v>
      </c>
      <c r="AY117" s="82" t="s">
        <v>2952</v>
      </c>
      <c r="AZ117" s="78" t="s">
        <v>66</v>
      </c>
      <c r="BA117" s="78" t="str">
        <f>REPLACE(INDEX(GroupVertices[Group],MATCH(Vertices[[#This Row],[Vertex]],GroupVertices[Vertex],0)),1,1,"")</f>
        <v>1</v>
      </c>
      <c r="BB117" s="48"/>
      <c r="BC117" s="48"/>
      <c r="BD117" s="48"/>
      <c r="BE117" s="48"/>
      <c r="BF117" s="48" t="s">
        <v>488</v>
      </c>
      <c r="BG117" s="48" t="s">
        <v>488</v>
      </c>
      <c r="BH117" s="121" t="s">
        <v>3827</v>
      </c>
      <c r="BI117" s="121" t="s">
        <v>3827</v>
      </c>
      <c r="BJ117" s="121" t="s">
        <v>3914</v>
      </c>
      <c r="BK117" s="121" t="s">
        <v>3914</v>
      </c>
      <c r="BL117" s="121">
        <v>0</v>
      </c>
      <c r="BM117" s="124">
        <v>0</v>
      </c>
      <c r="BN117" s="121">
        <v>0</v>
      </c>
      <c r="BO117" s="124">
        <v>0</v>
      </c>
      <c r="BP117" s="121">
        <v>0</v>
      </c>
      <c r="BQ117" s="124">
        <v>0</v>
      </c>
      <c r="BR117" s="121">
        <v>24</v>
      </c>
      <c r="BS117" s="124">
        <v>100</v>
      </c>
      <c r="BT117" s="121">
        <v>24</v>
      </c>
      <c r="BU117" s="2"/>
      <c r="BV117" s="3"/>
      <c r="BW117" s="3"/>
      <c r="BX117" s="3"/>
      <c r="BY117" s="3"/>
    </row>
    <row r="118" spans="1:77" ht="41.45" customHeight="1">
      <c r="A118" s="64" t="s">
        <v>325</v>
      </c>
      <c r="C118" s="65"/>
      <c r="D118" s="65" t="s">
        <v>64</v>
      </c>
      <c r="E118" s="66">
        <v>537.8852077167599</v>
      </c>
      <c r="F118" s="68">
        <v>98.44535201234714</v>
      </c>
      <c r="G118" s="100" t="s">
        <v>820</v>
      </c>
      <c r="H118" s="65"/>
      <c r="I118" s="69" t="s">
        <v>325</v>
      </c>
      <c r="J118" s="70"/>
      <c r="K118" s="70"/>
      <c r="L118" s="69" t="s">
        <v>3239</v>
      </c>
      <c r="M118" s="73">
        <v>519.1123526851082</v>
      </c>
      <c r="N118" s="74">
        <v>3537.91064453125</v>
      </c>
      <c r="O118" s="74">
        <v>6557.099609375</v>
      </c>
      <c r="P118" s="75"/>
      <c r="Q118" s="76"/>
      <c r="R118" s="76"/>
      <c r="S118" s="86"/>
      <c r="T118" s="48">
        <v>0</v>
      </c>
      <c r="U118" s="48">
        <v>1</v>
      </c>
      <c r="V118" s="49">
        <v>0</v>
      </c>
      <c r="W118" s="49">
        <v>0.001808</v>
      </c>
      <c r="X118" s="49">
        <v>0.004028</v>
      </c>
      <c r="Y118" s="49">
        <v>0.514204</v>
      </c>
      <c r="Z118" s="49">
        <v>0</v>
      </c>
      <c r="AA118" s="49">
        <v>0</v>
      </c>
      <c r="AB118" s="71">
        <v>118</v>
      </c>
      <c r="AC118" s="71"/>
      <c r="AD118" s="72"/>
      <c r="AE118" s="78" t="s">
        <v>1827</v>
      </c>
      <c r="AF118" s="78">
        <v>13145</v>
      </c>
      <c r="AG118" s="78">
        <v>32737</v>
      </c>
      <c r="AH118" s="78">
        <v>90938</v>
      </c>
      <c r="AI118" s="78">
        <v>99628</v>
      </c>
      <c r="AJ118" s="78"/>
      <c r="AK118" s="78" t="s">
        <v>2103</v>
      </c>
      <c r="AL118" s="78" t="s">
        <v>2343</v>
      </c>
      <c r="AM118" s="82" t="s">
        <v>2455</v>
      </c>
      <c r="AN118" s="78"/>
      <c r="AO118" s="80">
        <v>42813.951689814814</v>
      </c>
      <c r="AP118" s="82" t="s">
        <v>2587</v>
      </c>
      <c r="AQ118" s="78" t="b">
        <v>0</v>
      </c>
      <c r="AR118" s="78" t="b">
        <v>0</v>
      </c>
      <c r="AS118" s="78" t="b">
        <v>0</v>
      </c>
      <c r="AT118" s="78" t="s">
        <v>1663</v>
      </c>
      <c r="AU118" s="78">
        <v>31</v>
      </c>
      <c r="AV118" s="82" t="s">
        <v>2733</v>
      </c>
      <c r="AW118" s="78" t="b">
        <v>0</v>
      </c>
      <c r="AX118" s="78" t="s">
        <v>2837</v>
      </c>
      <c r="AY118" s="82" t="s">
        <v>2953</v>
      </c>
      <c r="AZ118" s="78" t="s">
        <v>66</v>
      </c>
      <c r="BA118" s="78" t="str">
        <f>REPLACE(INDEX(GroupVertices[Group],MATCH(Vertices[[#This Row],[Vertex]],GroupVertices[Vertex],0)),1,1,"")</f>
        <v>1</v>
      </c>
      <c r="BB118" s="48"/>
      <c r="BC118" s="48"/>
      <c r="BD118" s="48"/>
      <c r="BE118" s="48"/>
      <c r="BF118" s="48" t="s">
        <v>488</v>
      </c>
      <c r="BG118" s="48" t="s">
        <v>488</v>
      </c>
      <c r="BH118" s="121" t="s">
        <v>3827</v>
      </c>
      <c r="BI118" s="121" t="s">
        <v>3827</v>
      </c>
      <c r="BJ118" s="121" t="s">
        <v>3914</v>
      </c>
      <c r="BK118" s="121" t="s">
        <v>3914</v>
      </c>
      <c r="BL118" s="121">
        <v>0</v>
      </c>
      <c r="BM118" s="124">
        <v>0</v>
      </c>
      <c r="BN118" s="121">
        <v>0</v>
      </c>
      <c r="BO118" s="124">
        <v>0</v>
      </c>
      <c r="BP118" s="121">
        <v>0</v>
      </c>
      <c r="BQ118" s="124">
        <v>0</v>
      </c>
      <c r="BR118" s="121">
        <v>24</v>
      </c>
      <c r="BS118" s="124">
        <v>100</v>
      </c>
      <c r="BT118" s="121">
        <v>24</v>
      </c>
      <c r="BU118" s="2"/>
      <c r="BV118" s="3"/>
      <c r="BW118" s="3"/>
      <c r="BX118" s="3"/>
      <c r="BY118" s="3"/>
    </row>
    <row r="119" spans="1:77" ht="41.45" customHeight="1">
      <c r="A119" s="64" t="s">
        <v>326</v>
      </c>
      <c r="C119" s="65"/>
      <c r="D119" s="65" t="s">
        <v>64</v>
      </c>
      <c r="E119" s="66">
        <v>197.66299462895978</v>
      </c>
      <c r="F119" s="68">
        <v>99.8524991095809</v>
      </c>
      <c r="G119" s="100" t="s">
        <v>821</v>
      </c>
      <c r="H119" s="65"/>
      <c r="I119" s="69" t="s">
        <v>326</v>
      </c>
      <c r="J119" s="70"/>
      <c r="K119" s="70"/>
      <c r="L119" s="69" t="s">
        <v>3240</v>
      </c>
      <c r="M119" s="73">
        <v>50.15713008033559</v>
      </c>
      <c r="N119" s="74">
        <v>5360.6376953125</v>
      </c>
      <c r="O119" s="74">
        <v>1336.7867431640625</v>
      </c>
      <c r="P119" s="75"/>
      <c r="Q119" s="76"/>
      <c r="R119" s="76"/>
      <c r="S119" s="86"/>
      <c r="T119" s="48">
        <v>0</v>
      </c>
      <c r="U119" s="48">
        <v>1</v>
      </c>
      <c r="V119" s="49">
        <v>0</v>
      </c>
      <c r="W119" s="49">
        <v>0.001808</v>
      </c>
      <c r="X119" s="49">
        <v>0.004028</v>
      </c>
      <c r="Y119" s="49">
        <v>0.514204</v>
      </c>
      <c r="Z119" s="49">
        <v>0</v>
      </c>
      <c r="AA119" s="49">
        <v>0</v>
      </c>
      <c r="AB119" s="71">
        <v>119</v>
      </c>
      <c r="AC119" s="71"/>
      <c r="AD119" s="72"/>
      <c r="AE119" s="78" t="s">
        <v>1828</v>
      </c>
      <c r="AF119" s="78">
        <v>4853</v>
      </c>
      <c r="AG119" s="78">
        <v>3106</v>
      </c>
      <c r="AH119" s="78">
        <v>176793</v>
      </c>
      <c r="AI119" s="78">
        <v>87860</v>
      </c>
      <c r="AJ119" s="78"/>
      <c r="AK119" s="78" t="s">
        <v>2104</v>
      </c>
      <c r="AL119" s="78"/>
      <c r="AM119" s="78"/>
      <c r="AN119" s="78"/>
      <c r="AO119" s="80">
        <v>42762.87212962963</v>
      </c>
      <c r="AP119" s="78"/>
      <c r="AQ119" s="78" t="b">
        <v>1</v>
      </c>
      <c r="AR119" s="78" t="b">
        <v>0</v>
      </c>
      <c r="AS119" s="78" t="b">
        <v>1</v>
      </c>
      <c r="AT119" s="78" t="s">
        <v>1663</v>
      </c>
      <c r="AU119" s="78">
        <v>0</v>
      </c>
      <c r="AV119" s="78"/>
      <c r="AW119" s="78" t="b">
        <v>0</v>
      </c>
      <c r="AX119" s="78" t="s">
        <v>2837</v>
      </c>
      <c r="AY119" s="82" t="s">
        <v>2954</v>
      </c>
      <c r="AZ119" s="78" t="s">
        <v>66</v>
      </c>
      <c r="BA119" s="78" t="str">
        <f>REPLACE(INDEX(GroupVertices[Group],MATCH(Vertices[[#This Row],[Vertex]],GroupVertices[Vertex],0)),1,1,"")</f>
        <v>1</v>
      </c>
      <c r="BB119" s="48"/>
      <c r="BC119" s="48"/>
      <c r="BD119" s="48"/>
      <c r="BE119" s="48"/>
      <c r="BF119" s="48" t="s">
        <v>488</v>
      </c>
      <c r="BG119" s="48" t="s">
        <v>488</v>
      </c>
      <c r="BH119" s="121" t="s">
        <v>3827</v>
      </c>
      <c r="BI119" s="121" t="s">
        <v>3827</v>
      </c>
      <c r="BJ119" s="121" t="s">
        <v>3914</v>
      </c>
      <c r="BK119" s="121" t="s">
        <v>3914</v>
      </c>
      <c r="BL119" s="121">
        <v>0</v>
      </c>
      <c r="BM119" s="124">
        <v>0</v>
      </c>
      <c r="BN119" s="121">
        <v>0</v>
      </c>
      <c r="BO119" s="124">
        <v>0</v>
      </c>
      <c r="BP119" s="121">
        <v>0</v>
      </c>
      <c r="BQ119" s="124">
        <v>0</v>
      </c>
      <c r="BR119" s="121">
        <v>24</v>
      </c>
      <c r="BS119" s="124">
        <v>100</v>
      </c>
      <c r="BT119" s="121">
        <v>24</v>
      </c>
      <c r="BU119" s="2"/>
      <c r="BV119" s="3"/>
      <c r="BW119" s="3"/>
      <c r="BX119" s="3"/>
      <c r="BY119" s="3"/>
    </row>
    <row r="120" spans="1:77" ht="41.45" customHeight="1">
      <c r="A120" s="64" t="s">
        <v>327</v>
      </c>
      <c r="C120" s="65"/>
      <c r="D120" s="65" t="s">
        <v>64</v>
      </c>
      <c r="E120" s="66">
        <v>503.2211443604078</v>
      </c>
      <c r="F120" s="68">
        <v>98.58872135818592</v>
      </c>
      <c r="G120" s="100" t="s">
        <v>822</v>
      </c>
      <c r="H120" s="65"/>
      <c r="I120" s="69" t="s">
        <v>327</v>
      </c>
      <c r="J120" s="70"/>
      <c r="K120" s="70"/>
      <c r="L120" s="69" t="s">
        <v>3241</v>
      </c>
      <c r="M120" s="73">
        <v>471.33212869523925</v>
      </c>
      <c r="N120" s="74">
        <v>2195.2216796875</v>
      </c>
      <c r="O120" s="74">
        <v>6888.85595703125</v>
      </c>
      <c r="P120" s="75"/>
      <c r="Q120" s="76"/>
      <c r="R120" s="76"/>
      <c r="S120" s="86"/>
      <c r="T120" s="48">
        <v>0</v>
      </c>
      <c r="U120" s="48">
        <v>1</v>
      </c>
      <c r="V120" s="49">
        <v>0</v>
      </c>
      <c r="W120" s="49">
        <v>0.001808</v>
      </c>
      <c r="X120" s="49">
        <v>0.004028</v>
      </c>
      <c r="Y120" s="49">
        <v>0.514204</v>
      </c>
      <c r="Z120" s="49">
        <v>0</v>
      </c>
      <c r="AA120" s="49">
        <v>0</v>
      </c>
      <c r="AB120" s="71">
        <v>120</v>
      </c>
      <c r="AC120" s="71"/>
      <c r="AD120" s="72"/>
      <c r="AE120" s="78" t="s">
        <v>1829</v>
      </c>
      <c r="AF120" s="78">
        <v>30066</v>
      </c>
      <c r="AG120" s="78">
        <v>29718</v>
      </c>
      <c r="AH120" s="78">
        <v>16412</v>
      </c>
      <c r="AI120" s="78">
        <v>144954</v>
      </c>
      <c r="AJ120" s="78"/>
      <c r="AK120" s="78" t="s">
        <v>2105</v>
      </c>
      <c r="AL120" s="78" t="s">
        <v>2271</v>
      </c>
      <c r="AM120" s="78"/>
      <c r="AN120" s="78"/>
      <c r="AO120" s="80">
        <v>41709.63416666666</v>
      </c>
      <c r="AP120" s="82" t="s">
        <v>2588</v>
      </c>
      <c r="AQ120" s="78" t="b">
        <v>0</v>
      </c>
      <c r="AR120" s="78" t="b">
        <v>0</v>
      </c>
      <c r="AS120" s="78" t="b">
        <v>0</v>
      </c>
      <c r="AT120" s="78" t="s">
        <v>1663</v>
      </c>
      <c r="AU120" s="78">
        <v>2</v>
      </c>
      <c r="AV120" s="82" t="s">
        <v>2733</v>
      </c>
      <c r="AW120" s="78" t="b">
        <v>0</v>
      </c>
      <c r="AX120" s="78" t="s">
        <v>2837</v>
      </c>
      <c r="AY120" s="82" t="s">
        <v>2955</v>
      </c>
      <c r="AZ120" s="78" t="s">
        <v>66</v>
      </c>
      <c r="BA120" s="78" t="str">
        <f>REPLACE(INDEX(GroupVertices[Group],MATCH(Vertices[[#This Row],[Vertex]],GroupVertices[Vertex],0)),1,1,"")</f>
        <v>1</v>
      </c>
      <c r="BB120" s="48"/>
      <c r="BC120" s="48"/>
      <c r="BD120" s="48"/>
      <c r="BE120" s="48"/>
      <c r="BF120" s="48" t="s">
        <v>488</v>
      </c>
      <c r="BG120" s="48" t="s">
        <v>488</v>
      </c>
      <c r="BH120" s="121" t="s">
        <v>3827</v>
      </c>
      <c r="BI120" s="121" t="s">
        <v>3827</v>
      </c>
      <c r="BJ120" s="121" t="s">
        <v>3914</v>
      </c>
      <c r="BK120" s="121" t="s">
        <v>3914</v>
      </c>
      <c r="BL120" s="121">
        <v>0</v>
      </c>
      <c r="BM120" s="124">
        <v>0</v>
      </c>
      <c r="BN120" s="121">
        <v>0</v>
      </c>
      <c r="BO120" s="124">
        <v>0</v>
      </c>
      <c r="BP120" s="121">
        <v>0</v>
      </c>
      <c r="BQ120" s="124">
        <v>0</v>
      </c>
      <c r="BR120" s="121">
        <v>24</v>
      </c>
      <c r="BS120" s="124">
        <v>100</v>
      </c>
      <c r="BT120" s="121">
        <v>24</v>
      </c>
      <c r="BU120" s="2"/>
      <c r="BV120" s="3"/>
      <c r="BW120" s="3"/>
      <c r="BX120" s="3"/>
      <c r="BY120" s="3"/>
    </row>
    <row r="121" spans="1:77" ht="41.45" customHeight="1">
      <c r="A121" s="64" t="s">
        <v>328</v>
      </c>
      <c r="C121" s="65"/>
      <c r="D121" s="65" t="s">
        <v>64</v>
      </c>
      <c r="E121" s="66">
        <v>181.18636961525814</v>
      </c>
      <c r="F121" s="68">
        <v>99.92064585064703</v>
      </c>
      <c r="G121" s="100" t="s">
        <v>823</v>
      </c>
      <c r="H121" s="65"/>
      <c r="I121" s="69" t="s">
        <v>328</v>
      </c>
      <c r="J121" s="70"/>
      <c r="K121" s="70"/>
      <c r="L121" s="69" t="s">
        <v>3242</v>
      </c>
      <c r="M121" s="73">
        <v>27.446092841030513</v>
      </c>
      <c r="N121" s="74">
        <v>4623.6083984375</v>
      </c>
      <c r="O121" s="74">
        <v>489.9340515136719</v>
      </c>
      <c r="P121" s="75"/>
      <c r="Q121" s="76"/>
      <c r="R121" s="76"/>
      <c r="S121" s="86"/>
      <c r="T121" s="48">
        <v>0</v>
      </c>
      <c r="U121" s="48">
        <v>1</v>
      </c>
      <c r="V121" s="49">
        <v>0</v>
      </c>
      <c r="W121" s="49">
        <v>0.001808</v>
      </c>
      <c r="X121" s="49">
        <v>0.004028</v>
      </c>
      <c r="Y121" s="49">
        <v>0.514204</v>
      </c>
      <c r="Z121" s="49">
        <v>0</v>
      </c>
      <c r="AA121" s="49">
        <v>0</v>
      </c>
      <c r="AB121" s="71">
        <v>121</v>
      </c>
      <c r="AC121" s="71"/>
      <c r="AD121" s="72"/>
      <c r="AE121" s="78" t="s">
        <v>1830</v>
      </c>
      <c r="AF121" s="78">
        <v>2048</v>
      </c>
      <c r="AG121" s="78">
        <v>1671</v>
      </c>
      <c r="AH121" s="78">
        <v>58708</v>
      </c>
      <c r="AI121" s="78">
        <v>107631</v>
      </c>
      <c r="AJ121" s="78"/>
      <c r="AK121" s="78" t="s">
        <v>2106</v>
      </c>
      <c r="AL121" s="78" t="s">
        <v>2280</v>
      </c>
      <c r="AM121" s="78"/>
      <c r="AN121" s="78"/>
      <c r="AO121" s="80">
        <v>39901.73019675926</v>
      </c>
      <c r="AP121" s="82" t="s">
        <v>2589</v>
      </c>
      <c r="AQ121" s="78" t="b">
        <v>1</v>
      </c>
      <c r="AR121" s="78" t="b">
        <v>0</v>
      </c>
      <c r="AS121" s="78" t="b">
        <v>1</v>
      </c>
      <c r="AT121" s="78" t="s">
        <v>1663</v>
      </c>
      <c r="AU121" s="78">
        <v>13</v>
      </c>
      <c r="AV121" s="82" t="s">
        <v>2733</v>
      </c>
      <c r="AW121" s="78" t="b">
        <v>0</v>
      </c>
      <c r="AX121" s="78" t="s">
        <v>2837</v>
      </c>
      <c r="AY121" s="82" t="s">
        <v>2956</v>
      </c>
      <c r="AZ121" s="78" t="s">
        <v>66</v>
      </c>
      <c r="BA121" s="78" t="str">
        <f>REPLACE(INDEX(GroupVertices[Group],MATCH(Vertices[[#This Row],[Vertex]],GroupVertices[Vertex],0)),1,1,"")</f>
        <v>1</v>
      </c>
      <c r="BB121" s="48"/>
      <c r="BC121" s="48"/>
      <c r="BD121" s="48"/>
      <c r="BE121" s="48"/>
      <c r="BF121" s="48" t="s">
        <v>488</v>
      </c>
      <c r="BG121" s="48" t="s">
        <v>488</v>
      </c>
      <c r="BH121" s="121" t="s">
        <v>3827</v>
      </c>
      <c r="BI121" s="121" t="s">
        <v>3827</v>
      </c>
      <c r="BJ121" s="121" t="s">
        <v>3914</v>
      </c>
      <c r="BK121" s="121" t="s">
        <v>3914</v>
      </c>
      <c r="BL121" s="121">
        <v>0</v>
      </c>
      <c r="BM121" s="124">
        <v>0</v>
      </c>
      <c r="BN121" s="121">
        <v>0</v>
      </c>
      <c r="BO121" s="124">
        <v>0</v>
      </c>
      <c r="BP121" s="121">
        <v>0</v>
      </c>
      <c r="BQ121" s="124">
        <v>0</v>
      </c>
      <c r="BR121" s="121">
        <v>24</v>
      </c>
      <c r="BS121" s="124">
        <v>100</v>
      </c>
      <c r="BT121" s="121">
        <v>24</v>
      </c>
      <c r="BU121" s="2"/>
      <c r="BV121" s="3"/>
      <c r="BW121" s="3"/>
      <c r="BX121" s="3"/>
      <c r="BY121" s="3"/>
    </row>
    <row r="122" spans="1:77" ht="41.45" customHeight="1">
      <c r="A122" s="64" t="s">
        <v>329</v>
      </c>
      <c r="C122" s="65"/>
      <c r="D122" s="65" t="s">
        <v>64</v>
      </c>
      <c r="E122" s="66">
        <v>162.4592787460265</v>
      </c>
      <c r="F122" s="68">
        <v>99.99810043927341</v>
      </c>
      <c r="G122" s="100" t="s">
        <v>824</v>
      </c>
      <c r="H122" s="65"/>
      <c r="I122" s="69" t="s">
        <v>329</v>
      </c>
      <c r="J122" s="70"/>
      <c r="K122" s="70"/>
      <c r="L122" s="69" t="s">
        <v>3243</v>
      </c>
      <c r="M122" s="73">
        <v>1.6330602714788873</v>
      </c>
      <c r="N122" s="74">
        <v>2070.70703125</v>
      </c>
      <c r="O122" s="74">
        <v>4252.92578125</v>
      </c>
      <c r="P122" s="75"/>
      <c r="Q122" s="76"/>
      <c r="R122" s="76"/>
      <c r="S122" s="86"/>
      <c r="T122" s="48">
        <v>0</v>
      </c>
      <c r="U122" s="48">
        <v>1</v>
      </c>
      <c r="V122" s="49">
        <v>0</v>
      </c>
      <c r="W122" s="49">
        <v>0.001808</v>
      </c>
      <c r="X122" s="49">
        <v>0.004028</v>
      </c>
      <c r="Y122" s="49">
        <v>0.514204</v>
      </c>
      <c r="Z122" s="49">
        <v>0</v>
      </c>
      <c r="AA122" s="49">
        <v>0</v>
      </c>
      <c r="AB122" s="71">
        <v>122</v>
      </c>
      <c r="AC122" s="71"/>
      <c r="AD122" s="72"/>
      <c r="AE122" s="78" t="s">
        <v>1831</v>
      </c>
      <c r="AF122" s="78">
        <v>165</v>
      </c>
      <c r="AG122" s="78">
        <v>40</v>
      </c>
      <c r="AH122" s="78">
        <v>3781</v>
      </c>
      <c r="AI122" s="78">
        <v>7025</v>
      </c>
      <c r="AJ122" s="78"/>
      <c r="AK122" s="78" t="s">
        <v>2107</v>
      </c>
      <c r="AL122" s="78" t="s">
        <v>1684</v>
      </c>
      <c r="AM122" s="78"/>
      <c r="AN122" s="78"/>
      <c r="AO122" s="80">
        <v>43337.88539351852</v>
      </c>
      <c r="AP122" s="82" t="s">
        <v>2590</v>
      </c>
      <c r="AQ122" s="78" t="b">
        <v>1</v>
      </c>
      <c r="AR122" s="78" t="b">
        <v>0</v>
      </c>
      <c r="AS122" s="78" t="b">
        <v>0</v>
      </c>
      <c r="AT122" s="78" t="s">
        <v>1663</v>
      </c>
      <c r="AU122" s="78">
        <v>0</v>
      </c>
      <c r="AV122" s="78"/>
      <c r="AW122" s="78" t="b">
        <v>0</v>
      </c>
      <c r="AX122" s="78" t="s">
        <v>2837</v>
      </c>
      <c r="AY122" s="82" t="s">
        <v>2957</v>
      </c>
      <c r="AZ122" s="78" t="s">
        <v>66</v>
      </c>
      <c r="BA122" s="78" t="str">
        <f>REPLACE(INDEX(GroupVertices[Group],MATCH(Vertices[[#This Row],[Vertex]],GroupVertices[Vertex],0)),1,1,"")</f>
        <v>1</v>
      </c>
      <c r="BB122" s="48"/>
      <c r="BC122" s="48"/>
      <c r="BD122" s="48"/>
      <c r="BE122" s="48"/>
      <c r="BF122" s="48" t="s">
        <v>488</v>
      </c>
      <c r="BG122" s="48" t="s">
        <v>488</v>
      </c>
      <c r="BH122" s="121" t="s">
        <v>3827</v>
      </c>
      <c r="BI122" s="121" t="s">
        <v>3827</v>
      </c>
      <c r="BJ122" s="121" t="s">
        <v>3914</v>
      </c>
      <c r="BK122" s="121" t="s">
        <v>3914</v>
      </c>
      <c r="BL122" s="121">
        <v>0</v>
      </c>
      <c r="BM122" s="124">
        <v>0</v>
      </c>
      <c r="BN122" s="121">
        <v>0</v>
      </c>
      <c r="BO122" s="124">
        <v>0</v>
      </c>
      <c r="BP122" s="121">
        <v>0</v>
      </c>
      <c r="BQ122" s="124">
        <v>0</v>
      </c>
      <c r="BR122" s="121">
        <v>24</v>
      </c>
      <c r="BS122" s="124">
        <v>100</v>
      </c>
      <c r="BT122" s="121">
        <v>24</v>
      </c>
      <c r="BU122" s="2"/>
      <c r="BV122" s="3"/>
      <c r="BW122" s="3"/>
      <c r="BX122" s="3"/>
      <c r="BY122" s="3"/>
    </row>
    <row r="123" spans="1:77" ht="41.45" customHeight="1">
      <c r="A123" s="64" t="s">
        <v>330</v>
      </c>
      <c r="C123" s="65"/>
      <c r="D123" s="65" t="s">
        <v>64</v>
      </c>
      <c r="E123" s="66">
        <v>509.05398443494465</v>
      </c>
      <c r="F123" s="68">
        <v>98.56459693695832</v>
      </c>
      <c r="G123" s="100" t="s">
        <v>825</v>
      </c>
      <c r="H123" s="65"/>
      <c r="I123" s="69" t="s">
        <v>330</v>
      </c>
      <c r="J123" s="70"/>
      <c r="K123" s="70"/>
      <c r="L123" s="69" t="s">
        <v>3244</v>
      </c>
      <c r="M123" s="73">
        <v>479.3719941430211</v>
      </c>
      <c r="N123" s="74">
        <v>915.6709594726562</v>
      </c>
      <c r="O123" s="74">
        <v>6224.51220703125</v>
      </c>
      <c r="P123" s="75"/>
      <c r="Q123" s="76"/>
      <c r="R123" s="76"/>
      <c r="S123" s="86"/>
      <c r="T123" s="48">
        <v>0</v>
      </c>
      <c r="U123" s="48">
        <v>1</v>
      </c>
      <c r="V123" s="49">
        <v>0</v>
      </c>
      <c r="W123" s="49">
        <v>0.001808</v>
      </c>
      <c r="X123" s="49">
        <v>0.004028</v>
      </c>
      <c r="Y123" s="49">
        <v>0.514204</v>
      </c>
      <c r="Z123" s="49">
        <v>0</v>
      </c>
      <c r="AA123" s="49">
        <v>0</v>
      </c>
      <c r="AB123" s="71">
        <v>123</v>
      </c>
      <c r="AC123" s="71"/>
      <c r="AD123" s="72"/>
      <c r="AE123" s="78" t="s">
        <v>1832</v>
      </c>
      <c r="AF123" s="78">
        <v>30078</v>
      </c>
      <c r="AG123" s="78">
        <v>30226</v>
      </c>
      <c r="AH123" s="78">
        <v>84812</v>
      </c>
      <c r="AI123" s="78">
        <v>128933</v>
      </c>
      <c r="AJ123" s="78"/>
      <c r="AK123" s="78" t="s">
        <v>2108</v>
      </c>
      <c r="AL123" s="78" t="s">
        <v>2344</v>
      </c>
      <c r="AM123" s="78"/>
      <c r="AN123" s="78"/>
      <c r="AO123" s="80">
        <v>39766.10983796296</v>
      </c>
      <c r="AP123" s="82" t="s">
        <v>2591</v>
      </c>
      <c r="AQ123" s="78" t="b">
        <v>0</v>
      </c>
      <c r="AR123" s="78" t="b">
        <v>0</v>
      </c>
      <c r="AS123" s="78" t="b">
        <v>0</v>
      </c>
      <c r="AT123" s="78" t="s">
        <v>1663</v>
      </c>
      <c r="AU123" s="78">
        <v>23</v>
      </c>
      <c r="AV123" s="82" t="s">
        <v>2742</v>
      </c>
      <c r="AW123" s="78" t="b">
        <v>0</v>
      </c>
      <c r="AX123" s="78" t="s">
        <v>2837</v>
      </c>
      <c r="AY123" s="82" t="s">
        <v>2958</v>
      </c>
      <c r="AZ123" s="78" t="s">
        <v>66</v>
      </c>
      <c r="BA123" s="78" t="str">
        <f>REPLACE(INDEX(GroupVertices[Group],MATCH(Vertices[[#This Row],[Vertex]],GroupVertices[Vertex],0)),1,1,"")</f>
        <v>1</v>
      </c>
      <c r="BB123" s="48"/>
      <c r="BC123" s="48"/>
      <c r="BD123" s="48"/>
      <c r="BE123" s="48"/>
      <c r="BF123" s="48" t="s">
        <v>488</v>
      </c>
      <c r="BG123" s="48" t="s">
        <v>488</v>
      </c>
      <c r="BH123" s="121" t="s">
        <v>3827</v>
      </c>
      <c r="BI123" s="121" t="s">
        <v>3827</v>
      </c>
      <c r="BJ123" s="121" t="s">
        <v>3914</v>
      </c>
      <c r="BK123" s="121" t="s">
        <v>3914</v>
      </c>
      <c r="BL123" s="121">
        <v>0</v>
      </c>
      <c r="BM123" s="124">
        <v>0</v>
      </c>
      <c r="BN123" s="121">
        <v>0</v>
      </c>
      <c r="BO123" s="124">
        <v>0</v>
      </c>
      <c r="BP123" s="121">
        <v>0</v>
      </c>
      <c r="BQ123" s="124">
        <v>0</v>
      </c>
      <c r="BR123" s="121">
        <v>24</v>
      </c>
      <c r="BS123" s="124">
        <v>100</v>
      </c>
      <c r="BT123" s="121">
        <v>24</v>
      </c>
      <c r="BU123" s="2"/>
      <c r="BV123" s="3"/>
      <c r="BW123" s="3"/>
      <c r="BX123" s="3"/>
      <c r="BY123" s="3"/>
    </row>
    <row r="124" spans="1:77" ht="41.45" customHeight="1">
      <c r="A124" s="64" t="s">
        <v>331</v>
      </c>
      <c r="C124" s="65"/>
      <c r="D124" s="65" t="s">
        <v>64</v>
      </c>
      <c r="E124" s="66">
        <v>192.1631316452921</v>
      </c>
      <c r="F124" s="68">
        <v>99.87524634928172</v>
      </c>
      <c r="G124" s="100" t="s">
        <v>826</v>
      </c>
      <c r="H124" s="65"/>
      <c r="I124" s="69" t="s">
        <v>331</v>
      </c>
      <c r="J124" s="70"/>
      <c r="K124" s="70"/>
      <c r="L124" s="69" t="s">
        <v>3245</v>
      </c>
      <c r="M124" s="73">
        <v>42.57623332937592</v>
      </c>
      <c r="N124" s="74">
        <v>1837.248046875</v>
      </c>
      <c r="O124" s="74">
        <v>1053.876220703125</v>
      </c>
      <c r="P124" s="75"/>
      <c r="Q124" s="76"/>
      <c r="R124" s="76"/>
      <c r="S124" s="86"/>
      <c r="T124" s="48">
        <v>0</v>
      </c>
      <c r="U124" s="48">
        <v>1</v>
      </c>
      <c r="V124" s="49">
        <v>0</v>
      </c>
      <c r="W124" s="49">
        <v>0.001808</v>
      </c>
      <c r="X124" s="49">
        <v>0.004028</v>
      </c>
      <c r="Y124" s="49">
        <v>0.514204</v>
      </c>
      <c r="Z124" s="49">
        <v>0</v>
      </c>
      <c r="AA124" s="49">
        <v>0</v>
      </c>
      <c r="AB124" s="71">
        <v>124</v>
      </c>
      <c r="AC124" s="71"/>
      <c r="AD124" s="72"/>
      <c r="AE124" s="78" t="s">
        <v>1833</v>
      </c>
      <c r="AF124" s="78">
        <v>4985</v>
      </c>
      <c r="AG124" s="78">
        <v>2627</v>
      </c>
      <c r="AH124" s="78">
        <v>117426</v>
      </c>
      <c r="AI124" s="78">
        <v>17128</v>
      </c>
      <c r="AJ124" s="78"/>
      <c r="AK124" s="78" t="s">
        <v>2109</v>
      </c>
      <c r="AL124" s="78"/>
      <c r="AM124" s="82" t="s">
        <v>2456</v>
      </c>
      <c r="AN124" s="78"/>
      <c r="AO124" s="80">
        <v>40034.58857638889</v>
      </c>
      <c r="AP124" s="82" t="s">
        <v>2592</v>
      </c>
      <c r="AQ124" s="78" t="b">
        <v>0</v>
      </c>
      <c r="AR124" s="78" t="b">
        <v>0</v>
      </c>
      <c r="AS124" s="78" t="b">
        <v>0</v>
      </c>
      <c r="AT124" s="78" t="s">
        <v>1663</v>
      </c>
      <c r="AU124" s="78">
        <v>33</v>
      </c>
      <c r="AV124" s="82" t="s">
        <v>2733</v>
      </c>
      <c r="AW124" s="78" t="b">
        <v>0</v>
      </c>
      <c r="AX124" s="78" t="s">
        <v>2837</v>
      </c>
      <c r="AY124" s="82" t="s">
        <v>2959</v>
      </c>
      <c r="AZ124" s="78" t="s">
        <v>66</v>
      </c>
      <c r="BA124" s="78" t="str">
        <f>REPLACE(INDEX(GroupVertices[Group],MATCH(Vertices[[#This Row],[Vertex]],GroupVertices[Vertex],0)),1,1,"")</f>
        <v>1</v>
      </c>
      <c r="BB124" s="48"/>
      <c r="BC124" s="48"/>
      <c r="BD124" s="48"/>
      <c r="BE124" s="48"/>
      <c r="BF124" s="48" t="s">
        <v>488</v>
      </c>
      <c r="BG124" s="48" t="s">
        <v>488</v>
      </c>
      <c r="BH124" s="121" t="s">
        <v>3827</v>
      </c>
      <c r="BI124" s="121" t="s">
        <v>3827</v>
      </c>
      <c r="BJ124" s="121" t="s">
        <v>3914</v>
      </c>
      <c r="BK124" s="121" t="s">
        <v>3914</v>
      </c>
      <c r="BL124" s="121">
        <v>0</v>
      </c>
      <c r="BM124" s="124">
        <v>0</v>
      </c>
      <c r="BN124" s="121">
        <v>0</v>
      </c>
      <c r="BO124" s="124">
        <v>0</v>
      </c>
      <c r="BP124" s="121">
        <v>0</v>
      </c>
      <c r="BQ124" s="124">
        <v>0</v>
      </c>
      <c r="BR124" s="121">
        <v>24</v>
      </c>
      <c r="BS124" s="124">
        <v>100</v>
      </c>
      <c r="BT124" s="121">
        <v>24</v>
      </c>
      <c r="BU124" s="2"/>
      <c r="BV124" s="3"/>
      <c r="BW124" s="3"/>
      <c r="BX124" s="3"/>
      <c r="BY124" s="3"/>
    </row>
    <row r="125" spans="1:77" ht="41.45" customHeight="1">
      <c r="A125" s="64" t="s">
        <v>332</v>
      </c>
      <c r="C125" s="65"/>
      <c r="D125" s="65" t="s">
        <v>64</v>
      </c>
      <c r="E125" s="66">
        <v>165.9038693412255</v>
      </c>
      <c r="F125" s="68">
        <v>99.98385373382405</v>
      </c>
      <c r="G125" s="100" t="s">
        <v>827</v>
      </c>
      <c r="H125" s="65"/>
      <c r="I125" s="69" t="s">
        <v>332</v>
      </c>
      <c r="J125" s="70"/>
      <c r="K125" s="70"/>
      <c r="L125" s="69" t="s">
        <v>3246</v>
      </c>
      <c r="M125" s="73">
        <v>6.381012307570541</v>
      </c>
      <c r="N125" s="74">
        <v>4326.25439453125</v>
      </c>
      <c r="O125" s="74">
        <v>7307.8076171875</v>
      </c>
      <c r="P125" s="75"/>
      <c r="Q125" s="76"/>
      <c r="R125" s="76"/>
      <c r="S125" s="86"/>
      <c r="T125" s="48">
        <v>0</v>
      </c>
      <c r="U125" s="48">
        <v>1</v>
      </c>
      <c r="V125" s="49">
        <v>0</v>
      </c>
      <c r="W125" s="49">
        <v>0.001808</v>
      </c>
      <c r="X125" s="49">
        <v>0.004028</v>
      </c>
      <c r="Y125" s="49">
        <v>0.514204</v>
      </c>
      <c r="Z125" s="49">
        <v>0</v>
      </c>
      <c r="AA125" s="49">
        <v>0</v>
      </c>
      <c r="AB125" s="71">
        <v>125</v>
      </c>
      <c r="AC125" s="71"/>
      <c r="AD125" s="72"/>
      <c r="AE125" s="78" t="s">
        <v>1834</v>
      </c>
      <c r="AF125" s="78">
        <v>494</v>
      </c>
      <c r="AG125" s="78">
        <v>340</v>
      </c>
      <c r="AH125" s="78">
        <v>38403</v>
      </c>
      <c r="AI125" s="78">
        <v>11865</v>
      </c>
      <c r="AJ125" s="78"/>
      <c r="AK125" s="78"/>
      <c r="AL125" s="78"/>
      <c r="AM125" s="78"/>
      <c r="AN125" s="78"/>
      <c r="AO125" s="80">
        <v>42712.92524305556</v>
      </c>
      <c r="AP125" s="82" t="s">
        <v>2593</v>
      </c>
      <c r="AQ125" s="78" t="b">
        <v>1</v>
      </c>
      <c r="AR125" s="78" t="b">
        <v>0</v>
      </c>
      <c r="AS125" s="78" t="b">
        <v>0</v>
      </c>
      <c r="AT125" s="78" t="s">
        <v>1663</v>
      </c>
      <c r="AU125" s="78">
        <v>2</v>
      </c>
      <c r="AV125" s="78"/>
      <c r="AW125" s="78" t="b">
        <v>0</v>
      </c>
      <c r="AX125" s="78" t="s">
        <v>2837</v>
      </c>
      <c r="AY125" s="82" t="s">
        <v>2960</v>
      </c>
      <c r="AZ125" s="78" t="s">
        <v>66</v>
      </c>
      <c r="BA125" s="78" t="str">
        <f>REPLACE(INDEX(GroupVertices[Group],MATCH(Vertices[[#This Row],[Vertex]],GroupVertices[Vertex],0)),1,1,"")</f>
        <v>1</v>
      </c>
      <c r="BB125" s="48" t="s">
        <v>608</v>
      </c>
      <c r="BC125" s="48" t="s">
        <v>608</v>
      </c>
      <c r="BD125" s="48" t="s">
        <v>619</v>
      </c>
      <c r="BE125" s="48" t="s">
        <v>619</v>
      </c>
      <c r="BF125" s="48" t="s">
        <v>624</v>
      </c>
      <c r="BG125" s="48" t="s">
        <v>624</v>
      </c>
      <c r="BH125" s="121" t="s">
        <v>3832</v>
      </c>
      <c r="BI125" s="121" t="s">
        <v>3832</v>
      </c>
      <c r="BJ125" s="121" t="s">
        <v>3919</v>
      </c>
      <c r="BK125" s="121" t="s">
        <v>3919</v>
      </c>
      <c r="BL125" s="121">
        <v>1</v>
      </c>
      <c r="BM125" s="124">
        <v>6.666666666666667</v>
      </c>
      <c r="BN125" s="121">
        <v>0</v>
      </c>
      <c r="BO125" s="124">
        <v>0</v>
      </c>
      <c r="BP125" s="121">
        <v>0</v>
      </c>
      <c r="BQ125" s="124">
        <v>0</v>
      </c>
      <c r="BR125" s="121">
        <v>14</v>
      </c>
      <c r="BS125" s="124">
        <v>93.33333333333333</v>
      </c>
      <c r="BT125" s="121">
        <v>15</v>
      </c>
      <c r="BU125" s="2"/>
      <c r="BV125" s="3"/>
      <c r="BW125" s="3"/>
      <c r="BX125" s="3"/>
      <c r="BY125" s="3"/>
    </row>
    <row r="126" spans="1:77" ht="41.45" customHeight="1">
      <c r="A126" s="64" t="s">
        <v>333</v>
      </c>
      <c r="C126" s="65"/>
      <c r="D126" s="65" t="s">
        <v>64</v>
      </c>
      <c r="E126" s="66">
        <v>167.0176203003398</v>
      </c>
      <c r="F126" s="68">
        <v>99.9792472990621</v>
      </c>
      <c r="G126" s="100" t="s">
        <v>828</v>
      </c>
      <c r="H126" s="65"/>
      <c r="I126" s="69" t="s">
        <v>333</v>
      </c>
      <c r="J126" s="70"/>
      <c r="K126" s="70"/>
      <c r="L126" s="69" t="s">
        <v>3247</v>
      </c>
      <c r="M126" s="73">
        <v>7.916183465906842</v>
      </c>
      <c r="N126" s="74">
        <v>3987.6748046875</v>
      </c>
      <c r="O126" s="74">
        <v>9646.09375</v>
      </c>
      <c r="P126" s="75"/>
      <c r="Q126" s="76"/>
      <c r="R126" s="76"/>
      <c r="S126" s="86"/>
      <c r="T126" s="48">
        <v>0</v>
      </c>
      <c r="U126" s="48">
        <v>1</v>
      </c>
      <c r="V126" s="49">
        <v>0</v>
      </c>
      <c r="W126" s="49">
        <v>0.001808</v>
      </c>
      <c r="X126" s="49">
        <v>0.004028</v>
      </c>
      <c r="Y126" s="49">
        <v>0.514204</v>
      </c>
      <c r="Z126" s="49">
        <v>0</v>
      </c>
      <c r="AA126" s="49">
        <v>0</v>
      </c>
      <c r="AB126" s="71">
        <v>126</v>
      </c>
      <c r="AC126" s="71"/>
      <c r="AD126" s="72"/>
      <c r="AE126" s="78" t="s">
        <v>1835</v>
      </c>
      <c r="AF126" s="78">
        <v>1692</v>
      </c>
      <c r="AG126" s="78">
        <v>437</v>
      </c>
      <c r="AH126" s="78">
        <v>5008</v>
      </c>
      <c r="AI126" s="78">
        <v>5086</v>
      </c>
      <c r="AJ126" s="78"/>
      <c r="AK126" s="78" t="s">
        <v>2110</v>
      </c>
      <c r="AL126" s="78" t="s">
        <v>2345</v>
      </c>
      <c r="AM126" s="78"/>
      <c r="AN126" s="78"/>
      <c r="AO126" s="80">
        <v>41005.376435185186</v>
      </c>
      <c r="AP126" s="78"/>
      <c r="AQ126" s="78" t="b">
        <v>1</v>
      </c>
      <c r="AR126" s="78" t="b">
        <v>0</v>
      </c>
      <c r="AS126" s="78" t="b">
        <v>0</v>
      </c>
      <c r="AT126" s="78" t="s">
        <v>1663</v>
      </c>
      <c r="AU126" s="78">
        <v>1</v>
      </c>
      <c r="AV126" s="82" t="s">
        <v>2733</v>
      </c>
      <c r="AW126" s="78" t="b">
        <v>0</v>
      </c>
      <c r="AX126" s="78" t="s">
        <v>2837</v>
      </c>
      <c r="AY126" s="82" t="s">
        <v>2961</v>
      </c>
      <c r="AZ126" s="78" t="s">
        <v>66</v>
      </c>
      <c r="BA126" s="78" t="str">
        <f>REPLACE(INDEX(GroupVertices[Group],MATCH(Vertices[[#This Row],[Vertex]],GroupVertices[Vertex],0)),1,1,"")</f>
        <v>1</v>
      </c>
      <c r="BB126" s="48" t="s">
        <v>608</v>
      </c>
      <c r="BC126" s="48" t="s">
        <v>608</v>
      </c>
      <c r="BD126" s="48" t="s">
        <v>619</v>
      </c>
      <c r="BE126" s="48" t="s">
        <v>619</v>
      </c>
      <c r="BF126" s="48" t="s">
        <v>624</v>
      </c>
      <c r="BG126" s="48" t="s">
        <v>624</v>
      </c>
      <c r="BH126" s="121" t="s">
        <v>3832</v>
      </c>
      <c r="BI126" s="121" t="s">
        <v>3832</v>
      </c>
      <c r="BJ126" s="121" t="s">
        <v>3919</v>
      </c>
      <c r="BK126" s="121" t="s">
        <v>3919</v>
      </c>
      <c r="BL126" s="121">
        <v>1</v>
      </c>
      <c r="BM126" s="124">
        <v>6.666666666666667</v>
      </c>
      <c r="BN126" s="121">
        <v>0</v>
      </c>
      <c r="BO126" s="124">
        <v>0</v>
      </c>
      <c r="BP126" s="121">
        <v>0</v>
      </c>
      <c r="BQ126" s="124">
        <v>0</v>
      </c>
      <c r="BR126" s="121">
        <v>14</v>
      </c>
      <c r="BS126" s="124">
        <v>93.33333333333333</v>
      </c>
      <c r="BT126" s="121">
        <v>15</v>
      </c>
      <c r="BU126" s="2"/>
      <c r="BV126" s="3"/>
      <c r="BW126" s="3"/>
      <c r="BX126" s="3"/>
      <c r="BY126" s="3"/>
    </row>
    <row r="127" spans="1:77" ht="41.45" customHeight="1">
      <c r="A127" s="64" t="s">
        <v>334</v>
      </c>
      <c r="C127" s="65"/>
      <c r="D127" s="65" t="s">
        <v>64</v>
      </c>
      <c r="E127" s="66">
        <v>183.89611421681465</v>
      </c>
      <c r="F127" s="68">
        <v>99.9094384423602</v>
      </c>
      <c r="G127" s="100" t="s">
        <v>829</v>
      </c>
      <c r="H127" s="65"/>
      <c r="I127" s="69" t="s">
        <v>334</v>
      </c>
      <c r="J127" s="70"/>
      <c r="K127" s="70"/>
      <c r="L127" s="69" t="s">
        <v>3248</v>
      </c>
      <c r="M127" s="73">
        <v>31.181148442755948</v>
      </c>
      <c r="N127" s="74">
        <v>3805.004638671875</v>
      </c>
      <c r="O127" s="74">
        <v>8867.2138671875</v>
      </c>
      <c r="P127" s="75"/>
      <c r="Q127" s="76"/>
      <c r="R127" s="76"/>
      <c r="S127" s="86"/>
      <c r="T127" s="48">
        <v>0</v>
      </c>
      <c r="U127" s="48">
        <v>1</v>
      </c>
      <c r="V127" s="49">
        <v>0</v>
      </c>
      <c r="W127" s="49">
        <v>0.001808</v>
      </c>
      <c r="X127" s="49">
        <v>0.004028</v>
      </c>
      <c r="Y127" s="49">
        <v>0.514204</v>
      </c>
      <c r="Z127" s="49">
        <v>0</v>
      </c>
      <c r="AA127" s="49">
        <v>0</v>
      </c>
      <c r="AB127" s="71">
        <v>127</v>
      </c>
      <c r="AC127" s="71"/>
      <c r="AD127" s="72"/>
      <c r="AE127" s="78" t="s">
        <v>1836</v>
      </c>
      <c r="AF127" s="78">
        <v>2204</v>
      </c>
      <c r="AG127" s="78">
        <v>1907</v>
      </c>
      <c r="AH127" s="78">
        <v>53092</v>
      </c>
      <c r="AI127" s="78">
        <v>11010</v>
      </c>
      <c r="AJ127" s="78"/>
      <c r="AK127" s="78" t="s">
        <v>2111</v>
      </c>
      <c r="AL127" s="78" t="s">
        <v>2267</v>
      </c>
      <c r="AM127" s="78"/>
      <c r="AN127" s="78"/>
      <c r="AO127" s="80">
        <v>39839.59483796296</v>
      </c>
      <c r="AP127" s="82" t="s">
        <v>2594</v>
      </c>
      <c r="AQ127" s="78" t="b">
        <v>0</v>
      </c>
      <c r="AR127" s="78" t="b">
        <v>0</v>
      </c>
      <c r="AS127" s="78" t="b">
        <v>0</v>
      </c>
      <c r="AT127" s="78" t="s">
        <v>1663</v>
      </c>
      <c r="AU127" s="78">
        <v>154</v>
      </c>
      <c r="AV127" s="82" t="s">
        <v>2743</v>
      </c>
      <c r="AW127" s="78" t="b">
        <v>0</v>
      </c>
      <c r="AX127" s="78" t="s">
        <v>2837</v>
      </c>
      <c r="AY127" s="82" t="s">
        <v>2962</v>
      </c>
      <c r="AZ127" s="78" t="s">
        <v>66</v>
      </c>
      <c r="BA127" s="78" t="str">
        <f>REPLACE(INDEX(GroupVertices[Group],MATCH(Vertices[[#This Row],[Vertex]],GroupVertices[Vertex],0)),1,1,"")</f>
        <v>1</v>
      </c>
      <c r="BB127" s="48" t="s">
        <v>608</v>
      </c>
      <c r="BC127" s="48" t="s">
        <v>608</v>
      </c>
      <c r="BD127" s="48" t="s">
        <v>619</v>
      </c>
      <c r="BE127" s="48" t="s">
        <v>619</v>
      </c>
      <c r="BF127" s="48" t="s">
        <v>624</v>
      </c>
      <c r="BG127" s="48" t="s">
        <v>624</v>
      </c>
      <c r="BH127" s="121" t="s">
        <v>3832</v>
      </c>
      <c r="BI127" s="121" t="s">
        <v>3832</v>
      </c>
      <c r="BJ127" s="121" t="s">
        <v>3919</v>
      </c>
      <c r="BK127" s="121" t="s">
        <v>3919</v>
      </c>
      <c r="BL127" s="121">
        <v>1</v>
      </c>
      <c r="BM127" s="124">
        <v>6.666666666666667</v>
      </c>
      <c r="BN127" s="121">
        <v>0</v>
      </c>
      <c r="BO127" s="124">
        <v>0</v>
      </c>
      <c r="BP127" s="121">
        <v>0</v>
      </c>
      <c r="BQ127" s="124">
        <v>0</v>
      </c>
      <c r="BR127" s="121">
        <v>14</v>
      </c>
      <c r="BS127" s="124">
        <v>93.33333333333333</v>
      </c>
      <c r="BT127" s="121">
        <v>15</v>
      </c>
      <c r="BU127" s="2"/>
      <c r="BV127" s="3"/>
      <c r="BW127" s="3"/>
      <c r="BX127" s="3"/>
      <c r="BY127" s="3"/>
    </row>
    <row r="128" spans="1:77" ht="41.45" customHeight="1">
      <c r="A128" s="64" t="s">
        <v>335</v>
      </c>
      <c r="C128" s="65"/>
      <c r="D128" s="65" t="s">
        <v>64</v>
      </c>
      <c r="E128" s="66">
        <v>163.2170886769703</v>
      </c>
      <c r="F128" s="68">
        <v>99.99496616407455</v>
      </c>
      <c r="G128" s="100" t="s">
        <v>830</v>
      </c>
      <c r="H128" s="65"/>
      <c r="I128" s="69" t="s">
        <v>335</v>
      </c>
      <c r="J128" s="70"/>
      <c r="K128" s="70"/>
      <c r="L128" s="69" t="s">
        <v>3249</v>
      </c>
      <c r="M128" s="73">
        <v>2.677609719419051</v>
      </c>
      <c r="N128" s="74">
        <v>4017.860595703125</v>
      </c>
      <c r="O128" s="74">
        <v>9288.5556640625</v>
      </c>
      <c r="P128" s="75"/>
      <c r="Q128" s="76"/>
      <c r="R128" s="76"/>
      <c r="S128" s="86"/>
      <c r="T128" s="48">
        <v>0</v>
      </c>
      <c r="U128" s="48">
        <v>1</v>
      </c>
      <c r="V128" s="49">
        <v>0</v>
      </c>
      <c r="W128" s="49">
        <v>0.001808</v>
      </c>
      <c r="X128" s="49">
        <v>0.004028</v>
      </c>
      <c r="Y128" s="49">
        <v>0.514204</v>
      </c>
      <c r="Z128" s="49">
        <v>0</v>
      </c>
      <c r="AA128" s="49">
        <v>0</v>
      </c>
      <c r="AB128" s="71">
        <v>128</v>
      </c>
      <c r="AC128" s="71"/>
      <c r="AD128" s="72"/>
      <c r="AE128" s="78" t="s">
        <v>1837</v>
      </c>
      <c r="AF128" s="78">
        <v>134</v>
      </c>
      <c r="AG128" s="78">
        <v>106</v>
      </c>
      <c r="AH128" s="78">
        <v>6195</v>
      </c>
      <c r="AI128" s="78">
        <v>16328</v>
      </c>
      <c r="AJ128" s="78"/>
      <c r="AK128" s="78" t="s">
        <v>2112</v>
      </c>
      <c r="AL128" s="78"/>
      <c r="AM128" s="78"/>
      <c r="AN128" s="78"/>
      <c r="AO128" s="80">
        <v>43252.0203125</v>
      </c>
      <c r="AP128" s="78"/>
      <c r="AQ128" s="78" t="b">
        <v>1</v>
      </c>
      <c r="AR128" s="78" t="b">
        <v>1</v>
      </c>
      <c r="AS128" s="78" t="b">
        <v>0</v>
      </c>
      <c r="AT128" s="78" t="s">
        <v>1663</v>
      </c>
      <c r="AU128" s="78">
        <v>2</v>
      </c>
      <c r="AV128" s="78"/>
      <c r="AW128" s="78" t="b">
        <v>0</v>
      </c>
      <c r="AX128" s="78" t="s">
        <v>2837</v>
      </c>
      <c r="AY128" s="82" t="s">
        <v>2963</v>
      </c>
      <c r="AZ128" s="78" t="s">
        <v>66</v>
      </c>
      <c r="BA128" s="78" t="str">
        <f>REPLACE(INDEX(GroupVertices[Group],MATCH(Vertices[[#This Row],[Vertex]],GroupVertices[Vertex],0)),1,1,"")</f>
        <v>1</v>
      </c>
      <c r="BB128" s="48" t="s">
        <v>608</v>
      </c>
      <c r="BC128" s="48" t="s">
        <v>608</v>
      </c>
      <c r="BD128" s="48" t="s">
        <v>619</v>
      </c>
      <c r="BE128" s="48" t="s">
        <v>619</v>
      </c>
      <c r="BF128" s="48" t="s">
        <v>624</v>
      </c>
      <c r="BG128" s="48" t="s">
        <v>624</v>
      </c>
      <c r="BH128" s="121" t="s">
        <v>3832</v>
      </c>
      <c r="BI128" s="121" t="s">
        <v>3832</v>
      </c>
      <c r="BJ128" s="121" t="s">
        <v>3919</v>
      </c>
      <c r="BK128" s="121" t="s">
        <v>3919</v>
      </c>
      <c r="BL128" s="121">
        <v>1</v>
      </c>
      <c r="BM128" s="124">
        <v>6.666666666666667</v>
      </c>
      <c r="BN128" s="121">
        <v>0</v>
      </c>
      <c r="BO128" s="124">
        <v>0</v>
      </c>
      <c r="BP128" s="121">
        <v>0</v>
      </c>
      <c r="BQ128" s="124">
        <v>0</v>
      </c>
      <c r="BR128" s="121">
        <v>14</v>
      </c>
      <c r="BS128" s="124">
        <v>93.33333333333333</v>
      </c>
      <c r="BT128" s="121">
        <v>15</v>
      </c>
      <c r="BU128" s="2"/>
      <c r="BV128" s="3"/>
      <c r="BW128" s="3"/>
      <c r="BX128" s="3"/>
      <c r="BY128" s="3"/>
    </row>
    <row r="129" spans="1:77" ht="41.45" customHeight="1">
      <c r="A129" s="64" t="s">
        <v>336</v>
      </c>
      <c r="C129" s="65"/>
      <c r="D129" s="65" t="s">
        <v>64</v>
      </c>
      <c r="E129" s="66">
        <v>171.6218897292557</v>
      </c>
      <c r="F129" s="68">
        <v>99.9602042027781</v>
      </c>
      <c r="G129" s="100" t="s">
        <v>831</v>
      </c>
      <c r="H129" s="65"/>
      <c r="I129" s="69" t="s">
        <v>336</v>
      </c>
      <c r="J129" s="70"/>
      <c r="K129" s="70"/>
      <c r="L129" s="69" t="s">
        <v>3250</v>
      </c>
      <c r="M129" s="73">
        <v>14.262612687482687</v>
      </c>
      <c r="N129" s="74">
        <v>5150.97705078125</v>
      </c>
      <c r="O129" s="74">
        <v>7585.70458984375</v>
      </c>
      <c r="P129" s="75"/>
      <c r="Q129" s="76"/>
      <c r="R129" s="76"/>
      <c r="S129" s="86"/>
      <c r="T129" s="48">
        <v>0</v>
      </c>
      <c r="U129" s="48">
        <v>1</v>
      </c>
      <c r="V129" s="49">
        <v>0</v>
      </c>
      <c r="W129" s="49">
        <v>0.001808</v>
      </c>
      <c r="X129" s="49">
        <v>0.004028</v>
      </c>
      <c r="Y129" s="49">
        <v>0.514204</v>
      </c>
      <c r="Z129" s="49">
        <v>0</v>
      </c>
      <c r="AA129" s="49">
        <v>0</v>
      </c>
      <c r="AB129" s="71">
        <v>129</v>
      </c>
      <c r="AC129" s="71"/>
      <c r="AD129" s="72"/>
      <c r="AE129" s="78" t="s">
        <v>1838</v>
      </c>
      <c r="AF129" s="78">
        <v>1020</v>
      </c>
      <c r="AG129" s="78">
        <v>838</v>
      </c>
      <c r="AH129" s="78">
        <v>61691</v>
      </c>
      <c r="AI129" s="78">
        <v>122467</v>
      </c>
      <c r="AJ129" s="78"/>
      <c r="AK129" s="78" t="s">
        <v>2113</v>
      </c>
      <c r="AL129" s="78" t="s">
        <v>2346</v>
      </c>
      <c r="AM129" s="78"/>
      <c r="AN129" s="78"/>
      <c r="AO129" s="80">
        <v>42553.669224537036</v>
      </c>
      <c r="AP129" s="82" t="s">
        <v>2595</v>
      </c>
      <c r="AQ129" s="78" t="b">
        <v>1</v>
      </c>
      <c r="AR129" s="78" t="b">
        <v>0</v>
      </c>
      <c r="AS129" s="78" t="b">
        <v>0</v>
      </c>
      <c r="AT129" s="78" t="s">
        <v>1663</v>
      </c>
      <c r="AU129" s="78">
        <v>23</v>
      </c>
      <c r="AV129" s="78"/>
      <c r="AW129" s="78" t="b">
        <v>0</v>
      </c>
      <c r="AX129" s="78" t="s">
        <v>2837</v>
      </c>
      <c r="AY129" s="82" t="s">
        <v>2964</v>
      </c>
      <c r="AZ129" s="78" t="s">
        <v>66</v>
      </c>
      <c r="BA129" s="78" t="str">
        <f>REPLACE(INDEX(GroupVertices[Group],MATCH(Vertices[[#This Row],[Vertex]],GroupVertices[Vertex],0)),1,1,"")</f>
        <v>1</v>
      </c>
      <c r="BB129" s="48" t="s">
        <v>608</v>
      </c>
      <c r="BC129" s="48" t="s">
        <v>608</v>
      </c>
      <c r="BD129" s="48" t="s">
        <v>619</v>
      </c>
      <c r="BE129" s="48" t="s">
        <v>619</v>
      </c>
      <c r="BF129" s="48" t="s">
        <v>624</v>
      </c>
      <c r="BG129" s="48" t="s">
        <v>624</v>
      </c>
      <c r="BH129" s="121" t="s">
        <v>3832</v>
      </c>
      <c r="BI129" s="121" t="s">
        <v>3832</v>
      </c>
      <c r="BJ129" s="121" t="s">
        <v>3919</v>
      </c>
      <c r="BK129" s="121" t="s">
        <v>3919</v>
      </c>
      <c r="BL129" s="121">
        <v>1</v>
      </c>
      <c r="BM129" s="124">
        <v>6.666666666666667</v>
      </c>
      <c r="BN129" s="121">
        <v>0</v>
      </c>
      <c r="BO129" s="124">
        <v>0</v>
      </c>
      <c r="BP129" s="121">
        <v>0</v>
      </c>
      <c r="BQ129" s="124">
        <v>0</v>
      </c>
      <c r="BR129" s="121">
        <v>14</v>
      </c>
      <c r="BS129" s="124">
        <v>93.33333333333333</v>
      </c>
      <c r="BT129" s="121">
        <v>15</v>
      </c>
      <c r="BU129" s="2"/>
      <c r="BV129" s="3"/>
      <c r="BW129" s="3"/>
      <c r="BX129" s="3"/>
      <c r="BY129" s="3"/>
    </row>
    <row r="130" spans="1:77" ht="41.45" customHeight="1">
      <c r="A130" s="64" t="s">
        <v>337</v>
      </c>
      <c r="C130" s="65"/>
      <c r="D130" s="65" t="s">
        <v>64</v>
      </c>
      <c r="E130" s="66">
        <v>749.8423490080017</v>
      </c>
      <c r="F130" s="68">
        <v>97.56870473702956</v>
      </c>
      <c r="G130" s="100" t="s">
        <v>832</v>
      </c>
      <c r="H130" s="65"/>
      <c r="I130" s="69" t="s">
        <v>337</v>
      </c>
      <c r="J130" s="70"/>
      <c r="K130" s="70"/>
      <c r="L130" s="69" t="s">
        <v>3251</v>
      </c>
      <c r="M130" s="73">
        <v>811.2696679726147</v>
      </c>
      <c r="N130" s="74">
        <v>2296.239990234375</v>
      </c>
      <c r="O130" s="74">
        <v>9190.1171875</v>
      </c>
      <c r="P130" s="75"/>
      <c r="Q130" s="76"/>
      <c r="R130" s="76"/>
      <c r="S130" s="86"/>
      <c r="T130" s="48">
        <v>0</v>
      </c>
      <c r="U130" s="48">
        <v>1</v>
      </c>
      <c r="V130" s="49">
        <v>0</v>
      </c>
      <c r="W130" s="49">
        <v>0.001808</v>
      </c>
      <c r="X130" s="49">
        <v>0.004028</v>
      </c>
      <c r="Y130" s="49">
        <v>0.514204</v>
      </c>
      <c r="Z130" s="49">
        <v>0</v>
      </c>
      <c r="AA130" s="49">
        <v>0</v>
      </c>
      <c r="AB130" s="71">
        <v>130</v>
      </c>
      <c r="AC130" s="71"/>
      <c r="AD130" s="72"/>
      <c r="AE130" s="78" t="s">
        <v>1839</v>
      </c>
      <c r="AF130" s="78">
        <v>23381</v>
      </c>
      <c r="AG130" s="78">
        <v>51197</v>
      </c>
      <c r="AH130" s="78">
        <v>111647</v>
      </c>
      <c r="AI130" s="78">
        <v>160243</v>
      </c>
      <c r="AJ130" s="78"/>
      <c r="AK130" s="78" t="s">
        <v>2114</v>
      </c>
      <c r="AL130" s="78" t="s">
        <v>2347</v>
      </c>
      <c r="AM130" s="78"/>
      <c r="AN130" s="78"/>
      <c r="AO130" s="80">
        <v>41325.69193287037</v>
      </c>
      <c r="AP130" s="82" t="s">
        <v>2596</v>
      </c>
      <c r="AQ130" s="78" t="b">
        <v>1</v>
      </c>
      <c r="AR130" s="78" t="b">
        <v>0</v>
      </c>
      <c r="AS130" s="78" t="b">
        <v>0</v>
      </c>
      <c r="AT130" s="78" t="s">
        <v>1663</v>
      </c>
      <c r="AU130" s="78">
        <v>23</v>
      </c>
      <c r="AV130" s="82" t="s">
        <v>2733</v>
      </c>
      <c r="AW130" s="78" t="b">
        <v>0</v>
      </c>
      <c r="AX130" s="78" t="s">
        <v>2837</v>
      </c>
      <c r="AY130" s="82" t="s">
        <v>2965</v>
      </c>
      <c r="AZ130" s="78" t="s">
        <v>66</v>
      </c>
      <c r="BA130" s="78" t="str">
        <f>REPLACE(INDEX(GroupVertices[Group],MATCH(Vertices[[#This Row],[Vertex]],GroupVertices[Vertex],0)),1,1,"")</f>
        <v>1</v>
      </c>
      <c r="BB130" s="48"/>
      <c r="BC130" s="48"/>
      <c r="BD130" s="48"/>
      <c r="BE130" s="48"/>
      <c r="BF130" s="48" t="s">
        <v>488</v>
      </c>
      <c r="BG130" s="48" t="s">
        <v>488</v>
      </c>
      <c r="BH130" s="121" t="s">
        <v>3827</v>
      </c>
      <c r="BI130" s="121" t="s">
        <v>3827</v>
      </c>
      <c r="BJ130" s="121" t="s">
        <v>3914</v>
      </c>
      <c r="BK130" s="121" t="s">
        <v>3914</v>
      </c>
      <c r="BL130" s="121">
        <v>0</v>
      </c>
      <c r="BM130" s="124">
        <v>0</v>
      </c>
      <c r="BN130" s="121">
        <v>0</v>
      </c>
      <c r="BO130" s="124">
        <v>0</v>
      </c>
      <c r="BP130" s="121">
        <v>0</v>
      </c>
      <c r="BQ130" s="124">
        <v>0</v>
      </c>
      <c r="BR130" s="121">
        <v>24</v>
      </c>
      <c r="BS130" s="124">
        <v>100</v>
      </c>
      <c r="BT130" s="121">
        <v>24</v>
      </c>
      <c r="BU130" s="2"/>
      <c r="BV130" s="3"/>
      <c r="BW130" s="3"/>
      <c r="BX130" s="3"/>
      <c r="BY130" s="3"/>
    </row>
    <row r="131" spans="1:77" ht="41.45" customHeight="1">
      <c r="A131" s="64" t="s">
        <v>338</v>
      </c>
      <c r="C131" s="65"/>
      <c r="D131" s="65" t="s">
        <v>64</v>
      </c>
      <c r="E131" s="66">
        <v>236.35722898169462</v>
      </c>
      <c r="F131" s="68">
        <v>99.69246111836638</v>
      </c>
      <c r="G131" s="100" t="s">
        <v>833</v>
      </c>
      <c r="H131" s="65"/>
      <c r="I131" s="69" t="s">
        <v>338</v>
      </c>
      <c r="J131" s="70"/>
      <c r="K131" s="70"/>
      <c r="L131" s="69" t="s">
        <v>3252</v>
      </c>
      <c r="M131" s="73">
        <v>103.49245795243183</v>
      </c>
      <c r="N131" s="74">
        <v>6888.35400390625</v>
      </c>
      <c r="O131" s="74">
        <v>3694.353515625</v>
      </c>
      <c r="P131" s="75"/>
      <c r="Q131" s="76"/>
      <c r="R131" s="76"/>
      <c r="S131" s="86"/>
      <c r="T131" s="48">
        <v>0</v>
      </c>
      <c r="U131" s="48">
        <v>1</v>
      </c>
      <c r="V131" s="49">
        <v>0</v>
      </c>
      <c r="W131" s="49">
        <v>0.001808</v>
      </c>
      <c r="X131" s="49">
        <v>0.004028</v>
      </c>
      <c r="Y131" s="49">
        <v>0.514204</v>
      </c>
      <c r="Z131" s="49">
        <v>0</v>
      </c>
      <c r="AA131" s="49">
        <v>0</v>
      </c>
      <c r="AB131" s="71">
        <v>131</v>
      </c>
      <c r="AC131" s="71"/>
      <c r="AD131" s="72"/>
      <c r="AE131" s="78" t="s">
        <v>1840</v>
      </c>
      <c r="AF131" s="78">
        <v>7049</v>
      </c>
      <c r="AG131" s="78">
        <v>6476</v>
      </c>
      <c r="AH131" s="78">
        <v>42879</v>
      </c>
      <c r="AI131" s="78">
        <v>40001</v>
      </c>
      <c r="AJ131" s="78"/>
      <c r="AK131" s="78" t="s">
        <v>2115</v>
      </c>
      <c r="AL131" s="78" t="s">
        <v>2348</v>
      </c>
      <c r="AM131" s="78"/>
      <c r="AN131" s="78"/>
      <c r="AO131" s="80">
        <v>39909.54006944445</v>
      </c>
      <c r="AP131" s="82" t="s">
        <v>2597</v>
      </c>
      <c r="AQ131" s="78" t="b">
        <v>0</v>
      </c>
      <c r="AR131" s="78" t="b">
        <v>0</v>
      </c>
      <c r="AS131" s="78" t="b">
        <v>0</v>
      </c>
      <c r="AT131" s="78" t="s">
        <v>1663</v>
      </c>
      <c r="AU131" s="78">
        <v>12</v>
      </c>
      <c r="AV131" s="82" t="s">
        <v>2743</v>
      </c>
      <c r="AW131" s="78" t="b">
        <v>0</v>
      </c>
      <c r="AX131" s="78" t="s">
        <v>2837</v>
      </c>
      <c r="AY131" s="82" t="s">
        <v>2966</v>
      </c>
      <c r="AZ131" s="78" t="s">
        <v>66</v>
      </c>
      <c r="BA131" s="78" t="str">
        <f>REPLACE(INDEX(GroupVertices[Group],MATCH(Vertices[[#This Row],[Vertex]],GroupVertices[Vertex],0)),1,1,"")</f>
        <v>1</v>
      </c>
      <c r="BB131" s="48" t="s">
        <v>608</v>
      </c>
      <c r="BC131" s="48" t="s">
        <v>608</v>
      </c>
      <c r="BD131" s="48" t="s">
        <v>619</v>
      </c>
      <c r="BE131" s="48" t="s">
        <v>619</v>
      </c>
      <c r="BF131" s="48" t="s">
        <v>624</v>
      </c>
      <c r="BG131" s="48" t="s">
        <v>624</v>
      </c>
      <c r="BH131" s="121" t="s">
        <v>3832</v>
      </c>
      <c r="BI131" s="121" t="s">
        <v>3832</v>
      </c>
      <c r="BJ131" s="121" t="s">
        <v>3919</v>
      </c>
      <c r="BK131" s="121" t="s">
        <v>3919</v>
      </c>
      <c r="BL131" s="121">
        <v>1</v>
      </c>
      <c r="BM131" s="124">
        <v>6.666666666666667</v>
      </c>
      <c r="BN131" s="121">
        <v>0</v>
      </c>
      <c r="BO131" s="124">
        <v>0</v>
      </c>
      <c r="BP131" s="121">
        <v>0</v>
      </c>
      <c r="BQ131" s="124">
        <v>0</v>
      </c>
      <c r="BR131" s="121">
        <v>14</v>
      </c>
      <c r="BS131" s="124">
        <v>93.33333333333333</v>
      </c>
      <c r="BT131" s="121">
        <v>15</v>
      </c>
      <c r="BU131" s="2"/>
      <c r="BV131" s="3"/>
      <c r="BW131" s="3"/>
      <c r="BX131" s="3"/>
      <c r="BY131" s="3"/>
    </row>
    <row r="132" spans="1:77" ht="41.45" customHeight="1">
      <c r="A132" s="64" t="s">
        <v>339</v>
      </c>
      <c r="C132" s="65"/>
      <c r="D132" s="65" t="s">
        <v>64</v>
      </c>
      <c r="E132" s="66">
        <v>169.69291899594432</v>
      </c>
      <c r="F132" s="68">
        <v>99.96818235782975</v>
      </c>
      <c r="G132" s="100" t="s">
        <v>834</v>
      </c>
      <c r="H132" s="65"/>
      <c r="I132" s="69" t="s">
        <v>339</v>
      </c>
      <c r="J132" s="70"/>
      <c r="K132" s="70"/>
      <c r="L132" s="69" t="s">
        <v>3253</v>
      </c>
      <c r="M132" s="73">
        <v>11.60375954727136</v>
      </c>
      <c r="N132" s="74">
        <v>7002.658203125</v>
      </c>
      <c r="O132" s="74">
        <v>3377.62841796875</v>
      </c>
      <c r="P132" s="75"/>
      <c r="Q132" s="76"/>
      <c r="R132" s="76"/>
      <c r="S132" s="86"/>
      <c r="T132" s="48">
        <v>0</v>
      </c>
      <c r="U132" s="48">
        <v>1</v>
      </c>
      <c r="V132" s="49">
        <v>0</v>
      </c>
      <c r="W132" s="49">
        <v>0.001808</v>
      </c>
      <c r="X132" s="49">
        <v>0.004028</v>
      </c>
      <c r="Y132" s="49">
        <v>0.514204</v>
      </c>
      <c r="Z132" s="49">
        <v>0</v>
      </c>
      <c r="AA132" s="49">
        <v>0</v>
      </c>
      <c r="AB132" s="71">
        <v>132</v>
      </c>
      <c r="AC132" s="71"/>
      <c r="AD132" s="72"/>
      <c r="AE132" s="78" t="s">
        <v>1841</v>
      </c>
      <c r="AF132" s="78">
        <v>1096</v>
      </c>
      <c r="AG132" s="78">
        <v>670</v>
      </c>
      <c r="AH132" s="78">
        <v>13227</v>
      </c>
      <c r="AI132" s="78">
        <v>36622</v>
      </c>
      <c r="AJ132" s="78"/>
      <c r="AK132" s="78" t="s">
        <v>2116</v>
      </c>
      <c r="AL132" s="78"/>
      <c r="AM132" s="78"/>
      <c r="AN132" s="78"/>
      <c r="AO132" s="80">
        <v>39895.70774305556</v>
      </c>
      <c r="AP132" s="82" t="s">
        <v>2598</v>
      </c>
      <c r="AQ132" s="78" t="b">
        <v>1</v>
      </c>
      <c r="AR132" s="78" t="b">
        <v>0</v>
      </c>
      <c r="AS132" s="78" t="b">
        <v>1</v>
      </c>
      <c r="AT132" s="78" t="s">
        <v>1663</v>
      </c>
      <c r="AU132" s="78">
        <v>2</v>
      </c>
      <c r="AV132" s="82" t="s">
        <v>2733</v>
      </c>
      <c r="AW132" s="78" t="b">
        <v>0</v>
      </c>
      <c r="AX132" s="78" t="s">
        <v>2837</v>
      </c>
      <c r="AY132" s="82" t="s">
        <v>2967</v>
      </c>
      <c r="AZ132" s="78" t="s">
        <v>66</v>
      </c>
      <c r="BA132" s="78" t="str">
        <f>REPLACE(INDEX(GroupVertices[Group],MATCH(Vertices[[#This Row],[Vertex]],GroupVertices[Vertex],0)),1,1,"")</f>
        <v>1</v>
      </c>
      <c r="BB132" s="48" t="s">
        <v>608</v>
      </c>
      <c r="BC132" s="48" t="s">
        <v>608</v>
      </c>
      <c r="BD132" s="48" t="s">
        <v>619</v>
      </c>
      <c r="BE132" s="48" t="s">
        <v>619</v>
      </c>
      <c r="BF132" s="48" t="s">
        <v>624</v>
      </c>
      <c r="BG132" s="48" t="s">
        <v>624</v>
      </c>
      <c r="BH132" s="121" t="s">
        <v>3832</v>
      </c>
      <c r="BI132" s="121" t="s">
        <v>3832</v>
      </c>
      <c r="BJ132" s="121" t="s">
        <v>3919</v>
      </c>
      <c r="BK132" s="121" t="s">
        <v>3919</v>
      </c>
      <c r="BL132" s="121">
        <v>1</v>
      </c>
      <c r="BM132" s="124">
        <v>6.666666666666667</v>
      </c>
      <c r="BN132" s="121">
        <v>0</v>
      </c>
      <c r="BO132" s="124">
        <v>0</v>
      </c>
      <c r="BP132" s="121">
        <v>0</v>
      </c>
      <c r="BQ132" s="124">
        <v>0</v>
      </c>
      <c r="BR132" s="121">
        <v>14</v>
      </c>
      <c r="BS132" s="124">
        <v>93.33333333333333</v>
      </c>
      <c r="BT132" s="121">
        <v>15</v>
      </c>
      <c r="BU132" s="2"/>
      <c r="BV132" s="3"/>
      <c r="BW132" s="3"/>
      <c r="BX132" s="3"/>
      <c r="BY132" s="3"/>
    </row>
    <row r="133" spans="1:77" ht="41.45" customHeight="1">
      <c r="A133" s="64" t="s">
        <v>340</v>
      </c>
      <c r="C133" s="65"/>
      <c r="D133" s="65" t="s">
        <v>64</v>
      </c>
      <c r="E133" s="66">
        <v>211.60210457086484</v>
      </c>
      <c r="F133" s="68">
        <v>99.79484744152914</v>
      </c>
      <c r="G133" s="100" t="s">
        <v>835</v>
      </c>
      <c r="H133" s="65"/>
      <c r="I133" s="69" t="s">
        <v>340</v>
      </c>
      <c r="J133" s="70"/>
      <c r="K133" s="70"/>
      <c r="L133" s="69" t="s">
        <v>3254</v>
      </c>
      <c r="M133" s="73">
        <v>69.37050931971982</v>
      </c>
      <c r="N133" s="74">
        <v>439.1238708496094</v>
      </c>
      <c r="O133" s="74">
        <v>3765.788330078125</v>
      </c>
      <c r="P133" s="75"/>
      <c r="Q133" s="76"/>
      <c r="R133" s="76"/>
      <c r="S133" s="86"/>
      <c r="T133" s="48">
        <v>0</v>
      </c>
      <c r="U133" s="48">
        <v>1</v>
      </c>
      <c r="V133" s="49">
        <v>0</v>
      </c>
      <c r="W133" s="49">
        <v>0.001808</v>
      </c>
      <c r="X133" s="49">
        <v>0.004028</v>
      </c>
      <c r="Y133" s="49">
        <v>0.514204</v>
      </c>
      <c r="Z133" s="49">
        <v>0</v>
      </c>
      <c r="AA133" s="49">
        <v>0</v>
      </c>
      <c r="AB133" s="71">
        <v>133</v>
      </c>
      <c r="AC133" s="71"/>
      <c r="AD133" s="72"/>
      <c r="AE133" s="78" t="s">
        <v>1842</v>
      </c>
      <c r="AF133" s="78">
        <v>4965</v>
      </c>
      <c r="AG133" s="78">
        <v>4320</v>
      </c>
      <c r="AH133" s="78">
        <v>42900</v>
      </c>
      <c r="AI133" s="78">
        <v>17733</v>
      </c>
      <c r="AJ133" s="78"/>
      <c r="AK133" s="78" t="s">
        <v>2117</v>
      </c>
      <c r="AL133" s="78" t="s">
        <v>2349</v>
      </c>
      <c r="AM133" s="78"/>
      <c r="AN133" s="78"/>
      <c r="AO133" s="80">
        <v>41475.48614583333</v>
      </c>
      <c r="AP133" s="78"/>
      <c r="AQ133" s="78" t="b">
        <v>1</v>
      </c>
      <c r="AR133" s="78" t="b">
        <v>0</v>
      </c>
      <c r="AS133" s="78" t="b">
        <v>0</v>
      </c>
      <c r="AT133" s="78" t="s">
        <v>1663</v>
      </c>
      <c r="AU133" s="78">
        <v>0</v>
      </c>
      <c r="AV133" s="82" t="s">
        <v>2733</v>
      </c>
      <c r="AW133" s="78" t="b">
        <v>0</v>
      </c>
      <c r="AX133" s="78" t="s">
        <v>2837</v>
      </c>
      <c r="AY133" s="82" t="s">
        <v>2968</v>
      </c>
      <c r="AZ133" s="78" t="s">
        <v>66</v>
      </c>
      <c r="BA133" s="78" t="str">
        <f>REPLACE(INDEX(GroupVertices[Group],MATCH(Vertices[[#This Row],[Vertex]],GroupVertices[Vertex],0)),1,1,"")</f>
        <v>1</v>
      </c>
      <c r="BB133" s="48" t="s">
        <v>608</v>
      </c>
      <c r="BC133" s="48" t="s">
        <v>608</v>
      </c>
      <c r="BD133" s="48" t="s">
        <v>619</v>
      </c>
      <c r="BE133" s="48" t="s">
        <v>619</v>
      </c>
      <c r="BF133" s="48" t="s">
        <v>624</v>
      </c>
      <c r="BG133" s="48" t="s">
        <v>624</v>
      </c>
      <c r="BH133" s="121" t="s">
        <v>3832</v>
      </c>
      <c r="BI133" s="121" t="s">
        <v>3832</v>
      </c>
      <c r="BJ133" s="121" t="s">
        <v>3919</v>
      </c>
      <c r="BK133" s="121" t="s">
        <v>3919</v>
      </c>
      <c r="BL133" s="121">
        <v>1</v>
      </c>
      <c r="BM133" s="124">
        <v>6.666666666666667</v>
      </c>
      <c r="BN133" s="121">
        <v>0</v>
      </c>
      <c r="BO133" s="124">
        <v>0</v>
      </c>
      <c r="BP133" s="121">
        <v>0</v>
      </c>
      <c r="BQ133" s="124">
        <v>0</v>
      </c>
      <c r="BR133" s="121">
        <v>14</v>
      </c>
      <c r="BS133" s="124">
        <v>93.33333333333333</v>
      </c>
      <c r="BT133" s="121">
        <v>15</v>
      </c>
      <c r="BU133" s="2"/>
      <c r="BV133" s="3"/>
      <c r="BW133" s="3"/>
      <c r="BX133" s="3"/>
      <c r="BY133" s="3"/>
    </row>
    <row r="134" spans="1:77" ht="41.45" customHeight="1">
      <c r="A134" s="64" t="s">
        <v>341</v>
      </c>
      <c r="C134" s="65"/>
      <c r="D134" s="65" t="s">
        <v>64</v>
      </c>
      <c r="E134" s="66">
        <v>170.39331908363476</v>
      </c>
      <c r="F134" s="68">
        <v>99.96528552772172</v>
      </c>
      <c r="G134" s="100" t="s">
        <v>836</v>
      </c>
      <c r="H134" s="65"/>
      <c r="I134" s="69" t="s">
        <v>341</v>
      </c>
      <c r="J134" s="70"/>
      <c r="K134" s="70"/>
      <c r="L134" s="69" t="s">
        <v>3255</v>
      </c>
      <c r="M134" s="73">
        <v>12.569176461276664</v>
      </c>
      <c r="N134" s="74">
        <v>4708.95458984375</v>
      </c>
      <c r="O134" s="74">
        <v>889.1882934570312</v>
      </c>
      <c r="P134" s="75"/>
      <c r="Q134" s="76"/>
      <c r="R134" s="76"/>
      <c r="S134" s="86"/>
      <c r="T134" s="48">
        <v>0</v>
      </c>
      <c r="U134" s="48">
        <v>1</v>
      </c>
      <c r="V134" s="49">
        <v>0</v>
      </c>
      <c r="W134" s="49">
        <v>0.001808</v>
      </c>
      <c r="X134" s="49">
        <v>0.004028</v>
      </c>
      <c r="Y134" s="49">
        <v>0.514204</v>
      </c>
      <c r="Z134" s="49">
        <v>0</v>
      </c>
      <c r="AA134" s="49">
        <v>0</v>
      </c>
      <c r="AB134" s="71">
        <v>134</v>
      </c>
      <c r="AC134" s="71"/>
      <c r="AD134" s="72"/>
      <c r="AE134" s="78" t="s">
        <v>1843</v>
      </c>
      <c r="AF134" s="78">
        <v>5001</v>
      </c>
      <c r="AG134" s="78">
        <v>731</v>
      </c>
      <c r="AH134" s="78">
        <v>35291</v>
      </c>
      <c r="AI134" s="78">
        <v>72389</v>
      </c>
      <c r="AJ134" s="78"/>
      <c r="AK134" s="78" t="s">
        <v>2118</v>
      </c>
      <c r="AL134" s="78"/>
      <c r="AM134" s="78"/>
      <c r="AN134" s="78"/>
      <c r="AO134" s="80">
        <v>42799.64199074074</v>
      </c>
      <c r="AP134" s="82" t="s">
        <v>2599</v>
      </c>
      <c r="AQ134" s="78" t="b">
        <v>1</v>
      </c>
      <c r="AR134" s="78" t="b">
        <v>0</v>
      </c>
      <c r="AS134" s="78" t="b">
        <v>0</v>
      </c>
      <c r="AT134" s="78" t="s">
        <v>1663</v>
      </c>
      <c r="AU134" s="78">
        <v>6</v>
      </c>
      <c r="AV134" s="78"/>
      <c r="AW134" s="78" t="b">
        <v>0</v>
      </c>
      <c r="AX134" s="78" t="s">
        <v>2837</v>
      </c>
      <c r="AY134" s="82" t="s">
        <v>2969</v>
      </c>
      <c r="AZ134" s="78" t="s">
        <v>66</v>
      </c>
      <c r="BA134" s="78" t="str">
        <f>REPLACE(INDEX(GroupVertices[Group],MATCH(Vertices[[#This Row],[Vertex]],GroupVertices[Vertex],0)),1,1,"")</f>
        <v>1</v>
      </c>
      <c r="BB134" s="48"/>
      <c r="BC134" s="48"/>
      <c r="BD134" s="48"/>
      <c r="BE134" s="48"/>
      <c r="BF134" s="48" t="s">
        <v>488</v>
      </c>
      <c r="BG134" s="48" t="s">
        <v>488</v>
      </c>
      <c r="BH134" s="121" t="s">
        <v>3827</v>
      </c>
      <c r="BI134" s="121" t="s">
        <v>3827</v>
      </c>
      <c r="BJ134" s="121" t="s">
        <v>3914</v>
      </c>
      <c r="BK134" s="121" t="s">
        <v>3914</v>
      </c>
      <c r="BL134" s="121">
        <v>0</v>
      </c>
      <c r="BM134" s="124">
        <v>0</v>
      </c>
      <c r="BN134" s="121">
        <v>0</v>
      </c>
      <c r="BO134" s="124">
        <v>0</v>
      </c>
      <c r="BP134" s="121">
        <v>0</v>
      </c>
      <c r="BQ134" s="124">
        <v>0</v>
      </c>
      <c r="BR134" s="121">
        <v>24</v>
      </c>
      <c r="BS134" s="124">
        <v>100</v>
      </c>
      <c r="BT134" s="121">
        <v>24</v>
      </c>
      <c r="BU134" s="2"/>
      <c r="BV134" s="3"/>
      <c r="BW134" s="3"/>
      <c r="BX134" s="3"/>
      <c r="BY134" s="3"/>
    </row>
    <row r="135" spans="1:77" ht="41.45" customHeight="1">
      <c r="A135" s="64" t="s">
        <v>342</v>
      </c>
      <c r="C135" s="65"/>
      <c r="D135" s="65" t="s">
        <v>64</v>
      </c>
      <c r="E135" s="66">
        <v>172.8504603748767</v>
      </c>
      <c r="F135" s="68">
        <v>99.9551228778345</v>
      </c>
      <c r="G135" s="100" t="s">
        <v>830</v>
      </c>
      <c r="H135" s="65"/>
      <c r="I135" s="69" t="s">
        <v>342</v>
      </c>
      <c r="J135" s="70"/>
      <c r="K135" s="70"/>
      <c r="L135" s="69" t="s">
        <v>3256</v>
      </c>
      <c r="M135" s="73">
        <v>15.95604891368871</v>
      </c>
      <c r="N135" s="74">
        <v>6102.97998046875</v>
      </c>
      <c r="O135" s="74">
        <v>4641.001953125</v>
      </c>
      <c r="P135" s="75"/>
      <c r="Q135" s="76"/>
      <c r="R135" s="76"/>
      <c r="S135" s="86"/>
      <c r="T135" s="48">
        <v>0</v>
      </c>
      <c r="U135" s="48">
        <v>1</v>
      </c>
      <c r="V135" s="49">
        <v>0</v>
      </c>
      <c r="W135" s="49">
        <v>0.001808</v>
      </c>
      <c r="X135" s="49">
        <v>0.004028</v>
      </c>
      <c r="Y135" s="49">
        <v>0.514204</v>
      </c>
      <c r="Z135" s="49">
        <v>0</v>
      </c>
      <c r="AA135" s="49">
        <v>0</v>
      </c>
      <c r="AB135" s="71">
        <v>135</v>
      </c>
      <c r="AC135" s="71"/>
      <c r="AD135" s="72"/>
      <c r="AE135" s="78" t="s">
        <v>1844</v>
      </c>
      <c r="AF135" s="78">
        <v>869</v>
      </c>
      <c r="AG135" s="78">
        <v>945</v>
      </c>
      <c r="AH135" s="78">
        <v>79935</v>
      </c>
      <c r="AI135" s="78">
        <v>17004</v>
      </c>
      <c r="AJ135" s="78"/>
      <c r="AK135" s="78" t="s">
        <v>2119</v>
      </c>
      <c r="AL135" s="78"/>
      <c r="AM135" s="78"/>
      <c r="AN135" s="78"/>
      <c r="AO135" s="80">
        <v>42648.009201388886</v>
      </c>
      <c r="AP135" s="78"/>
      <c r="AQ135" s="78" t="b">
        <v>1</v>
      </c>
      <c r="AR135" s="78" t="b">
        <v>1</v>
      </c>
      <c r="AS135" s="78" t="b">
        <v>0</v>
      </c>
      <c r="AT135" s="78" t="s">
        <v>1663</v>
      </c>
      <c r="AU135" s="78">
        <v>3</v>
      </c>
      <c r="AV135" s="78"/>
      <c r="AW135" s="78" t="b">
        <v>0</v>
      </c>
      <c r="AX135" s="78" t="s">
        <v>2837</v>
      </c>
      <c r="AY135" s="82" t="s">
        <v>2970</v>
      </c>
      <c r="AZ135" s="78" t="s">
        <v>66</v>
      </c>
      <c r="BA135" s="78" t="str">
        <f>REPLACE(INDEX(GroupVertices[Group],MATCH(Vertices[[#This Row],[Vertex]],GroupVertices[Vertex],0)),1,1,"")</f>
        <v>1</v>
      </c>
      <c r="BB135" s="48"/>
      <c r="BC135" s="48"/>
      <c r="BD135" s="48"/>
      <c r="BE135" s="48"/>
      <c r="BF135" s="48" t="s">
        <v>488</v>
      </c>
      <c r="BG135" s="48" t="s">
        <v>488</v>
      </c>
      <c r="BH135" s="121" t="s">
        <v>3827</v>
      </c>
      <c r="BI135" s="121" t="s">
        <v>3827</v>
      </c>
      <c r="BJ135" s="121" t="s">
        <v>3914</v>
      </c>
      <c r="BK135" s="121" t="s">
        <v>3914</v>
      </c>
      <c r="BL135" s="121">
        <v>0</v>
      </c>
      <c r="BM135" s="124">
        <v>0</v>
      </c>
      <c r="BN135" s="121">
        <v>0</v>
      </c>
      <c r="BO135" s="124">
        <v>0</v>
      </c>
      <c r="BP135" s="121">
        <v>0</v>
      </c>
      <c r="BQ135" s="124">
        <v>0</v>
      </c>
      <c r="BR135" s="121">
        <v>24</v>
      </c>
      <c r="BS135" s="124">
        <v>100</v>
      </c>
      <c r="BT135" s="121">
        <v>24</v>
      </c>
      <c r="BU135" s="2"/>
      <c r="BV135" s="3"/>
      <c r="BW135" s="3"/>
      <c r="BX135" s="3"/>
      <c r="BY135" s="3"/>
    </row>
    <row r="136" spans="1:77" ht="41.45" customHeight="1">
      <c r="A136" s="64" t="s">
        <v>343</v>
      </c>
      <c r="C136" s="65"/>
      <c r="D136" s="65" t="s">
        <v>64</v>
      </c>
      <c r="E136" s="66">
        <v>170.64592239394935</v>
      </c>
      <c r="F136" s="68">
        <v>99.96424076932209</v>
      </c>
      <c r="G136" s="100" t="s">
        <v>837</v>
      </c>
      <c r="H136" s="65"/>
      <c r="I136" s="69" t="s">
        <v>343</v>
      </c>
      <c r="J136" s="70"/>
      <c r="K136" s="70"/>
      <c r="L136" s="69" t="s">
        <v>3257</v>
      </c>
      <c r="M136" s="73">
        <v>12.91735961059005</v>
      </c>
      <c r="N136" s="74">
        <v>327.7409362792969</v>
      </c>
      <c r="O136" s="74">
        <v>5216.97900390625</v>
      </c>
      <c r="P136" s="75"/>
      <c r="Q136" s="76"/>
      <c r="R136" s="76"/>
      <c r="S136" s="86"/>
      <c r="T136" s="48">
        <v>0</v>
      </c>
      <c r="U136" s="48">
        <v>1</v>
      </c>
      <c r="V136" s="49">
        <v>0</v>
      </c>
      <c r="W136" s="49">
        <v>0.001808</v>
      </c>
      <c r="X136" s="49">
        <v>0.004028</v>
      </c>
      <c r="Y136" s="49">
        <v>0.514204</v>
      </c>
      <c r="Z136" s="49">
        <v>0</v>
      </c>
      <c r="AA136" s="49">
        <v>0</v>
      </c>
      <c r="AB136" s="71">
        <v>136</v>
      </c>
      <c r="AC136" s="71"/>
      <c r="AD136" s="72"/>
      <c r="AE136" s="78" t="s">
        <v>1845</v>
      </c>
      <c r="AF136" s="78">
        <v>1258</v>
      </c>
      <c r="AG136" s="78">
        <v>753</v>
      </c>
      <c r="AH136" s="78">
        <v>4083</v>
      </c>
      <c r="AI136" s="78">
        <v>5289</v>
      </c>
      <c r="AJ136" s="78"/>
      <c r="AK136" s="78" t="s">
        <v>2120</v>
      </c>
      <c r="AL136" s="78" t="s">
        <v>2350</v>
      </c>
      <c r="AM136" s="78"/>
      <c r="AN136" s="78"/>
      <c r="AO136" s="80">
        <v>41076.67223379629</v>
      </c>
      <c r="AP136" s="82" t="s">
        <v>2600</v>
      </c>
      <c r="AQ136" s="78" t="b">
        <v>0</v>
      </c>
      <c r="AR136" s="78" t="b">
        <v>0</v>
      </c>
      <c r="AS136" s="78" t="b">
        <v>1</v>
      </c>
      <c r="AT136" s="78" t="s">
        <v>1663</v>
      </c>
      <c r="AU136" s="78">
        <v>0</v>
      </c>
      <c r="AV136" s="82" t="s">
        <v>2733</v>
      </c>
      <c r="AW136" s="78" t="b">
        <v>0</v>
      </c>
      <c r="AX136" s="78" t="s">
        <v>2837</v>
      </c>
      <c r="AY136" s="82" t="s">
        <v>2971</v>
      </c>
      <c r="AZ136" s="78" t="s">
        <v>66</v>
      </c>
      <c r="BA136" s="78" t="str">
        <f>REPLACE(INDEX(GroupVertices[Group],MATCH(Vertices[[#This Row],[Vertex]],GroupVertices[Vertex],0)),1,1,"")</f>
        <v>1</v>
      </c>
      <c r="BB136" s="48" t="s">
        <v>608</v>
      </c>
      <c r="BC136" s="48" t="s">
        <v>608</v>
      </c>
      <c r="BD136" s="48" t="s">
        <v>619</v>
      </c>
      <c r="BE136" s="48" t="s">
        <v>619</v>
      </c>
      <c r="BF136" s="48" t="s">
        <v>624</v>
      </c>
      <c r="BG136" s="48" t="s">
        <v>624</v>
      </c>
      <c r="BH136" s="121" t="s">
        <v>3832</v>
      </c>
      <c r="BI136" s="121" t="s">
        <v>3832</v>
      </c>
      <c r="BJ136" s="121" t="s">
        <v>3919</v>
      </c>
      <c r="BK136" s="121" t="s">
        <v>3919</v>
      </c>
      <c r="BL136" s="121">
        <v>1</v>
      </c>
      <c r="BM136" s="124">
        <v>6.666666666666667</v>
      </c>
      <c r="BN136" s="121">
        <v>0</v>
      </c>
      <c r="BO136" s="124">
        <v>0</v>
      </c>
      <c r="BP136" s="121">
        <v>0</v>
      </c>
      <c r="BQ136" s="124">
        <v>0</v>
      </c>
      <c r="BR136" s="121">
        <v>14</v>
      </c>
      <c r="BS136" s="124">
        <v>93.33333333333333</v>
      </c>
      <c r="BT136" s="121">
        <v>15</v>
      </c>
      <c r="BU136" s="2"/>
      <c r="BV136" s="3"/>
      <c r="BW136" s="3"/>
      <c r="BX136" s="3"/>
      <c r="BY136" s="3"/>
    </row>
    <row r="137" spans="1:77" ht="41.45" customHeight="1">
      <c r="A137" s="64" t="s">
        <v>344</v>
      </c>
      <c r="C137" s="65"/>
      <c r="D137" s="65" t="s">
        <v>64</v>
      </c>
      <c r="E137" s="66">
        <v>172.8504603748767</v>
      </c>
      <c r="F137" s="68">
        <v>99.9551228778345</v>
      </c>
      <c r="G137" s="100" t="s">
        <v>838</v>
      </c>
      <c r="H137" s="65"/>
      <c r="I137" s="69" t="s">
        <v>344</v>
      </c>
      <c r="J137" s="70"/>
      <c r="K137" s="70"/>
      <c r="L137" s="69" t="s">
        <v>3258</v>
      </c>
      <c r="M137" s="73">
        <v>15.95604891368871</v>
      </c>
      <c r="N137" s="74">
        <v>6052.4638671875</v>
      </c>
      <c r="O137" s="74">
        <v>1851.2186279296875</v>
      </c>
      <c r="P137" s="75"/>
      <c r="Q137" s="76"/>
      <c r="R137" s="76"/>
      <c r="S137" s="86"/>
      <c r="T137" s="48">
        <v>0</v>
      </c>
      <c r="U137" s="48">
        <v>1</v>
      </c>
      <c r="V137" s="49">
        <v>0</v>
      </c>
      <c r="W137" s="49">
        <v>0.001808</v>
      </c>
      <c r="X137" s="49">
        <v>0.004028</v>
      </c>
      <c r="Y137" s="49">
        <v>0.514204</v>
      </c>
      <c r="Z137" s="49">
        <v>0</v>
      </c>
      <c r="AA137" s="49">
        <v>0</v>
      </c>
      <c r="AB137" s="71">
        <v>137</v>
      </c>
      <c r="AC137" s="71"/>
      <c r="AD137" s="72"/>
      <c r="AE137" s="78" t="s">
        <v>1846</v>
      </c>
      <c r="AF137" s="78">
        <v>670</v>
      </c>
      <c r="AG137" s="78">
        <v>945</v>
      </c>
      <c r="AH137" s="78">
        <v>201368</v>
      </c>
      <c r="AI137" s="78">
        <v>214975</v>
      </c>
      <c r="AJ137" s="78"/>
      <c r="AK137" s="78"/>
      <c r="AL137" s="78" t="s">
        <v>2351</v>
      </c>
      <c r="AM137" s="78"/>
      <c r="AN137" s="78"/>
      <c r="AO137" s="80">
        <v>41210.144537037035</v>
      </c>
      <c r="AP137" s="78"/>
      <c r="AQ137" s="78" t="b">
        <v>1</v>
      </c>
      <c r="AR137" s="78" t="b">
        <v>0</v>
      </c>
      <c r="AS137" s="78" t="b">
        <v>1</v>
      </c>
      <c r="AT137" s="78" t="s">
        <v>1663</v>
      </c>
      <c r="AU137" s="78">
        <v>41</v>
      </c>
      <c r="AV137" s="82" t="s">
        <v>2733</v>
      </c>
      <c r="AW137" s="78" t="b">
        <v>0</v>
      </c>
      <c r="AX137" s="78" t="s">
        <v>2837</v>
      </c>
      <c r="AY137" s="82" t="s">
        <v>2972</v>
      </c>
      <c r="AZ137" s="78" t="s">
        <v>66</v>
      </c>
      <c r="BA137" s="78" t="str">
        <f>REPLACE(INDEX(GroupVertices[Group],MATCH(Vertices[[#This Row],[Vertex]],GroupVertices[Vertex],0)),1,1,"")</f>
        <v>1</v>
      </c>
      <c r="BB137" s="48" t="s">
        <v>608</v>
      </c>
      <c r="BC137" s="48" t="s">
        <v>608</v>
      </c>
      <c r="BD137" s="48" t="s">
        <v>619</v>
      </c>
      <c r="BE137" s="48" t="s">
        <v>619</v>
      </c>
      <c r="BF137" s="48" t="s">
        <v>624</v>
      </c>
      <c r="BG137" s="48" t="s">
        <v>624</v>
      </c>
      <c r="BH137" s="121" t="s">
        <v>3832</v>
      </c>
      <c r="BI137" s="121" t="s">
        <v>3832</v>
      </c>
      <c r="BJ137" s="121" t="s">
        <v>3919</v>
      </c>
      <c r="BK137" s="121" t="s">
        <v>3919</v>
      </c>
      <c r="BL137" s="121">
        <v>1</v>
      </c>
      <c r="BM137" s="124">
        <v>6.666666666666667</v>
      </c>
      <c r="BN137" s="121">
        <v>0</v>
      </c>
      <c r="BO137" s="124">
        <v>0</v>
      </c>
      <c r="BP137" s="121">
        <v>0</v>
      </c>
      <c r="BQ137" s="124">
        <v>0</v>
      </c>
      <c r="BR137" s="121">
        <v>14</v>
      </c>
      <c r="BS137" s="124">
        <v>93.33333333333333</v>
      </c>
      <c r="BT137" s="121">
        <v>15</v>
      </c>
      <c r="BU137" s="2"/>
      <c r="BV137" s="3"/>
      <c r="BW137" s="3"/>
      <c r="BX137" s="3"/>
      <c r="BY137" s="3"/>
    </row>
    <row r="138" spans="1:77" ht="41.45" customHeight="1">
      <c r="A138" s="64" t="s">
        <v>345</v>
      </c>
      <c r="C138" s="65"/>
      <c r="D138" s="65" t="s">
        <v>64</v>
      </c>
      <c r="E138" s="66">
        <v>173.01120793598596</v>
      </c>
      <c r="F138" s="68">
        <v>99.9544580315802</v>
      </c>
      <c r="G138" s="100" t="s">
        <v>839</v>
      </c>
      <c r="H138" s="65"/>
      <c r="I138" s="69" t="s">
        <v>345</v>
      </c>
      <c r="J138" s="70"/>
      <c r="K138" s="70"/>
      <c r="L138" s="69" t="s">
        <v>3259</v>
      </c>
      <c r="M138" s="73">
        <v>16.17762000870632</v>
      </c>
      <c r="N138" s="74">
        <v>4502.22509765625</v>
      </c>
      <c r="O138" s="74">
        <v>1011.3555297851562</v>
      </c>
      <c r="P138" s="75"/>
      <c r="Q138" s="76"/>
      <c r="R138" s="76"/>
      <c r="S138" s="86"/>
      <c r="T138" s="48">
        <v>0</v>
      </c>
      <c r="U138" s="48">
        <v>1</v>
      </c>
      <c r="V138" s="49">
        <v>0</v>
      </c>
      <c r="W138" s="49">
        <v>0.001808</v>
      </c>
      <c r="X138" s="49">
        <v>0.004028</v>
      </c>
      <c r="Y138" s="49">
        <v>0.514204</v>
      </c>
      <c r="Z138" s="49">
        <v>0</v>
      </c>
      <c r="AA138" s="49">
        <v>0</v>
      </c>
      <c r="AB138" s="71">
        <v>138</v>
      </c>
      <c r="AC138" s="71"/>
      <c r="AD138" s="72"/>
      <c r="AE138" s="78" t="s">
        <v>1847</v>
      </c>
      <c r="AF138" s="78">
        <v>387</v>
      </c>
      <c r="AG138" s="78">
        <v>959</v>
      </c>
      <c r="AH138" s="78">
        <v>40054</v>
      </c>
      <c r="AI138" s="78">
        <v>41606</v>
      </c>
      <c r="AJ138" s="78"/>
      <c r="AK138" s="78" t="s">
        <v>2121</v>
      </c>
      <c r="AL138" s="78" t="s">
        <v>2352</v>
      </c>
      <c r="AM138" s="78"/>
      <c r="AN138" s="78"/>
      <c r="AO138" s="80">
        <v>39996.92983796296</v>
      </c>
      <c r="AP138" s="78"/>
      <c r="AQ138" s="78" t="b">
        <v>0</v>
      </c>
      <c r="AR138" s="78" t="b">
        <v>0</v>
      </c>
      <c r="AS138" s="78" t="b">
        <v>0</v>
      </c>
      <c r="AT138" s="78" t="s">
        <v>1663</v>
      </c>
      <c r="AU138" s="78">
        <v>23</v>
      </c>
      <c r="AV138" s="82" t="s">
        <v>2744</v>
      </c>
      <c r="AW138" s="78" t="b">
        <v>0</v>
      </c>
      <c r="AX138" s="78" t="s">
        <v>2837</v>
      </c>
      <c r="AY138" s="82" t="s">
        <v>2973</v>
      </c>
      <c r="AZ138" s="78" t="s">
        <v>66</v>
      </c>
      <c r="BA138" s="78" t="str">
        <f>REPLACE(INDEX(GroupVertices[Group],MATCH(Vertices[[#This Row],[Vertex]],GroupVertices[Vertex],0)),1,1,"")</f>
        <v>1</v>
      </c>
      <c r="BB138" s="48"/>
      <c r="BC138" s="48"/>
      <c r="BD138" s="48"/>
      <c r="BE138" s="48"/>
      <c r="BF138" s="48" t="s">
        <v>488</v>
      </c>
      <c r="BG138" s="48" t="s">
        <v>488</v>
      </c>
      <c r="BH138" s="121" t="s">
        <v>3827</v>
      </c>
      <c r="BI138" s="121" t="s">
        <v>3827</v>
      </c>
      <c r="BJ138" s="121" t="s">
        <v>3914</v>
      </c>
      <c r="BK138" s="121" t="s">
        <v>3914</v>
      </c>
      <c r="BL138" s="121">
        <v>0</v>
      </c>
      <c r="BM138" s="124">
        <v>0</v>
      </c>
      <c r="BN138" s="121">
        <v>0</v>
      </c>
      <c r="BO138" s="124">
        <v>0</v>
      </c>
      <c r="BP138" s="121">
        <v>0</v>
      </c>
      <c r="BQ138" s="124">
        <v>0</v>
      </c>
      <c r="BR138" s="121">
        <v>24</v>
      </c>
      <c r="BS138" s="124">
        <v>100</v>
      </c>
      <c r="BT138" s="121">
        <v>24</v>
      </c>
      <c r="BU138" s="2"/>
      <c r="BV138" s="3"/>
      <c r="BW138" s="3"/>
      <c r="BX138" s="3"/>
      <c r="BY138" s="3"/>
    </row>
    <row r="139" spans="1:77" ht="41.45" customHeight="1">
      <c r="A139" s="64" t="s">
        <v>346</v>
      </c>
      <c r="C139" s="65"/>
      <c r="D139" s="65" t="s">
        <v>64</v>
      </c>
      <c r="E139" s="66">
        <v>266.8648196865066</v>
      </c>
      <c r="F139" s="68">
        <v>99.56628279710317</v>
      </c>
      <c r="G139" s="100" t="s">
        <v>840</v>
      </c>
      <c r="H139" s="65"/>
      <c r="I139" s="69" t="s">
        <v>346</v>
      </c>
      <c r="J139" s="70"/>
      <c r="K139" s="70"/>
      <c r="L139" s="69" t="s">
        <v>3260</v>
      </c>
      <c r="M139" s="73">
        <v>145.5434864854169</v>
      </c>
      <c r="N139" s="74">
        <v>3168.146728515625</v>
      </c>
      <c r="O139" s="74">
        <v>3192.283203125</v>
      </c>
      <c r="P139" s="75"/>
      <c r="Q139" s="76"/>
      <c r="R139" s="76"/>
      <c r="S139" s="86"/>
      <c r="T139" s="48">
        <v>0</v>
      </c>
      <c r="U139" s="48">
        <v>1</v>
      </c>
      <c r="V139" s="49">
        <v>0</v>
      </c>
      <c r="W139" s="49">
        <v>0.001808</v>
      </c>
      <c r="X139" s="49">
        <v>0.004028</v>
      </c>
      <c r="Y139" s="49">
        <v>0.514204</v>
      </c>
      <c r="Z139" s="49">
        <v>0</v>
      </c>
      <c r="AA139" s="49">
        <v>0</v>
      </c>
      <c r="AB139" s="71">
        <v>139</v>
      </c>
      <c r="AC139" s="71"/>
      <c r="AD139" s="72"/>
      <c r="AE139" s="78" t="s">
        <v>1848</v>
      </c>
      <c r="AF139" s="78">
        <v>9476</v>
      </c>
      <c r="AG139" s="78">
        <v>9133</v>
      </c>
      <c r="AH139" s="78">
        <v>27843</v>
      </c>
      <c r="AI139" s="78">
        <v>90567</v>
      </c>
      <c r="AJ139" s="78"/>
      <c r="AK139" s="78" t="s">
        <v>2122</v>
      </c>
      <c r="AL139" s="78" t="s">
        <v>2335</v>
      </c>
      <c r="AM139" s="78"/>
      <c r="AN139" s="78"/>
      <c r="AO139" s="80">
        <v>42437.96092592592</v>
      </c>
      <c r="AP139" s="82" t="s">
        <v>2601</v>
      </c>
      <c r="AQ139" s="78" t="b">
        <v>1</v>
      </c>
      <c r="AR139" s="78" t="b">
        <v>0</v>
      </c>
      <c r="AS139" s="78" t="b">
        <v>0</v>
      </c>
      <c r="AT139" s="78" t="s">
        <v>1663</v>
      </c>
      <c r="AU139" s="78">
        <v>10</v>
      </c>
      <c r="AV139" s="78"/>
      <c r="AW139" s="78" t="b">
        <v>0</v>
      </c>
      <c r="AX139" s="78" t="s">
        <v>2837</v>
      </c>
      <c r="AY139" s="82" t="s">
        <v>2974</v>
      </c>
      <c r="AZ139" s="78" t="s">
        <v>66</v>
      </c>
      <c r="BA139" s="78" t="str">
        <f>REPLACE(INDEX(GroupVertices[Group],MATCH(Vertices[[#This Row],[Vertex]],GroupVertices[Vertex],0)),1,1,"")</f>
        <v>1</v>
      </c>
      <c r="BB139" s="48"/>
      <c r="BC139" s="48"/>
      <c r="BD139" s="48"/>
      <c r="BE139" s="48"/>
      <c r="BF139" s="48" t="s">
        <v>488</v>
      </c>
      <c r="BG139" s="48" t="s">
        <v>488</v>
      </c>
      <c r="BH139" s="121" t="s">
        <v>3827</v>
      </c>
      <c r="BI139" s="121" t="s">
        <v>3827</v>
      </c>
      <c r="BJ139" s="121" t="s">
        <v>3914</v>
      </c>
      <c r="BK139" s="121" t="s">
        <v>3914</v>
      </c>
      <c r="BL139" s="121">
        <v>0</v>
      </c>
      <c r="BM139" s="124">
        <v>0</v>
      </c>
      <c r="BN139" s="121">
        <v>0</v>
      </c>
      <c r="BO139" s="124">
        <v>0</v>
      </c>
      <c r="BP139" s="121">
        <v>0</v>
      </c>
      <c r="BQ139" s="124">
        <v>0</v>
      </c>
      <c r="BR139" s="121">
        <v>24</v>
      </c>
      <c r="BS139" s="124">
        <v>100</v>
      </c>
      <c r="BT139" s="121">
        <v>24</v>
      </c>
      <c r="BU139" s="2"/>
      <c r="BV139" s="3"/>
      <c r="BW139" s="3"/>
      <c r="BX139" s="3"/>
      <c r="BY139" s="3"/>
    </row>
    <row r="140" spans="1:77" ht="41.45" customHeight="1">
      <c r="A140" s="64" t="s">
        <v>347</v>
      </c>
      <c r="C140" s="65"/>
      <c r="D140" s="65" t="s">
        <v>64</v>
      </c>
      <c r="E140" s="66">
        <v>172.36821769154884</v>
      </c>
      <c r="F140" s="68">
        <v>99.95711741659741</v>
      </c>
      <c r="G140" s="100" t="s">
        <v>841</v>
      </c>
      <c r="H140" s="65"/>
      <c r="I140" s="69" t="s">
        <v>347</v>
      </c>
      <c r="J140" s="70"/>
      <c r="K140" s="70"/>
      <c r="L140" s="69" t="s">
        <v>3261</v>
      </c>
      <c r="M140" s="73">
        <v>15.291335628635878</v>
      </c>
      <c r="N140" s="74">
        <v>242.17601013183594</v>
      </c>
      <c r="O140" s="74">
        <v>6444.62841796875</v>
      </c>
      <c r="P140" s="75"/>
      <c r="Q140" s="76"/>
      <c r="R140" s="76"/>
      <c r="S140" s="86"/>
      <c r="T140" s="48">
        <v>0</v>
      </c>
      <c r="U140" s="48">
        <v>1</v>
      </c>
      <c r="V140" s="49">
        <v>0</v>
      </c>
      <c r="W140" s="49">
        <v>0.001808</v>
      </c>
      <c r="X140" s="49">
        <v>0.004028</v>
      </c>
      <c r="Y140" s="49">
        <v>0.514204</v>
      </c>
      <c r="Z140" s="49">
        <v>0</v>
      </c>
      <c r="AA140" s="49">
        <v>0</v>
      </c>
      <c r="AB140" s="71">
        <v>140</v>
      </c>
      <c r="AC140" s="71"/>
      <c r="AD140" s="72"/>
      <c r="AE140" s="78" t="s">
        <v>1849</v>
      </c>
      <c r="AF140" s="78">
        <v>1213</v>
      </c>
      <c r="AG140" s="78">
        <v>903</v>
      </c>
      <c r="AH140" s="78">
        <v>20690</v>
      </c>
      <c r="AI140" s="78">
        <v>22275</v>
      </c>
      <c r="AJ140" s="78"/>
      <c r="AK140" s="78" t="s">
        <v>2123</v>
      </c>
      <c r="AL140" s="78" t="s">
        <v>2353</v>
      </c>
      <c r="AM140" s="78"/>
      <c r="AN140" s="78"/>
      <c r="AO140" s="80">
        <v>40905.843506944446</v>
      </c>
      <c r="AP140" s="82" t="s">
        <v>2602</v>
      </c>
      <c r="AQ140" s="78" t="b">
        <v>1</v>
      </c>
      <c r="AR140" s="78" t="b">
        <v>0</v>
      </c>
      <c r="AS140" s="78" t="b">
        <v>1</v>
      </c>
      <c r="AT140" s="78" t="s">
        <v>1663</v>
      </c>
      <c r="AU140" s="78">
        <v>0</v>
      </c>
      <c r="AV140" s="82" t="s">
        <v>2733</v>
      </c>
      <c r="AW140" s="78" t="b">
        <v>0</v>
      </c>
      <c r="AX140" s="78" t="s">
        <v>2837</v>
      </c>
      <c r="AY140" s="82" t="s">
        <v>2975</v>
      </c>
      <c r="AZ140" s="78" t="s">
        <v>66</v>
      </c>
      <c r="BA140" s="78" t="str">
        <f>REPLACE(INDEX(GroupVertices[Group],MATCH(Vertices[[#This Row],[Vertex]],GroupVertices[Vertex],0)),1,1,"")</f>
        <v>1</v>
      </c>
      <c r="BB140" s="48"/>
      <c r="BC140" s="48"/>
      <c r="BD140" s="48"/>
      <c r="BE140" s="48"/>
      <c r="BF140" s="48" t="s">
        <v>488</v>
      </c>
      <c r="BG140" s="48" t="s">
        <v>488</v>
      </c>
      <c r="BH140" s="121" t="s">
        <v>3827</v>
      </c>
      <c r="BI140" s="121" t="s">
        <v>3827</v>
      </c>
      <c r="BJ140" s="121" t="s">
        <v>3914</v>
      </c>
      <c r="BK140" s="121" t="s">
        <v>3914</v>
      </c>
      <c r="BL140" s="121">
        <v>0</v>
      </c>
      <c r="BM140" s="124">
        <v>0</v>
      </c>
      <c r="BN140" s="121">
        <v>0</v>
      </c>
      <c r="BO140" s="124">
        <v>0</v>
      </c>
      <c r="BP140" s="121">
        <v>0</v>
      </c>
      <c r="BQ140" s="124">
        <v>0</v>
      </c>
      <c r="BR140" s="121">
        <v>24</v>
      </c>
      <c r="BS140" s="124">
        <v>100</v>
      </c>
      <c r="BT140" s="121">
        <v>24</v>
      </c>
      <c r="BU140" s="2"/>
      <c r="BV140" s="3"/>
      <c r="BW140" s="3"/>
      <c r="BX140" s="3"/>
      <c r="BY140" s="3"/>
    </row>
    <row r="141" spans="1:77" ht="41.45" customHeight="1">
      <c r="A141" s="64" t="s">
        <v>348</v>
      </c>
      <c r="C141" s="65"/>
      <c r="D141" s="65" t="s">
        <v>64</v>
      </c>
      <c r="E141" s="66">
        <v>197.2496437575359</v>
      </c>
      <c r="F141" s="68">
        <v>99.85420871423483</v>
      </c>
      <c r="G141" s="100" t="s">
        <v>842</v>
      </c>
      <c r="H141" s="65"/>
      <c r="I141" s="69" t="s">
        <v>348</v>
      </c>
      <c r="J141" s="70"/>
      <c r="K141" s="70"/>
      <c r="L141" s="69" t="s">
        <v>3262</v>
      </c>
      <c r="M141" s="73">
        <v>49.58737583600459</v>
      </c>
      <c r="N141" s="74">
        <v>5485.6123046875</v>
      </c>
      <c r="O141" s="74">
        <v>3246.067138671875</v>
      </c>
      <c r="P141" s="75"/>
      <c r="Q141" s="76"/>
      <c r="R141" s="76"/>
      <c r="S141" s="86"/>
      <c r="T141" s="48">
        <v>0</v>
      </c>
      <c r="U141" s="48">
        <v>1</v>
      </c>
      <c r="V141" s="49">
        <v>0</v>
      </c>
      <c r="W141" s="49">
        <v>0.001808</v>
      </c>
      <c r="X141" s="49">
        <v>0.004028</v>
      </c>
      <c r="Y141" s="49">
        <v>0.514204</v>
      </c>
      <c r="Z141" s="49">
        <v>0</v>
      </c>
      <c r="AA141" s="49">
        <v>0</v>
      </c>
      <c r="AB141" s="71">
        <v>141</v>
      </c>
      <c r="AC141" s="71"/>
      <c r="AD141" s="72"/>
      <c r="AE141" s="78" t="s">
        <v>1850</v>
      </c>
      <c r="AF141" s="78">
        <v>1069</v>
      </c>
      <c r="AG141" s="78">
        <v>3070</v>
      </c>
      <c r="AH141" s="78">
        <v>283187</v>
      </c>
      <c r="AI141" s="78">
        <v>223920</v>
      </c>
      <c r="AJ141" s="78"/>
      <c r="AK141" s="78" t="s">
        <v>2124</v>
      </c>
      <c r="AL141" s="78"/>
      <c r="AM141" s="78"/>
      <c r="AN141" s="78"/>
      <c r="AO141" s="80">
        <v>42833.63140046296</v>
      </c>
      <c r="AP141" s="82" t="s">
        <v>2603</v>
      </c>
      <c r="AQ141" s="78" t="b">
        <v>1</v>
      </c>
      <c r="AR141" s="78" t="b">
        <v>0</v>
      </c>
      <c r="AS141" s="78" t="b">
        <v>0</v>
      </c>
      <c r="AT141" s="78" t="s">
        <v>1663</v>
      </c>
      <c r="AU141" s="78">
        <v>38</v>
      </c>
      <c r="AV141" s="78"/>
      <c r="AW141" s="78" t="b">
        <v>0</v>
      </c>
      <c r="AX141" s="78" t="s">
        <v>2837</v>
      </c>
      <c r="AY141" s="82" t="s">
        <v>2976</v>
      </c>
      <c r="AZ141" s="78" t="s">
        <v>66</v>
      </c>
      <c r="BA141" s="78" t="str">
        <f>REPLACE(INDEX(GroupVertices[Group],MATCH(Vertices[[#This Row],[Vertex]],GroupVertices[Vertex],0)),1,1,"")</f>
        <v>1</v>
      </c>
      <c r="BB141" s="48"/>
      <c r="BC141" s="48"/>
      <c r="BD141" s="48"/>
      <c r="BE141" s="48"/>
      <c r="BF141" s="48" t="s">
        <v>488</v>
      </c>
      <c r="BG141" s="48" t="s">
        <v>488</v>
      </c>
      <c r="BH141" s="121" t="s">
        <v>3827</v>
      </c>
      <c r="BI141" s="121" t="s">
        <v>3827</v>
      </c>
      <c r="BJ141" s="121" t="s">
        <v>3914</v>
      </c>
      <c r="BK141" s="121" t="s">
        <v>3914</v>
      </c>
      <c r="BL141" s="121">
        <v>0</v>
      </c>
      <c r="BM141" s="124">
        <v>0</v>
      </c>
      <c r="BN141" s="121">
        <v>0</v>
      </c>
      <c r="BO141" s="124">
        <v>0</v>
      </c>
      <c r="BP141" s="121">
        <v>0</v>
      </c>
      <c r="BQ141" s="124">
        <v>0</v>
      </c>
      <c r="BR141" s="121">
        <v>24</v>
      </c>
      <c r="BS141" s="124">
        <v>100</v>
      </c>
      <c r="BT141" s="121">
        <v>24</v>
      </c>
      <c r="BU141" s="2"/>
      <c r="BV141" s="3"/>
      <c r="BW141" s="3"/>
      <c r="BX141" s="3"/>
      <c r="BY141" s="3"/>
    </row>
    <row r="142" spans="1:77" ht="41.45" customHeight="1">
      <c r="A142" s="64" t="s">
        <v>349</v>
      </c>
      <c r="C142" s="65"/>
      <c r="D142" s="65" t="s">
        <v>64</v>
      </c>
      <c r="E142" s="66">
        <v>186.70919653622713</v>
      </c>
      <c r="F142" s="68">
        <v>99.89780363290988</v>
      </c>
      <c r="G142" s="100" t="s">
        <v>843</v>
      </c>
      <c r="H142" s="65"/>
      <c r="I142" s="69" t="s">
        <v>349</v>
      </c>
      <c r="J142" s="70"/>
      <c r="K142" s="70"/>
      <c r="L142" s="69" t="s">
        <v>3263</v>
      </c>
      <c r="M142" s="73">
        <v>35.05864260556413</v>
      </c>
      <c r="N142" s="74">
        <v>4296.85888671875</v>
      </c>
      <c r="O142" s="74">
        <v>461.2568664550781</v>
      </c>
      <c r="P142" s="75"/>
      <c r="Q142" s="76"/>
      <c r="R142" s="76"/>
      <c r="S142" s="86"/>
      <c r="T142" s="48">
        <v>0</v>
      </c>
      <c r="U142" s="48">
        <v>1</v>
      </c>
      <c r="V142" s="49">
        <v>0</v>
      </c>
      <c r="W142" s="49">
        <v>0.001808</v>
      </c>
      <c r="X142" s="49">
        <v>0.004028</v>
      </c>
      <c r="Y142" s="49">
        <v>0.514204</v>
      </c>
      <c r="Z142" s="49">
        <v>0</v>
      </c>
      <c r="AA142" s="49">
        <v>0</v>
      </c>
      <c r="AB142" s="71">
        <v>142</v>
      </c>
      <c r="AC142" s="71"/>
      <c r="AD142" s="72"/>
      <c r="AE142" s="78" t="s">
        <v>1851</v>
      </c>
      <c r="AF142" s="78">
        <v>4146</v>
      </c>
      <c r="AG142" s="78">
        <v>2152</v>
      </c>
      <c r="AH142" s="78">
        <v>29440</v>
      </c>
      <c r="AI142" s="78">
        <v>84655</v>
      </c>
      <c r="AJ142" s="78"/>
      <c r="AK142" s="78" t="s">
        <v>2125</v>
      </c>
      <c r="AL142" s="78" t="s">
        <v>2354</v>
      </c>
      <c r="AM142" s="78"/>
      <c r="AN142" s="78"/>
      <c r="AO142" s="80">
        <v>40121.852372685185</v>
      </c>
      <c r="AP142" s="82" t="s">
        <v>2604</v>
      </c>
      <c r="AQ142" s="78" t="b">
        <v>0</v>
      </c>
      <c r="AR142" s="78" t="b">
        <v>0</v>
      </c>
      <c r="AS142" s="78" t="b">
        <v>0</v>
      </c>
      <c r="AT142" s="78" t="s">
        <v>1663</v>
      </c>
      <c r="AU142" s="78">
        <v>9</v>
      </c>
      <c r="AV142" s="82" t="s">
        <v>2733</v>
      </c>
      <c r="AW142" s="78" t="b">
        <v>0</v>
      </c>
      <c r="AX142" s="78" t="s">
        <v>2837</v>
      </c>
      <c r="AY142" s="82" t="s">
        <v>2977</v>
      </c>
      <c r="AZ142" s="78" t="s">
        <v>66</v>
      </c>
      <c r="BA142" s="78" t="str">
        <f>REPLACE(INDEX(GroupVertices[Group],MATCH(Vertices[[#This Row],[Vertex]],GroupVertices[Vertex],0)),1,1,"")</f>
        <v>1</v>
      </c>
      <c r="BB142" s="48"/>
      <c r="BC142" s="48"/>
      <c r="BD142" s="48"/>
      <c r="BE142" s="48"/>
      <c r="BF142" s="48" t="s">
        <v>488</v>
      </c>
      <c r="BG142" s="48" t="s">
        <v>488</v>
      </c>
      <c r="BH142" s="121" t="s">
        <v>3827</v>
      </c>
      <c r="BI142" s="121" t="s">
        <v>3827</v>
      </c>
      <c r="BJ142" s="121" t="s">
        <v>3914</v>
      </c>
      <c r="BK142" s="121" t="s">
        <v>3914</v>
      </c>
      <c r="BL142" s="121">
        <v>0</v>
      </c>
      <c r="BM142" s="124">
        <v>0</v>
      </c>
      <c r="BN142" s="121">
        <v>0</v>
      </c>
      <c r="BO142" s="124">
        <v>0</v>
      </c>
      <c r="BP142" s="121">
        <v>0</v>
      </c>
      <c r="BQ142" s="124">
        <v>0</v>
      </c>
      <c r="BR142" s="121">
        <v>24</v>
      </c>
      <c r="BS142" s="124">
        <v>100</v>
      </c>
      <c r="BT142" s="121">
        <v>24</v>
      </c>
      <c r="BU142" s="2"/>
      <c r="BV142" s="3"/>
      <c r="BW142" s="3"/>
      <c r="BX142" s="3"/>
      <c r="BY142" s="3"/>
    </row>
    <row r="143" spans="1:77" ht="41.45" customHeight="1">
      <c r="A143" s="64" t="s">
        <v>350</v>
      </c>
      <c r="C143" s="65"/>
      <c r="D143" s="65" t="s">
        <v>64</v>
      </c>
      <c r="E143" s="66">
        <v>166.84539077057985</v>
      </c>
      <c r="F143" s="68">
        <v>99.97995963433456</v>
      </c>
      <c r="G143" s="100" t="s">
        <v>830</v>
      </c>
      <c r="H143" s="65"/>
      <c r="I143" s="69" t="s">
        <v>350</v>
      </c>
      <c r="J143" s="70"/>
      <c r="K143" s="70"/>
      <c r="L143" s="69" t="s">
        <v>3264</v>
      </c>
      <c r="M143" s="73">
        <v>7.6787858641022595</v>
      </c>
      <c r="N143" s="74">
        <v>5380.9306640625</v>
      </c>
      <c r="O143" s="74">
        <v>5085.46435546875</v>
      </c>
      <c r="P143" s="75"/>
      <c r="Q143" s="76"/>
      <c r="R143" s="76"/>
      <c r="S143" s="86"/>
      <c r="T143" s="48">
        <v>0</v>
      </c>
      <c r="U143" s="48">
        <v>1</v>
      </c>
      <c r="V143" s="49">
        <v>0</v>
      </c>
      <c r="W143" s="49">
        <v>0.001808</v>
      </c>
      <c r="X143" s="49">
        <v>0.004028</v>
      </c>
      <c r="Y143" s="49">
        <v>0.514204</v>
      </c>
      <c r="Z143" s="49">
        <v>0</v>
      </c>
      <c r="AA143" s="49">
        <v>0</v>
      </c>
      <c r="AB143" s="71">
        <v>143</v>
      </c>
      <c r="AC143" s="71"/>
      <c r="AD143" s="72"/>
      <c r="AE143" s="78" t="s">
        <v>1852</v>
      </c>
      <c r="AF143" s="78">
        <v>1059</v>
      </c>
      <c r="AG143" s="78">
        <v>422</v>
      </c>
      <c r="AH143" s="78">
        <v>20006</v>
      </c>
      <c r="AI143" s="78">
        <v>22684</v>
      </c>
      <c r="AJ143" s="78"/>
      <c r="AK143" s="78"/>
      <c r="AL143" s="78"/>
      <c r="AM143" s="78"/>
      <c r="AN143" s="78"/>
      <c r="AO143" s="80">
        <v>43062.25790509259</v>
      </c>
      <c r="AP143" s="78"/>
      <c r="AQ143" s="78" t="b">
        <v>1</v>
      </c>
      <c r="AR143" s="78" t="b">
        <v>1</v>
      </c>
      <c r="AS143" s="78" t="b">
        <v>0</v>
      </c>
      <c r="AT143" s="78" t="s">
        <v>1663</v>
      </c>
      <c r="AU143" s="78">
        <v>0</v>
      </c>
      <c r="AV143" s="78"/>
      <c r="AW143" s="78" t="b">
        <v>0</v>
      </c>
      <c r="AX143" s="78" t="s">
        <v>2837</v>
      </c>
      <c r="AY143" s="82" t="s">
        <v>2978</v>
      </c>
      <c r="AZ143" s="78" t="s">
        <v>66</v>
      </c>
      <c r="BA143" s="78" t="str">
        <f>REPLACE(INDEX(GroupVertices[Group],MATCH(Vertices[[#This Row],[Vertex]],GroupVertices[Vertex],0)),1,1,"")</f>
        <v>1</v>
      </c>
      <c r="BB143" s="48"/>
      <c r="BC143" s="48"/>
      <c r="BD143" s="48"/>
      <c r="BE143" s="48"/>
      <c r="BF143" s="48" t="s">
        <v>488</v>
      </c>
      <c r="BG143" s="48" t="s">
        <v>488</v>
      </c>
      <c r="BH143" s="121" t="s">
        <v>3827</v>
      </c>
      <c r="BI143" s="121" t="s">
        <v>3827</v>
      </c>
      <c r="BJ143" s="121" t="s">
        <v>3914</v>
      </c>
      <c r="BK143" s="121" t="s">
        <v>3914</v>
      </c>
      <c r="BL143" s="121">
        <v>0</v>
      </c>
      <c r="BM143" s="124">
        <v>0</v>
      </c>
      <c r="BN143" s="121">
        <v>0</v>
      </c>
      <c r="BO143" s="124">
        <v>0</v>
      </c>
      <c r="BP143" s="121">
        <v>0</v>
      </c>
      <c r="BQ143" s="124">
        <v>0</v>
      </c>
      <c r="BR143" s="121">
        <v>24</v>
      </c>
      <c r="BS143" s="124">
        <v>100</v>
      </c>
      <c r="BT143" s="121">
        <v>24</v>
      </c>
      <c r="BU143" s="2"/>
      <c r="BV143" s="3"/>
      <c r="BW143" s="3"/>
      <c r="BX143" s="3"/>
      <c r="BY143" s="3"/>
    </row>
    <row r="144" spans="1:77" ht="41.45" customHeight="1">
      <c r="A144" s="64" t="s">
        <v>351</v>
      </c>
      <c r="C144" s="65"/>
      <c r="D144" s="65" t="s">
        <v>64</v>
      </c>
      <c r="E144" s="66">
        <v>214.357777047024</v>
      </c>
      <c r="F144" s="68">
        <v>99.78345007716966</v>
      </c>
      <c r="G144" s="100" t="s">
        <v>2753</v>
      </c>
      <c r="H144" s="65"/>
      <c r="I144" s="69" t="s">
        <v>351</v>
      </c>
      <c r="J144" s="70"/>
      <c r="K144" s="70"/>
      <c r="L144" s="69" t="s">
        <v>3265</v>
      </c>
      <c r="M144" s="73">
        <v>73.16887094859314</v>
      </c>
      <c r="N144" s="74">
        <v>5982.1103515625</v>
      </c>
      <c r="O144" s="74">
        <v>7856.7001953125</v>
      </c>
      <c r="P144" s="75"/>
      <c r="Q144" s="76"/>
      <c r="R144" s="76"/>
      <c r="S144" s="86"/>
      <c r="T144" s="48">
        <v>0</v>
      </c>
      <c r="U144" s="48">
        <v>1</v>
      </c>
      <c r="V144" s="49">
        <v>0</v>
      </c>
      <c r="W144" s="49">
        <v>0.001808</v>
      </c>
      <c r="X144" s="49">
        <v>0.004028</v>
      </c>
      <c r="Y144" s="49">
        <v>0.514204</v>
      </c>
      <c r="Z144" s="49">
        <v>0</v>
      </c>
      <c r="AA144" s="49">
        <v>0</v>
      </c>
      <c r="AB144" s="71">
        <v>144</v>
      </c>
      <c r="AC144" s="71"/>
      <c r="AD144" s="72"/>
      <c r="AE144" s="78" t="s">
        <v>1853</v>
      </c>
      <c r="AF144" s="78">
        <v>5002</v>
      </c>
      <c r="AG144" s="78">
        <v>4560</v>
      </c>
      <c r="AH144" s="78">
        <v>181356</v>
      </c>
      <c r="AI144" s="78">
        <v>143846</v>
      </c>
      <c r="AJ144" s="78"/>
      <c r="AK144" s="78" t="s">
        <v>2126</v>
      </c>
      <c r="AL144" s="78" t="s">
        <v>1684</v>
      </c>
      <c r="AM144" s="78"/>
      <c r="AN144" s="78"/>
      <c r="AO144" s="80">
        <v>40629.178391203706</v>
      </c>
      <c r="AP144" s="82" t="s">
        <v>2605</v>
      </c>
      <c r="AQ144" s="78" t="b">
        <v>1</v>
      </c>
      <c r="AR144" s="78" t="b">
        <v>0</v>
      </c>
      <c r="AS144" s="78" t="b">
        <v>0</v>
      </c>
      <c r="AT144" s="78" t="s">
        <v>1663</v>
      </c>
      <c r="AU144" s="78">
        <v>15</v>
      </c>
      <c r="AV144" s="82" t="s">
        <v>2733</v>
      </c>
      <c r="AW144" s="78" t="b">
        <v>0</v>
      </c>
      <c r="AX144" s="78" t="s">
        <v>2837</v>
      </c>
      <c r="AY144" s="82" t="s">
        <v>2979</v>
      </c>
      <c r="AZ144" s="78" t="s">
        <v>66</v>
      </c>
      <c r="BA144" s="78" t="str">
        <f>REPLACE(INDEX(GroupVertices[Group],MATCH(Vertices[[#This Row],[Vertex]],GroupVertices[Vertex],0)),1,1,"")</f>
        <v>1</v>
      </c>
      <c r="BB144" s="48"/>
      <c r="BC144" s="48"/>
      <c r="BD144" s="48"/>
      <c r="BE144" s="48"/>
      <c r="BF144" s="48" t="s">
        <v>625</v>
      </c>
      <c r="BG144" s="48" t="s">
        <v>625</v>
      </c>
      <c r="BH144" s="121" t="s">
        <v>3833</v>
      </c>
      <c r="BI144" s="121" t="s">
        <v>3833</v>
      </c>
      <c r="BJ144" s="121" t="s">
        <v>3920</v>
      </c>
      <c r="BK144" s="121" t="s">
        <v>3920</v>
      </c>
      <c r="BL144" s="121">
        <v>1</v>
      </c>
      <c r="BM144" s="124">
        <v>7.6923076923076925</v>
      </c>
      <c r="BN144" s="121">
        <v>0</v>
      </c>
      <c r="BO144" s="124">
        <v>0</v>
      </c>
      <c r="BP144" s="121">
        <v>0</v>
      </c>
      <c r="BQ144" s="124">
        <v>0</v>
      </c>
      <c r="BR144" s="121">
        <v>12</v>
      </c>
      <c r="BS144" s="124">
        <v>92.3076923076923</v>
      </c>
      <c r="BT144" s="121">
        <v>13</v>
      </c>
      <c r="BU144" s="2"/>
      <c r="BV144" s="3"/>
      <c r="BW144" s="3"/>
      <c r="BX144" s="3"/>
      <c r="BY144" s="3"/>
    </row>
    <row r="145" spans="1:77" ht="41.45" customHeight="1">
      <c r="A145" s="64" t="s">
        <v>352</v>
      </c>
      <c r="C145" s="65"/>
      <c r="D145" s="65" t="s">
        <v>64</v>
      </c>
      <c r="E145" s="66">
        <v>209.5927600569988</v>
      </c>
      <c r="F145" s="68">
        <v>99.80315801970794</v>
      </c>
      <c r="G145" s="100" t="s">
        <v>2754</v>
      </c>
      <c r="H145" s="65"/>
      <c r="I145" s="69" t="s">
        <v>352</v>
      </c>
      <c r="J145" s="70"/>
      <c r="K145" s="70"/>
      <c r="L145" s="69" t="s">
        <v>3266</v>
      </c>
      <c r="M145" s="73">
        <v>66.60087063199968</v>
      </c>
      <c r="N145" s="74">
        <v>4302.58544921875</v>
      </c>
      <c r="O145" s="74">
        <v>5460.5634765625</v>
      </c>
      <c r="P145" s="75"/>
      <c r="Q145" s="76"/>
      <c r="R145" s="76"/>
      <c r="S145" s="86"/>
      <c r="T145" s="48">
        <v>0</v>
      </c>
      <c r="U145" s="48">
        <v>1</v>
      </c>
      <c r="V145" s="49">
        <v>0</v>
      </c>
      <c r="W145" s="49">
        <v>0.001808</v>
      </c>
      <c r="X145" s="49">
        <v>0.004028</v>
      </c>
      <c r="Y145" s="49">
        <v>0.514204</v>
      </c>
      <c r="Z145" s="49">
        <v>0</v>
      </c>
      <c r="AA145" s="49">
        <v>0</v>
      </c>
      <c r="AB145" s="71">
        <v>145</v>
      </c>
      <c r="AC145" s="71"/>
      <c r="AD145" s="72"/>
      <c r="AE145" s="78" t="s">
        <v>1854</v>
      </c>
      <c r="AF145" s="78">
        <v>4988</v>
      </c>
      <c r="AG145" s="78">
        <v>4145</v>
      </c>
      <c r="AH145" s="78">
        <v>59031</v>
      </c>
      <c r="AI145" s="78">
        <v>63427</v>
      </c>
      <c r="AJ145" s="78"/>
      <c r="AK145" s="78" t="s">
        <v>2127</v>
      </c>
      <c r="AL145" s="78" t="s">
        <v>2355</v>
      </c>
      <c r="AM145" s="78"/>
      <c r="AN145" s="78"/>
      <c r="AO145" s="80">
        <v>41549.63631944444</v>
      </c>
      <c r="AP145" s="82" t="s">
        <v>2606</v>
      </c>
      <c r="AQ145" s="78" t="b">
        <v>1</v>
      </c>
      <c r="AR145" s="78" t="b">
        <v>0</v>
      </c>
      <c r="AS145" s="78" t="b">
        <v>0</v>
      </c>
      <c r="AT145" s="78" t="s">
        <v>1663</v>
      </c>
      <c r="AU145" s="78">
        <v>9</v>
      </c>
      <c r="AV145" s="82" t="s">
        <v>2733</v>
      </c>
      <c r="AW145" s="78" t="b">
        <v>0</v>
      </c>
      <c r="AX145" s="78" t="s">
        <v>2837</v>
      </c>
      <c r="AY145" s="82" t="s">
        <v>2980</v>
      </c>
      <c r="AZ145" s="78" t="s">
        <v>66</v>
      </c>
      <c r="BA145" s="78" t="str">
        <f>REPLACE(INDEX(GroupVertices[Group],MATCH(Vertices[[#This Row],[Vertex]],GroupVertices[Vertex],0)),1,1,"")</f>
        <v>1</v>
      </c>
      <c r="BB145" s="48"/>
      <c r="BC145" s="48"/>
      <c r="BD145" s="48"/>
      <c r="BE145" s="48"/>
      <c r="BF145" s="48" t="s">
        <v>625</v>
      </c>
      <c r="BG145" s="48" t="s">
        <v>625</v>
      </c>
      <c r="BH145" s="121" t="s">
        <v>3833</v>
      </c>
      <c r="BI145" s="121" t="s">
        <v>3833</v>
      </c>
      <c r="BJ145" s="121" t="s">
        <v>3920</v>
      </c>
      <c r="BK145" s="121" t="s">
        <v>3920</v>
      </c>
      <c r="BL145" s="121">
        <v>1</v>
      </c>
      <c r="BM145" s="124">
        <v>7.6923076923076925</v>
      </c>
      <c r="BN145" s="121">
        <v>0</v>
      </c>
      <c r="BO145" s="124">
        <v>0</v>
      </c>
      <c r="BP145" s="121">
        <v>0</v>
      </c>
      <c r="BQ145" s="124">
        <v>0</v>
      </c>
      <c r="BR145" s="121">
        <v>12</v>
      </c>
      <c r="BS145" s="124">
        <v>92.3076923076923</v>
      </c>
      <c r="BT145" s="121">
        <v>13</v>
      </c>
      <c r="BU145" s="2"/>
      <c r="BV145" s="3"/>
      <c r="BW145" s="3"/>
      <c r="BX145" s="3"/>
      <c r="BY145" s="3"/>
    </row>
    <row r="146" spans="1:77" ht="41.45" customHeight="1">
      <c r="A146" s="64" t="s">
        <v>353</v>
      </c>
      <c r="C146" s="65"/>
      <c r="D146" s="65" t="s">
        <v>64</v>
      </c>
      <c r="E146" s="66">
        <v>1000</v>
      </c>
      <c r="F146" s="68">
        <v>80.4081681111243</v>
      </c>
      <c r="G146" s="100" t="s">
        <v>2755</v>
      </c>
      <c r="H146" s="65"/>
      <c r="I146" s="69" t="s">
        <v>353</v>
      </c>
      <c r="J146" s="70"/>
      <c r="K146" s="70"/>
      <c r="L146" s="69" t="s">
        <v>3267</v>
      </c>
      <c r="M146" s="73">
        <v>6530.304507499308</v>
      </c>
      <c r="N146" s="74">
        <v>7426.15771484375</v>
      </c>
      <c r="O146" s="74">
        <v>1113.0313720703125</v>
      </c>
      <c r="P146" s="75"/>
      <c r="Q146" s="76"/>
      <c r="R146" s="76"/>
      <c r="S146" s="86"/>
      <c r="T146" s="48">
        <v>0</v>
      </c>
      <c r="U146" s="48">
        <v>1</v>
      </c>
      <c r="V146" s="49">
        <v>0</v>
      </c>
      <c r="W146" s="49">
        <v>0.125</v>
      </c>
      <c r="X146" s="49">
        <v>0</v>
      </c>
      <c r="Y146" s="49">
        <v>0.558768</v>
      </c>
      <c r="Z146" s="49">
        <v>0</v>
      </c>
      <c r="AA146" s="49">
        <v>0</v>
      </c>
      <c r="AB146" s="71">
        <v>146</v>
      </c>
      <c r="AC146" s="71"/>
      <c r="AD146" s="72"/>
      <c r="AE146" s="78" t="s">
        <v>1855</v>
      </c>
      <c r="AF146" s="78">
        <v>62876</v>
      </c>
      <c r="AG146" s="78">
        <v>412555</v>
      </c>
      <c r="AH146" s="78">
        <v>225643</v>
      </c>
      <c r="AI146" s="78">
        <v>5017</v>
      </c>
      <c r="AJ146" s="78"/>
      <c r="AK146" s="78" t="s">
        <v>2128</v>
      </c>
      <c r="AL146" s="78" t="s">
        <v>1687</v>
      </c>
      <c r="AM146" s="82" t="s">
        <v>2457</v>
      </c>
      <c r="AN146" s="78"/>
      <c r="AO146" s="80">
        <v>39381.89766203704</v>
      </c>
      <c r="AP146" s="82" t="s">
        <v>2607</v>
      </c>
      <c r="AQ146" s="78" t="b">
        <v>0</v>
      </c>
      <c r="AR146" s="78" t="b">
        <v>0</v>
      </c>
      <c r="AS146" s="78" t="b">
        <v>1</v>
      </c>
      <c r="AT146" s="78" t="s">
        <v>1663</v>
      </c>
      <c r="AU146" s="78">
        <v>2512</v>
      </c>
      <c r="AV146" s="82" t="s">
        <v>2741</v>
      </c>
      <c r="AW146" s="78" t="b">
        <v>1</v>
      </c>
      <c r="AX146" s="78" t="s">
        <v>2837</v>
      </c>
      <c r="AY146" s="82" t="s">
        <v>2981</v>
      </c>
      <c r="AZ146" s="78" t="s">
        <v>66</v>
      </c>
      <c r="BA146" s="78" t="str">
        <f>REPLACE(INDEX(GroupVertices[Group],MATCH(Vertices[[#This Row],[Vertex]],GroupVertices[Vertex],0)),1,1,"")</f>
        <v>7</v>
      </c>
      <c r="BB146" s="48"/>
      <c r="BC146" s="48"/>
      <c r="BD146" s="48"/>
      <c r="BE146" s="48"/>
      <c r="BF146" s="48" t="s">
        <v>626</v>
      </c>
      <c r="BG146" s="48" t="s">
        <v>626</v>
      </c>
      <c r="BH146" s="121" t="s">
        <v>3834</v>
      </c>
      <c r="BI146" s="121" t="s">
        <v>3834</v>
      </c>
      <c r="BJ146" s="121" t="s">
        <v>3921</v>
      </c>
      <c r="BK146" s="121" t="s">
        <v>3921</v>
      </c>
      <c r="BL146" s="121">
        <v>0</v>
      </c>
      <c r="BM146" s="124">
        <v>0</v>
      </c>
      <c r="BN146" s="121">
        <v>0</v>
      </c>
      <c r="BO146" s="124">
        <v>0</v>
      </c>
      <c r="BP146" s="121">
        <v>0</v>
      </c>
      <c r="BQ146" s="124">
        <v>0</v>
      </c>
      <c r="BR146" s="121">
        <v>16</v>
      </c>
      <c r="BS146" s="124">
        <v>100</v>
      </c>
      <c r="BT146" s="121">
        <v>16</v>
      </c>
      <c r="BU146" s="2"/>
      <c r="BV146" s="3"/>
      <c r="BW146" s="3"/>
      <c r="BX146" s="3"/>
      <c r="BY146" s="3"/>
    </row>
    <row r="147" spans="1:77" ht="41.45" customHeight="1">
      <c r="A147" s="64" t="s">
        <v>416</v>
      </c>
      <c r="C147" s="65"/>
      <c r="D147" s="65" t="s">
        <v>64</v>
      </c>
      <c r="E147" s="66">
        <v>177.33991011728597</v>
      </c>
      <c r="F147" s="68">
        <v>99.93655467173217</v>
      </c>
      <c r="G147" s="100" t="s">
        <v>2756</v>
      </c>
      <c r="H147" s="65"/>
      <c r="I147" s="69" t="s">
        <v>416</v>
      </c>
      <c r="J147" s="70"/>
      <c r="K147" s="70"/>
      <c r="L147" s="69" t="s">
        <v>3268</v>
      </c>
      <c r="M147" s="73">
        <v>22.14421306739483</v>
      </c>
      <c r="N147" s="74">
        <v>7960.5205078125</v>
      </c>
      <c r="O147" s="74">
        <v>1055.10546875</v>
      </c>
      <c r="P147" s="75"/>
      <c r="Q147" s="76"/>
      <c r="R147" s="76"/>
      <c r="S147" s="86"/>
      <c r="T147" s="48">
        <v>4</v>
      </c>
      <c r="U147" s="48">
        <v>1</v>
      </c>
      <c r="V147" s="49">
        <v>10</v>
      </c>
      <c r="W147" s="49">
        <v>0.2</v>
      </c>
      <c r="X147" s="49">
        <v>0</v>
      </c>
      <c r="Y147" s="49">
        <v>1.923615</v>
      </c>
      <c r="Z147" s="49">
        <v>0</v>
      </c>
      <c r="AA147" s="49">
        <v>0</v>
      </c>
      <c r="AB147" s="71">
        <v>147</v>
      </c>
      <c r="AC147" s="71"/>
      <c r="AD147" s="72"/>
      <c r="AE147" s="78" t="s">
        <v>1856</v>
      </c>
      <c r="AF147" s="78">
        <v>996</v>
      </c>
      <c r="AG147" s="78">
        <v>1336</v>
      </c>
      <c r="AH147" s="78">
        <v>1746</v>
      </c>
      <c r="AI147" s="78">
        <v>797</v>
      </c>
      <c r="AJ147" s="78"/>
      <c r="AK147" s="78" t="s">
        <v>2129</v>
      </c>
      <c r="AL147" s="78" t="s">
        <v>1687</v>
      </c>
      <c r="AM147" s="78"/>
      <c r="AN147" s="78"/>
      <c r="AO147" s="80">
        <v>40776.02880787037</v>
      </c>
      <c r="AP147" s="82" t="s">
        <v>2608</v>
      </c>
      <c r="AQ147" s="78" t="b">
        <v>0</v>
      </c>
      <c r="AR147" s="78" t="b">
        <v>0</v>
      </c>
      <c r="AS147" s="78" t="b">
        <v>0</v>
      </c>
      <c r="AT147" s="78" t="s">
        <v>1663</v>
      </c>
      <c r="AU147" s="78">
        <v>43</v>
      </c>
      <c r="AV147" s="82" t="s">
        <v>2741</v>
      </c>
      <c r="AW147" s="78" t="b">
        <v>1</v>
      </c>
      <c r="AX147" s="78" t="s">
        <v>2837</v>
      </c>
      <c r="AY147" s="82" t="s">
        <v>2982</v>
      </c>
      <c r="AZ147" s="78" t="s">
        <v>66</v>
      </c>
      <c r="BA147" s="78" t="str">
        <f>REPLACE(INDEX(GroupVertices[Group],MATCH(Vertices[[#This Row],[Vertex]],GroupVertices[Vertex],0)),1,1,"")</f>
        <v>7</v>
      </c>
      <c r="BB147" s="48"/>
      <c r="BC147" s="48"/>
      <c r="BD147" s="48"/>
      <c r="BE147" s="48"/>
      <c r="BF147" s="48" t="s">
        <v>626</v>
      </c>
      <c r="BG147" s="48" t="s">
        <v>626</v>
      </c>
      <c r="BH147" s="121" t="s">
        <v>3835</v>
      </c>
      <c r="BI147" s="121" t="s">
        <v>3835</v>
      </c>
      <c r="BJ147" s="121" t="s">
        <v>3922</v>
      </c>
      <c r="BK147" s="121" t="s">
        <v>3922</v>
      </c>
      <c r="BL147" s="121">
        <v>0</v>
      </c>
      <c r="BM147" s="124">
        <v>0</v>
      </c>
      <c r="BN147" s="121">
        <v>0</v>
      </c>
      <c r="BO147" s="124">
        <v>0</v>
      </c>
      <c r="BP147" s="121">
        <v>0</v>
      </c>
      <c r="BQ147" s="124">
        <v>0</v>
      </c>
      <c r="BR147" s="121">
        <v>14</v>
      </c>
      <c r="BS147" s="124">
        <v>100</v>
      </c>
      <c r="BT147" s="121">
        <v>14</v>
      </c>
      <c r="BU147" s="2"/>
      <c r="BV147" s="3"/>
      <c r="BW147" s="3"/>
      <c r="BX147" s="3"/>
      <c r="BY147" s="3"/>
    </row>
    <row r="148" spans="1:77" ht="41.45" customHeight="1">
      <c r="A148" s="64" t="s">
        <v>354</v>
      </c>
      <c r="C148" s="65"/>
      <c r="D148" s="65" t="s">
        <v>64</v>
      </c>
      <c r="E148" s="66">
        <v>176.82322152800614</v>
      </c>
      <c r="F148" s="68">
        <v>99.93869167754957</v>
      </c>
      <c r="G148" s="100" t="s">
        <v>2757</v>
      </c>
      <c r="H148" s="65"/>
      <c r="I148" s="69" t="s">
        <v>354</v>
      </c>
      <c r="J148" s="70"/>
      <c r="K148" s="70"/>
      <c r="L148" s="69" t="s">
        <v>3269</v>
      </c>
      <c r="M148" s="73">
        <v>21.432020261981084</v>
      </c>
      <c r="N148" s="74">
        <v>7426.15771484375</v>
      </c>
      <c r="O148" s="74">
        <v>7976.75048828125</v>
      </c>
      <c r="P148" s="75"/>
      <c r="Q148" s="76"/>
      <c r="R148" s="76"/>
      <c r="S148" s="86"/>
      <c r="T148" s="48">
        <v>0</v>
      </c>
      <c r="U148" s="48">
        <v>1</v>
      </c>
      <c r="V148" s="49">
        <v>0</v>
      </c>
      <c r="W148" s="49">
        <v>0.000959</v>
      </c>
      <c r="X148" s="49">
        <v>1.8E-05</v>
      </c>
      <c r="Y148" s="49">
        <v>0.504697</v>
      </c>
      <c r="Z148" s="49">
        <v>0</v>
      </c>
      <c r="AA148" s="49">
        <v>0</v>
      </c>
      <c r="AB148" s="71">
        <v>148</v>
      </c>
      <c r="AC148" s="71"/>
      <c r="AD148" s="72"/>
      <c r="AE148" s="78" t="s">
        <v>1857</v>
      </c>
      <c r="AF148" s="78">
        <v>3306</v>
      </c>
      <c r="AG148" s="78">
        <v>1291</v>
      </c>
      <c r="AH148" s="78">
        <v>9235</v>
      </c>
      <c r="AI148" s="78">
        <v>1516</v>
      </c>
      <c r="AJ148" s="78"/>
      <c r="AK148" s="78" t="s">
        <v>2130</v>
      </c>
      <c r="AL148" s="78" t="s">
        <v>2280</v>
      </c>
      <c r="AM148" s="82" t="s">
        <v>2458</v>
      </c>
      <c r="AN148" s="78"/>
      <c r="AO148" s="80">
        <v>39860.969293981485</v>
      </c>
      <c r="AP148" s="82" t="s">
        <v>2609</v>
      </c>
      <c r="AQ148" s="78" t="b">
        <v>0</v>
      </c>
      <c r="AR148" s="78" t="b">
        <v>0</v>
      </c>
      <c r="AS148" s="78" t="b">
        <v>1</v>
      </c>
      <c r="AT148" s="78" t="s">
        <v>1663</v>
      </c>
      <c r="AU148" s="78">
        <v>44</v>
      </c>
      <c r="AV148" s="82" t="s">
        <v>2733</v>
      </c>
      <c r="AW148" s="78" t="b">
        <v>1</v>
      </c>
      <c r="AX148" s="78" t="s">
        <v>2837</v>
      </c>
      <c r="AY148" s="82" t="s">
        <v>2983</v>
      </c>
      <c r="AZ148" s="78" t="s">
        <v>66</v>
      </c>
      <c r="BA148" s="78" t="str">
        <f>REPLACE(INDEX(GroupVertices[Group],MATCH(Vertices[[#This Row],[Vertex]],GroupVertices[Vertex],0)),1,1,"")</f>
        <v>2</v>
      </c>
      <c r="BB148" s="48"/>
      <c r="BC148" s="48"/>
      <c r="BD148" s="48"/>
      <c r="BE148" s="48"/>
      <c r="BF148" s="48" t="s">
        <v>627</v>
      </c>
      <c r="BG148" s="48" t="s">
        <v>627</v>
      </c>
      <c r="BH148" s="121" t="s">
        <v>3836</v>
      </c>
      <c r="BI148" s="121" t="s">
        <v>3836</v>
      </c>
      <c r="BJ148" s="121" t="s">
        <v>3923</v>
      </c>
      <c r="BK148" s="121" t="s">
        <v>3923</v>
      </c>
      <c r="BL148" s="121">
        <v>1</v>
      </c>
      <c r="BM148" s="124">
        <v>7.6923076923076925</v>
      </c>
      <c r="BN148" s="121">
        <v>0</v>
      </c>
      <c r="BO148" s="124">
        <v>0</v>
      </c>
      <c r="BP148" s="121">
        <v>0</v>
      </c>
      <c r="BQ148" s="124">
        <v>0</v>
      </c>
      <c r="BR148" s="121">
        <v>12</v>
      </c>
      <c r="BS148" s="124">
        <v>92.3076923076923</v>
      </c>
      <c r="BT148" s="121">
        <v>13</v>
      </c>
      <c r="BU148" s="2"/>
      <c r="BV148" s="3"/>
      <c r="BW148" s="3"/>
      <c r="BX148" s="3"/>
      <c r="BY148" s="3"/>
    </row>
    <row r="149" spans="1:77" ht="41.45" customHeight="1">
      <c r="A149" s="64" t="s">
        <v>359</v>
      </c>
      <c r="C149" s="65"/>
      <c r="D149" s="65" t="s">
        <v>64</v>
      </c>
      <c r="E149" s="66">
        <v>165.74312178011618</v>
      </c>
      <c r="F149" s="68">
        <v>99.98451858007836</v>
      </c>
      <c r="G149" s="100" t="s">
        <v>2758</v>
      </c>
      <c r="H149" s="65"/>
      <c r="I149" s="69" t="s">
        <v>359</v>
      </c>
      <c r="J149" s="70"/>
      <c r="K149" s="70"/>
      <c r="L149" s="69" t="s">
        <v>3270</v>
      </c>
      <c r="M149" s="73">
        <v>6.15944121255293</v>
      </c>
      <c r="N149" s="74">
        <v>7778.58154296875</v>
      </c>
      <c r="O149" s="74">
        <v>8157.9111328125</v>
      </c>
      <c r="P149" s="75"/>
      <c r="Q149" s="76"/>
      <c r="R149" s="76"/>
      <c r="S149" s="86"/>
      <c r="T149" s="48">
        <v>3</v>
      </c>
      <c r="U149" s="48">
        <v>1</v>
      </c>
      <c r="V149" s="49">
        <v>512</v>
      </c>
      <c r="W149" s="49">
        <v>0.001271</v>
      </c>
      <c r="X149" s="49">
        <v>0.00028</v>
      </c>
      <c r="Y149" s="49">
        <v>1.251873</v>
      </c>
      <c r="Z149" s="49">
        <v>0</v>
      </c>
      <c r="AA149" s="49">
        <v>0</v>
      </c>
      <c r="AB149" s="71">
        <v>149</v>
      </c>
      <c r="AC149" s="71"/>
      <c r="AD149" s="72"/>
      <c r="AE149" s="78" t="s">
        <v>1858</v>
      </c>
      <c r="AF149" s="78">
        <v>1430</v>
      </c>
      <c r="AG149" s="78">
        <v>326</v>
      </c>
      <c r="AH149" s="78">
        <v>944</v>
      </c>
      <c r="AI149" s="78">
        <v>1894</v>
      </c>
      <c r="AJ149" s="78"/>
      <c r="AK149" s="78" t="s">
        <v>2131</v>
      </c>
      <c r="AL149" s="78" t="s">
        <v>1687</v>
      </c>
      <c r="AM149" s="78"/>
      <c r="AN149" s="78"/>
      <c r="AO149" s="80">
        <v>41515.791817129626</v>
      </c>
      <c r="AP149" s="82" t="s">
        <v>2610</v>
      </c>
      <c r="AQ149" s="78" t="b">
        <v>0</v>
      </c>
      <c r="AR149" s="78" t="b">
        <v>0</v>
      </c>
      <c r="AS149" s="78" t="b">
        <v>1</v>
      </c>
      <c r="AT149" s="78" t="s">
        <v>1663</v>
      </c>
      <c r="AU149" s="78">
        <v>4</v>
      </c>
      <c r="AV149" s="82" t="s">
        <v>2733</v>
      </c>
      <c r="AW149" s="78" t="b">
        <v>0</v>
      </c>
      <c r="AX149" s="78" t="s">
        <v>2837</v>
      </c>
      <c r="AY149" s="82" t="s">
        <v>2984</v>
      </c>
      <c r="AZ149" s="78" t="s">
        <v>66</v>
      </c>
      <c r="BA149" s="78" t="str">
        <f>REPLACE(INDEX(GroupVertices[Group],MATCH(Vertices[[#This Row],[Vertex]],GroupVertices[Vertex],0)),1,1,"")</f>
        <v>2</v>
      </c>
      <c r="BB149" s="48"/>
      <c r="BC149" s="48"/>
      <c r="BD149" s="48"/>
      <c r="BE149" s="48"/>
      <c r="BF149" s="48" t="s">
        <v>627</v>
      </c>
      <c r="BG149" s="48" t="s">
        <v>627</v>
      </c>
      <c r="BH149" s="121" t="s">
        <v>3837</v>
      </c>
      <c r="BI149" s="121" t="s">
        <v>3837</v>
      </c>
      <c r="BJ149" s="121" t="s">
        <v>3924</v>
      </c>
      <c r="BK149" s="121" t="s">
        <v>3924</v>
      </c>
      <c r="BL149" s="121">
        <v>1</v>
      </c>
      <c r="BM149" s="124">
        <v>9.090909090909092</v>
      </c>
      <c r="BN149" s="121">
        <v>0</v>
      </c>
      <c r="BO149" s="124">
        <v>0</v>
      </c>
      <c r="BP149" s="121">
        <v>0</v>
      </c>
      <c r="BQ149" s="124">
        <v>0</v>
      </c>
      <c r="BR149" s="121">
        <v>10</v>
      </c>
      <c r="BS149" s="124">
        <v>90.9090909090909</v>
      </c>
      <c r="BT149" s="121">
        <v>11</v>
      </c>
      <c r="BU149" s="2"/>
      <c r="BV149" s="3"/>
      <c r="BW149" s="3"/>
      <c r="BX149" s="3"/>
      <c r="BY149" s="3"/>
    </row>
    <row r="150" spans="1:77" ht="41.45" customHeight="1">
      <c r="A150" s="64" t="s">
        <v>355</v>
      </c>
      <c r="C150" s="65"/>
      <c r="D150" s="65" t="s">
        <v>64</v>
      </c>
      <c r="E150" s="66">
        <v>287.7620026307136</v>
      </c>
      <c r="F150" s="68">
        <v>99.47985278404369</v>
      </c>
      <c r="G150" s="100" t="s">
        <v>2759</v>
      </c>
      <c r="H150" s="65"/>
      <c r="I150" s="69" t="s">
        <v>355</v>
      </c>
      <c r="J150" s="70"/>
      <c r="K150" s="70"/>
      <c r="L150" s="69" t="s">
        <v>3271</v>
      </c>
      <c r="M150" s="73">
        <v>174.34772883770628</v>
      </c>
      <c r="N150" s="74">
        <v>3362.619140625</v>
      </c>
      <c r="O150" s="74">
        <v>1496.0338134765625</v>
      </c>
      <c r="P150" s="75"/>
      <c r="Q150" s="76"/>
      <c r="R150" s="76"/>
      <c r="S150" s="86"/>
      <c r="T150" s="48">
        <v>0</v>
      </c>
      <c r="U150" s="48">
        <v>1</v>
      </c>
      <c r="V150" s="49">
        <v>0</v>
      </c>
      <c r="W150" s="49">
        <v>0.001808</v>
      </c>
      <c r="X150" s="49">
        <v>0.004028</v>
      </c>
      <c r="Y150" s="49">
        <v>0.514204</v>
      </c>
      <c r="Z150" s="49">
        <v>0</v>
      </c>
      <c r="AA150" s="49">
        <v>0</v>
      </c>
      <c r="AB150" s="71">
        <v>150</v>
      </c>
      <c r="AC150" s="71"/>
      <c r="AD150" s="72"/>
      <c r="AE150" s="78" t="s">
        <v>1859</v>
      </c>
      <c r="AF150" s="78">
        <v>11018</v>
      </c>
      <c r="AG150" s="78">
        <v>10953</v>
      </c>
      <c r="AH150" s="78">
        <v>281979</v>
      </c>
      <c r="AI150" s="78">
        <v>80737</v>
      </c>
      <c r="AJ150" s="78"/>
      <c r="AK150" s="78" t="s">
        <v>2132</v>
      </c>
      <c r="AL150" s="78" t="s">
        <v>1684</v>
      </c>
      <c r="AM150" s="78"/>
      <c r="AN150" s="78"/>
      <c r="AO150" s="80">
        <v>42707.87771990741</v>
      </c>
      <c r="AP150" s="78"/>
      <c r="AQ150" s="78" t="b">
        <v>1</v>
      </c>
      <c r="AR150" s="78" t="b">
        <v>0</v>
      </c>
      <c r="AS150" s="78" t="b">
        <v>0</v>
      </c>
      <c r="AT150" s="78" t="s">
        <v>1663</v>
      </c>
      <c r="AU150" s="78">
        <v>35</v>
      </c>
      <c r="AV150" s="78"/>
      <c r="AW150" s="78" t="b">
        <v>0</v>
      </c>
      <c r="AX150" s="78" t="s">
        <v>2837</v>
      </c>
      <c r="AY150" s="82" t="s">
        <v>2985</v>
      </c>
      <c r="AZ150" s="78" t="s">
        <v>66</v>
      </c>
      <c r="BA150" s="78" t="str">
        <f>REPLACE(INDEX(GroupVertices[Group],MATCH(Vertices[[#This Row],[Vertex]],GroupVertices[Vertex],0)),1,1,"")</f>
        <v>1</v>
      </c>
      <c r="BB150" s="48"/>
      <c r="BC150" s="48"/>
      <c r="BD150" s="48"/>
      <c r="BE150" s="48"/>
      <c r="BF150" s="48" t="s">
        <v>625</v>
      </c>
      <c r="BG150" s="48" t="s">
        <v>625</v>
      </c>
      <c r="BH150" s="121" t="s">
        <v>3833</v>
      </c>
      <c r="BI150" s="121" t="s">
        <v>3833</v>
      </c>
      <c r="BJ150" s="121" t="s">
        <v>3920</v>
      </c>
      <c r="BK150" s="121" t="s">
        <v>3920</v>
      </c>
      <c r="BL150" s="121">
        <v>1</v>
      </c>
      <c r="BM150" s="124">
        <v>7.6923076923076925</v>
      </c>
      <c r="BN150" s="121">
        <v>0</v>
      </c>
      <c r="BO150" s="124">
        <v>0</v>
      </c>
      <c r="BP150" s="121">
        <v>0</v>
      </c>
      <c r="BQ150" s="124">
        <v>0</v>
      </c>
      <c r="BR150" s="121">
        <v>12</v>
      </c>
      <c r="BS150" s="124">
        <v>92.3076923076923</v>
      </c>
      <c r="BT150" s="121">
        <v>13</v>
      </c>
      <c r="BU150" s="2"/>
      <c r="BV150" s="3"/>
      <c r="BW150" s="3"/>
      <c r="BX150" s="3"/>
      <c r="BY150" s="3"/>
    </row>
    <row r="151" spans="1:77" ht="41.45" customHeight="1">
      <c r="A151" s="64" t="s">
        <v>356</v>
      </c>
      <c r="C151" s="65"/>
      <c r="D151" s="65" t="s">
        <v>64</v>
      </c>
      <c r="E151" s="66">
        <v>198.31746684204757</v>
      </c>
      <c r="F151" s="68">
        <v>99.84979223554554</v>
      </c>
      <c r="G151" s="100" t="s">
        <v>2760</v>
      </c>
      <c r="H151" s="65"/>
      <c r="I151" s="69" t="s">
        <v>356</v>
      </c>
      <c r="J151" s="70"/>
      <c r="K151" s="70"/>
      <c r="L151" s="69" t="s">
        <v>3272</v>
      </c>
      <c r="M151" s="73">
        <v>51.059240967193006</v>
      </c>
      <c r="N151" s="74">
        <v>1335.190185546875</v>
      </c>
      <c r="O151" s="74">
        <v>6550.07470703125</v>
      </c>
      <c r="P151" s="75"/>
      <c r="Q151" s="76"/>
      <c r="R151" s="76"/>
      <c r="S151" s="86"/>
      <c r="T151" s="48">
        <v>0</v>
      </c>
      <c r="U151" s="48">
        <v>1</v>
      </c>
      <c r="V151" s="49">
        <v>0</v>
      </c>
      <c r="W151" s="49">
        <v>0.001808</v>
      </c>
      <c r="X151" s="49">
        <v>0.004028</v>
      </c>
      <c r="Y151" s="49">
        <v>0.514204</v>
      </c>
      <c r="Z151" s="49">
        <v>0</v>
      </c>
      <c r="AA151" s="49">
        <v>0</v>
      </c>
      <c r="AB151" s="71">
        <v>151</v>
      </c>
      <c r="AC151" s="71"/>
      <c r="AD151" s="72"/>
      <c r="AE151" s="78" t="s">
        <v>1860</v>
      </c>
      <c r="AF151" s="78">
        <v>3682</v>
      </c>
      <c r="AG151" s="78">
        <v>3163</v>
      </c>
      <c r="AH151" s="78">
        <v>421639</v>
      </c>
      <c r="AI151" s="78">
        <v>209976</v>
      </c>
      <c r="AJ151" s="78"/>
      <c r="AK151" s="78" t="s">
        <v>2133</v>
      </c>
      <c r="AL151" s="78"/>
      <c r="AM151" s="78"/>
      <c r="AN151" s="78"/>
      <c r="AO151" s="80">
        <v>42188.836064814815</v>
      </c>
      <c r="AP151" s="82" t="s">
        <v>2611</v>
      </c>
      <c r="AQ151" s="78" t="b">
        <v>1</v>
      </c>
      <c r="AR151" s="78" t="b">
        <v>0</v>
      </c>
      <c r="AS151" s="78" t="b">
        <v>0</v>
      </c>
      <c r="AT151" s="78" t="s">
        <v>1663</v>
      </c>
      <c r="AU151" s="78">
        <v>567</v>
      </c>
      <c r="AV151" s="82" t="s">
        <v>2733</v>
      </c>
      <c r="AW151" s="78" t="b">
        <v>0</v>
      </c>
      <c r="AX151" s="78" t="s">
        <v>2837</v>
      </c>
      <c r="AY151" s="82" t="s">
        <v>2986</v>
      </c>
      <c r="AZ151" s="78" t="s">
        <v>66</v>
      </c>
      <c r="BA151" s="78" t="str">
        <f>REPLACE(INDEX(GroupVertices[Group],MATCH(Vertices[[#This Row],[Vertex]],GroupVertices[Vertex],0)),1,1,"")</f>
        <v>1</v>
      </c>
      <c r="BB151" s="48"/>
      <c r="BC151" s="48"/>
      <c r="BD151" s="48"/>
      <c r="BE151" s="48"/>
      <c r="BF151" s="48" t="s">
        <v>625</v>
      </c>
      <c r="BG151" s="48" t="s">
        <v>625</v>
      </c>
      <c r="BH151" s="121" t="s">
        <v>3833</v>
      </c>
      <c r="BI151" s="121" t="s">
        <v>3833</v>
      </c>
      <c r="BJ151" s="121" t="s">
        <v>3920</v>
      </c>
      <c r="BK151" s="121" t="s">
        <v>3920</v>
      </c>
      <c r="BL151" s="121">
        <v>1</v>
      </c>
      <c r="BM151" s="124">
        <v>7.6923076923076925</v>
      </c>
      <c r="BN151" s="121">
        <v>0</v>
      </c>
      <c r="BO151" s="124">
        <v>0</v>
      </c>
      <c r="BP151" s="121">
        <v>0</v>
      </c>
      <c r="BQ151" s="124">
        <v>0</v>
      </c>
      <c r="BR151" s="121">
        <v>12</v>
      </c>
      <c r="BS151" s="124">
        <v>92.3076923076923</v>
      </c>
      <c r="BT151" s="121">
        <v>13</v>
      </c>
      <c r="BU151" s="2"/>
      <c r="BV151" s="3"/>
      <c r="BW151" s="3"/>
      <c r="BX151" s="3"/>
      <c r="BY151" s="3"/>
    </row>
    <row r="152" spans="1:77" ht="41.45" customHeight="1">
      <c r="A152" s="64" t="s">
        <v>357</v>
      </c>
      <c r="C152" s="65"/>
      <c r="D152" s="65" t="s">
        <v>64</v>
      </c>
      <c r="E152" s="66">
        <v>385.48503781650777</v>
      </c>
      <c r="F152" s="68">
        <v>99.0756737504452</v>
      </c>
      <c r="G152" s="100" t="s">
        <v>2761</v>
      </c>
      <c r="H152" s="65"/>
      <c r="I152" s="69" t="s">
        <v>357</v>
      </c>
      <c r="J152" s="70"/>
      <c r="K152" s="70"/>
      <c r="L152" s="69" t="s">
        <v>3273</v>
      </c>
      <c r="M152" s="73">
        <v>309.0471281016265</v>
      </c>
      <c r="N152" s="74">
        <v>8602.12890625</v>
      </c>
      <c r="O152" s="74">
        <v>4220.07421875</v>
      </c>
      <c r="P152" s="75"/>
      <c r="Q152" s="76"/>
      <c r="R152" s="76"/>
      <c r="S152" s="86"/>
      <c r="T152" s="48">
        <v>0</v>
      </c>
      <c r="U152" s="48">
        <v>1</v>
      </c>
      <c r="V152" s="49">
        <v>0</v>
      </c>
      <c r="W152" s="49">
        <v>0.076923</v>
      </c>
      <c r="X152" s="49">
        <v>0</v>
      </c>
      <c r="Y152" s="49">
        <v>0.526089</v>
      </c>
      <c r="Z152" s="49">
        <v>0</v>
      </c>
      <c r="AA152" s="49">
        <v>0</v>
      </c>
      <c r="AB152" s="71">
        <v>152</v>
      </c>
      <c r="AC152" s="71"/>
      <c r="AD152" s="72"/>
      <c r="AE152" s="78" t="s">
        <v>1861</v>
      </c>
      <c r="AF152" s="78">
        <v>19815</v>
      </c>
      <c r="AG152" s="78">
        <v>19464</v>
      </c>
      <c r="AH152" s="78">
        <v>40776</v>
      </c>
      <c r="AI152" s="78">
        <v>57853</v>
      </c>
      <c r="AJ152" s="78"/>
      <c r="AK152" s="78" t="s">
        <v>2134</v>
      </c>
      <c r="AL152" s="78" t="s">
        <v>1684</v>
      </c>
      <c r="AM152" s="78"/>
      <c r="AN152" s="78"/>
      <c r="AO152" s="80">
        <v>40852.23049768519</v>
      </c>
      <c r="AP152" s="82" t="s">
        <v>2612</v>
      </c>
      <c r="AQ152" s="78" t="b">
        <v>0</v>
      </c>
      <c r="AR152" s="78" t="b">
        <v>0</v>
      </c>
      <c r="AS152" s="78" t="b">
        <v>1</v>
      </c>
      <c r="AT152" s="78" t="s">
        <v>1663</v>
      </c>
      <c r="AU152" s="78">
        <v>3</v>
      </c>
      <c r="AV152" s="82" t="s">
        <v>2733</v>
      </c>
      <c r="AW152" s="78" t="b">
        <v>0</v>
      </c>
      <c r="AX152" s="78" t="s">
        <v>2837</v>
      </c>
      <c r="AY152" s="82" t="s">
        <v>2987</v>
      </c>
      <c r="AZ152" s="78" t="s">
        <v>66</v>
      </c>
      <c r="BA152" s="78" t="str">
        <f>REPLACE(INDEX(GroupVertices[Group],MATCH(Vertices[[#This Row],[Vertex]],GroupVertices[Vertex],0)),1,1,"")</f>
        <v>5</v>
      </c>
      <c r="BB152" s="48"/>
      <c r="BC152" s="48"/>
      <c r="BD152" s="48"/>
      <c r="BE152" s="48"/>
      <c r="BF152" s="48" t="s">
        <v>622</v>
      </c>
      <c r="BG152" s="48" t="s">
        <v>622</v>
      </c>
      <c r="BH152" s="121" t="s">
        <v>3838</v>
      </c>
      <c r="BI152" s="121" t="s">
        <v>3838</v>
      </c>
      <c r="BJ152" s="121" t="s">
        <v>3925</v>
      </c>
      <c r="BK152" s="121" t="s">
        <v>3925</v>
      </c>
      <c r="BL152" s="121">
        <v>0</v>
      </c>
      <c r="BM152" s="124">
        <v>0</v>
      </c>
      <c r="BN152" s="121">
        <v>0</v>
      </c>
      <c r="BO152" s="124">
        <v>0</v>
      </c>
      <c r="BP152" s="121">
        <v>0</v>
      </c>
      <c r="BQ152" s="124">
        <v>0</v>
      </c>
      <c r="BR152" s="121">
        <v>9</v>
      </c>
      <c r="BS152" s="124">
        <v>100</v>
      </c>
      <c r="BT152" s="121">
        <v>9</v>
      </c>
      <c r="BU152" s="2"/>
      <c r="BV152" s="3"/>
      <c r="BW152" s="3"/>
      <c r="BX152" s="3"/>
      <c r="BY152" s="3"/>
    </row>
    <row r="153" spans="1:77" ht="41.45" customHeight="1">
      <c r="A153" s="64" t="s">
        <v>364</v>
      </c>
      <c r="C153" s="65"/>
      <c r="D153" s="65" t="s">
        <v>64</v>
      </c>
      <c r="E153" s="66">
        <v>256.07176915488327</v>
      </c>
      <c r="F153" s="68">
        <v>99.61092247417784</v>
      </c>
      <c r="G153" s="100" t="s">
        <v>848</v>
      </c>
      <c r="H153" s="65"/>
      <c r="I153" s="69" t="s">
        <v>364</v>
      </c>
      <c r="J153" s="70"/>
      <c r="K153" s="70"/>
      <c r="L153" s="69" t="s">
        <v>3274</v>
      </c>
      <c r="M153" s="73">
        <v>130.66657010566306</v>
      </c>
      <c r="N153" s="74">
        <v>8014.9150390625</v>
      </c>
      <c r="O153" s="74">
        <v>3981.539794921875</v>
      </c>
      <c r="P153" s="75"/>
      <c r="Q153" s="76"/>
      <c r="R153" s="76"/>
      <c r="S153" s="86"/>
      <c r="T153" s="48">
        <v>6</v>
      </c>
      <c r="U153" s="48">
        <v>3</v>
      </c>
      <c r="V153" s="49">
        <v>40</v>
      </c>
      <c r="W153" s="49">
        <v>0.142857</v>
      </c>
      <c r="X153" s="49">
        <v>0</v>
      </c>
      <c r="Y153" s="49">
        <v>3.539664</v>
      </c>
      <c r="Z153" s="49">
        <v>0.023809523809523808</v>
      </c>
      <c r="AA153" s="49">
        <v>0</v>
      </c>
      <c r="AB153" s="71">
        <v>153</v>
      </c>
      <c r="AC153" s="71"/>
      <c r="AD153" s="72"/>
      <c r="AE153" s="78" t="s">
        <v>1862</v>
      </c>
      <c r="AF153" s="78">
        <v>7746</v>
      </c>
      <c r="AG153" s="78">
        <v>8193</v>
      </c>
      <c r="AH153" s="78">
        <v>321115</v>
      </c>
      <c r="AI153" s="78">
        <v>82815</v>
      </c>
      <c r="AJ153" s="78"/>
      <c r="AK153" s="78" t="s">
        <v>2135</v>
      </c>
      <c r="AL153" s="78" t="s">
        <v>1687</v>
      </c>
      <c r="AM153" s="78"/>
      <c r="AN153" s="78"/>
      <c r="AO153" s="80">
        <v>40836.02662037037</v>
      </c>
      <c r="AP153" s="82" t="s">
        <v>2613</v>
      </c>
      <c r="AQ153" s="78" t="b">
        <v>0</v>
      </c>
      <c r="AR153" s="78" t="b">
        <v>0</v>
      </c>
      <c r="AS153" s="78" t="b">
        <v>1</v>
      </c>
      <c r="AT153" s="78" t="s">
        <v>1663</v>
      </c>
      <c r="AU153" s="78">
        <v>203</v>
      </c>
      <c r="AV153" s="82" t="s">
        <v>2740</v>
      </c>
      <c r="AW153" s="78" t="b">
        <v>0</v>
      </c>
      <c r="AX153" s="78" t="s">
        <v>2837</v>
      </c>
      <c r="AY153" s="82" t="s">
        <v>2988</v>
      </c>
      <c r="AZ153" s="78" t="s">
        <v>66</v>
      </c>
      <c r="BA153" s="78" t="str">
        <f>REPLACE(INDEX(GroupVertices[Group],MATCH(Vertices[[#This Row],[Vertex]],GroupVertices[Vertex],0)),1,1,"")</f>
        <v>5</v>
      </c>
      <c r="BB153" s="48"/>
      <c r="BC153" s="48"/>
      <c r="BD153" s="48"/>
      <c r="BE153" s="48"/>
      <c r="BF153" s="48" t="s">
        <v>622</v>
      </c>
      <c r="BG153" s="48" t="s">
        <v>622</v>
      </c>
      <c r="BH153" s="121" t="s">
        <v>3839</v>
      </c>
      <c r="BI153" s="121" t="s">
        <v>3888</v>
      </c>
      <c r="BJ153" s="121" t="s">
        <v>3926</v>
      </c>
      <c r="BK153" s="121" t="s">
        <v>3926</v>
      </c>
      <c r="BL153" s="121">
        <v>1</v>
      </c>
      <c r="BM153" s="124">
        <v>4.166666666666667</v>
      </c>
      <c r="BN153" s="121">
        <v>0</v>
      </c>
      <c r="BO153" s="124">
        <v>0</v>
      </c>
      <c r="BP153" s="121">
        <v>0</v>
      </c>
      <c r="BQ153" s="124">
        <v>0</v>
      </c>
      <c r="BR153" s="121">
        <v>23</v>
      </c>
      <c r="BS153" s="124">
        <v>95.83333333333333</v>
      </c>
      <c r="BT153" s="121">
        <v>24</v>
      </c>
      <c r="BU153" s="2"/>
      <c r="BV153" s="3"/>
      <c r="BW153" s="3"/>
      <c r="BX153" s="3"/>
      <c r="BY153" s="3"/>
    </row>
    <row r="154" spans="1:77" ht="41.45" customHeight="1">
      <c r="A154" s="64" t="s">
        <v>358</v>
      </c>
      <c r="C154" s="65"/>
      <c r="D154" s="65" t="s">
        <v>64</v>
      </c>
      <c r="E154" s="66">
        <v>178.47662501370164</v>
      </c>
      <c r="F154" s="68">
        <v>99.93185325893387</v>
      </c>
      <c r="G154" s="100" t="s">
        <v>844</v>
      </c>
      <c r="H154" s="65"/>
      <c r="I154" s="69" t="s">
        <v>358</v>
      </c>
      <c r="J154" s="70"/>
      <c r="K154" s="70"/>
      <c r="L154" s="69" t="s">
        <v>3275</v>
      </c>
      <c r="M154" s="73">
        <v>23.711037239305078</v>
      </c>
      <c r="N154" s="74">
        <v>2891.398681640625</v>
      </c>
      <c r="O154" s="74">
        <v>4076.61328125</v>
      </c>
      <c r="P154" s="75"/>
      <c r="Q154" s="76"/>
      <c r="R154" s="76"/>
      <c r="S154" s="86"/>
      <c r="T154" s="48">
        <v>0</v>
      </c>
      <c r="U154" s="48">
        <v>1</v>
      </c>
      <c r="V154" s="49">
        <v>0</v>
      </c>
      <c r="W154" s="49">
        <v>0.001808</v>
      </c>
      <c r="X154" s="49">
        <v>0.004028</v>
      </c>
      <c r="Y154" s="49">
        <v>0.514204</v>
      </c>
      <c r="Z154" s="49">
        <v>0</v>
      </c>
      <c r="AA154" s="49">
        <v>0</v>
      </c>
      <c r="AB154" s="71">
        <v>154</v>
      </c>
      <c r="AC154" s="71"/>
      <c r="AD154" s="72"/>
      <c r="AE154" s="78" t="s">
        <v>1863</v>
      </c>
      <c r="AF154" s="78">
        <v>2479</v>
      </c>
      <c r="AG154" s="78">
        <v>1435</v>
      </c>
      <c r="AH154" s="78">
        <v>15589</v>
      </c>
      <c r="AI154" s="78">
        <v>16004</v>
      </c>
      <c r="AJ154" s="78"/>
      <c r="AK154" s="78" t="s">
        <v>2136</v>
      </c>
      <c r="AL154" s="78" t="s">
        <v>2356</v>
      </c>
      <c r="AM154" s="78"/>
      <c r="AN154" s="78"/>
      <c r="AO154" s="80">
        <v>40092.85592592593</v>
      </c>
      <c r="AP154" s="82" t="s">
        <v>2614</v>
      </c>
      <c r="AQ154" s="78" t="b">
        <v>0</v>
      </c>
      <c r="AR154" s="78" t="b">
        <v>0</v>
      </c>
      <c r="AS154" s="78" t="b">
        <v>0</v>
      </c>
      <c r="AT154" s="78" t="s">
        <v>1663</v>
      </c>
      <c r="AU154" s="78">
        <v>0</v>
      </c>
      <c r="AV154" s="82" t="s">
        <v>2733</v>
      </c>
      <c r="AW154" s="78" t="b">
        <v>0</v>
      </c>
      <c r="AX154" s="78" t="s">
        <v>2837</v>
      </c>
      <c r="AY154" s="82" t="s">
        <v>2989</v>
      </c>
      <c r="AZ154" s="78" t="s">
        <v>66</v>
      </c>
      <c r="BA154" s="78" t="str">
        <f>REPLACE(INDEX(GroupVertices[Group],MATCH(Vertices[[#This Row],[Vertex]],GroupVertices[Vertex],0)),1,1,"")</f>
        <v>1</v>
      </c>
      <c r="BB154" s="48"/>
      <c r="BC154" s="48"/>
      <c r="BD154" s="48"/>
      <c r="BE154" s="48"/>
      <c r="BF154" s="48" t="s">
        <v>488</v>
      </c>
      <c r="BG154" s="48" t="s">
        <v>488</v>
      </c>
      <c r="BH154" s="121" t="s">
        <v>3840</v>
      </c>
      <c r="BI154" s="121" t="s">
        <v>3889</v>
      </c>
      <c r="BJ154" s="121" t="s">
        <v>3927</v>
      </c>
      <c r="BK154" s="121" t="s">
        <v>3927</v>
      </c>
      <c r="BL154" s="121">
        <v>0</v>
      </c>
      <c r="BM154" s="124">
        <v>0</v>
      </c>
      <c r="BN154" s="121">
        <v>1</v>
      </c>
      <c r="BO154" s="124">
        <v>2.2222222222222223</v>
      </c>
      <c r="BP154" s="121">
        <v>0</v>
      </c>
      <c r="BQ154" s="124">
        <v>0</v>
      </c>
      <c r="BR154" s="121">
        <v>44</v>
      </c>
      <c r="BS154" s="124">
        <v>97.77777777777777</v>
      </c>
      <c r="BT154" s="121">
        <v>45</v>
      </c>
      <c r="BU154" s="2"/>
      <c r="BV154" s="3"/>
      <c r="BW154" s="3"/>
      <c r="BX154" s="3"/>
      <c r="BY154" s="3"/>
    </row>
    <row r="155" spans="1:77" ht="41.45" customHeight="1">
      <c r="A155" s="64" t="s">
        <v>360</v>
      </c>
      <c r="C155" s="65"/>
      <c r="D155" s="65" t="s">
        <v>64</v>
      </c>
      <c r="E155" s="66">
        <v>201.38315247177462</v>
      </c>
      <c r="F155" s="68">
        <v>99.83711266769559</v>
      </c>
      <c r="G155" s="100" t="s">
        <v>845</v>
      </c>
      <c r="H155" s="65"/>
      <c r="I155" s="69" t="s">
        <v>360</v>
      </c>
      <c r="J155" s="70"/>
      <c r="K155" s="70"/>
      <c r="L155" s="69" t="s">
        <v>3276</v>
      </c>
      <c r="M155" s="73">
        <v>55.284918279314574</v>
      </c>
      <c r="N155" s="74">
        <v>8157.345703125</v>
      </c>
      <c r="O155" s="74">
        <v>8311.2177734375</v>
      </c>
      <c r="P155" s="75"/>
      <c r="Q155" s="76"/>
      <c r="R155" s="76"/>
      <c r="S155" s="86"/>
      <c r="T155" s="48">
        <v>0</v>
      </c>
      <c r="U155" s="48">
        <v>3</v>
      </c>
      <c r="V155" s="49">
        <v>2281.828571</v>
      </c>
      <c r="W155" s="49">
        <v>0.001876</v>
      </c>
      <c r="X155" s="49">
        <v>0.004095</v>
      </c>
      <c r="Y155" s="49">
        <v>1.123</v>
      </c>
      <c r="Z155" s="49">
        <v>0</v>
      </c>
      <c r="AA155" s="49">
        <v>0</v>
      </c>
      <c r="AB155" s="71">
        <v>155</v>
      </c>
      <c r="AC155" s="71"/>
      <c r="AD155" s="72"/>
      <c r="AE155" s="78" t="s">
        <v>1864</v>
      </c>
      <c r="AF155" s="78">
        <v>2605</v>
      </c>
      <c r="AG155" s="78">
        <v>3430</v>
      </c>
      <c r="AH155" s="78">
        <v>66922</v>
      </c>
      <c r="AI155" s="78">
        <v>5187</v>
      </c>
      <c r="AJ155" s="78"/>
      <c r="AK155" s="78" t="s">
        <v>2137</v>
      </c>
      <c r="AL155" s="78" t="s">
        <v>2357</v>
      </c>
      <c r="AM155" s="78"/>
      <c r="AN155" s="78"/>
      <c r="AO155" s="80">
        <v>39866.12552083333</v>
      </c>
      <c r="AP155" s="82" t="s">
        <v>2615</v>
      </c>
      <c r="AQ155" s="78" t="b">
        <v>0</v>
      </c>
      <c r="AR155" s="78" t="b">
        <v>0</v>
      </c>
      <c r="AS155" s="78" t="b">
        <v>0</v>
      </c>
      <c r="AT155" s="78" t="s">
        <v>1663</v>
      </c>
      <c r="AU155" s="78">
        <v>113</v>
      </c>
      <c r="AV155" s="82" t="s">
        <v>2742</v>
      </c>
      <c r="AW155" s="78" t="b">
        <v>0</v>
      </c>
      <c r="AX155" s="78" t="s">
        <v>2837</v>
      </c>
      <c r="AY155" s="82" t="s">
        <v>2990</v>
      </c>
      <c r="AZ155" s="78" t="s">
        <v>66</v>
      </c>
      <c r="BA155" s="78" t="str">
        <f>REPLACE(INDEX(GroupVertices[Group],MATCH(Vertices[[#This Row],[Vertex]],GroupVertices[Vertex],0)),1,1,"")</f>
        <v>2</v>
      </c>
      <c r="BB155" s="48"/>
      <c r="BC155" s="48"/>
      <c r="BD155" s="48"/>
      <c r="BE155" s="48"/>
      <c r="BF155" s="48" t="s">
        <v>3806</v>
      </c>
      <c r="BG155" s="48" t="s">
        <v>3817</v>
      </c>
      <c r="BH155" s="121" t="s">
        <v>3841</v>
      </c>
      <c r="BI155" s="121" t="s">
        <v>3890</v>
      </c>
      <c r="BJ155" s="121" t="s">
        <v>3928</v>
      </c>
      <c r="BK155" s="121" t="s">
        <v>3975</v>
      </c>
      <c r="BL155" s="121">
        <v>4</v>
      </c>
      <c r="BM155" s="124">
        <v>8.51063829787234</v>
      </c>
      <c r="BN155" s="121">
        <v>0</v>
      </c>
      <c r="BO155" s="124">
        <v>0</v>
      </c>
      <c r="BP155" s="121">
        <v>0</v>
      </c>
      <c r="BQ155" s="124">
        <v>0</v>
      </c>
      <c r="BR155" s="121">
        <v>43</v>
      </c>
      <c r="BS155" s="124">
        <v>91.48936170212765</v>
      </c>
      <c r="BT155" s="121">
        <v>47</v>
      </c>
      <c r="BU155" s="2"/>
      <c r="BV155" s="3"/>
      <c r="BW155" s="3"/>
      <c r="BX155" s="3"/>
      <c r="BY155" s="3"/>
    </row>
    <row r="156" spans="1:77" ht="41.45" customHeight="1">
      <c r="A156" s="64" t="s">
        <v>472</v>
      </c>
      <c r="C156" s="65"/>
      <c r="D156" s="65" t="s">
        <v>64</v>
      </c>
      <c r="E156" s="66">
        <v>162.27556724761592</v>
      </c>
      <c r="F156" s="68">
        <v>99.99886026356405</v>
      </c>
      <c r="G156" s="100" t="s">
        <v>903</v>
      </c>
      <c r="H156" s="65"/>
      <c r="I156" s="69" t="s">
        <v>472</v>
      </c>
      <c r="J156" s="70"/>
      <c r="K156" s="70"/>
      <c r="L156" s="69" t="s">
        <v>3277</v>
      </c>
      <c r="M156" s="73">
        <v>1.3798361628873324</v>
      </c>
      <c r="N156" s="74">
        <v>8593.0087890625</v>
      </c>
      <c r="O156" s="74">
        <v>8512.3046875</v>
      </c>
      <c r="P156" s="75"/>
      <c r="Q156" s="76"/>
      <c r="R156" s="76"/>
      <c r="S156" s="86"/>
      <c r="T156" s="48">
        <v>8</v>
      </c>
      <c r="U156" s="48">
        <v>5</v>
      </c>
      <c r="V156" s="49">
        <v>2297.385714</v>
      </c>
      <c r="W156" s="49">
        <v>0.001326</v>
      </c>
      <c r="X156" s="49">
        <v>0.000761</v>
      </c>
      <c r="Y156" s="49">
        <v>3.288336</v>
      </c>
      <c r="Z156" s="49">
        <v>0.07777777777777778</v>
      </c>
      <c r="AA156" s="49">
        <v>0.1</v>
      </c>
      <c r="AB156" s="71">
        <v>156</v>
      </c>
      <c r="AC156" s="71"/>
      <c r="AD156" s="72"/>
      <c r="AE156" s="78" t="s">
        <v>1865</v>
      </c>
      <c r="AF156" s="78">
        <v>99</v>
      </c>
      <c r="AG156" s="78">
        <v>24</v>
      </c>
      <c r="AH156" s="78">
        <v>35</v>
      </c>
      <c r="AI156" s="78">
        <v>23</v>
      </c>
      <c r="AJ156" s="78"/>
      <c r="AK156" s="78" t="s">
        <v>2138</v>
      </c>
      <c r="AL156" s="78"/>
      <c r="AM156" s="78"/>
      <c r="AN156" s="78"/>
      <c r="AO156" s="80">
        <v>43398.118414351855</v>
      </c>
      <c r="AP156" s="82" t="s">
        <v>2616</v>
      </c>
      <c r="AQ156" s="78" t="b">
        <v>0</v>
      </c>
      <c r="AR156" s="78" t="b">
        <v>0</v>
      </c>
      <c r="AS156" s="78" t="b">
        <v>0</v>
      </c>
      <c r="AT156" s="78" t="s">
        <v>1663</v>
      </c>
      <c r="AU156" s="78">
        <v>3</v>
      </c>
      <c r="AV156" s="82" t="s">
        <v>2733</v>
      </c>
      <c r="AW156" s="78" t="b">
        <v>0</v>
      </c>
      <c r="AX156" s="78" t="s">
        <v>2837</v>
      </c>
      <c r="AY156" s="82" t="s">
        <v>2991</v>
      </c>
      <c r="AZ156" s="78" t="s">
        <v>66</v>
      </c>
      <c r="BA156" s="78" t="str">
        <f>REPLACE(INDEX(GroupVertices[Group],MATCH(Vertices[[#This Row],[Vertex]],GroupVertices[Vertex],0)),1,1,"")</f>
        <v>2</v>
      </c>
      <c r="BB156" s="48"/>
      <c r="BC156" s="48"/>
      <c r="BD156" s="48"/>
      <c r="BE156" s="48"/>
      <c r="BF156" s="48" t="s">
        <v>3807</v>
      </c>
      <c r="BG156" s="48" t="s">
        <v>3818</v>
      </c>
      <c r="BH156" s="121" t="s">
        <v>3842</v>
      </c>
      <c r="BI156" s="121" t="s">
        <v>3891</v>
      </c>
      <c r="BJ156" s="121" t="s">
        <v>3929</v>
      </c>
      <c r="BK156" s="121" t="s">
        <v>3929</v>
      </c>
      <c r="BL156" s="121">
        <v>6</v>
      </c>
      <c r="BM156" s="124">
        <v>3.7735849056603774</v>
      </c>
      <c r="BN156" s="121">
        <v>3</v>
      </c>
      <c r="BO156" s="124">
        <v>1.8867924528301887</v>
      </c>
      <c r="BP156" s="121">
        <v>0</v>
      </c>
      <c r="BQ156" s="124">
        <v>0</v>
      </c>
      <c r="BR156" s="121">
        <v>150</v>
      </c>
      <c r="BS156" s="124">
        <v>94.33962264150944</v>
      </c>
      <c r="BT156" s="121">
        <v>159</v>
      </c>
      <c r="BU156" s="2"/>
      <c r="BV156" s="3"/>
      <c r="BW156" s="3"/>
      <c r="BX156" s="3"/>
      <c r="BY156" s="3"/>
    </row>
    <row r="157" spans="1:77" ht="41.45" customHeight="1">
      <c r="A157" s="64" t="s">
        <v>361</v>
      </c>
      <c r="C157" s="65"/>
      <c r="D157" s="65" t="s">
        <v>64</v>
      </c>
      <c r="E157" s="66">
        <v>181.18636961525814</v>
      </c>
      <c r="F157" s="68">
        <v>99.92064585064703</v>
      </c>
      <c r="G157" s="100" t="s">
        <v>846</v>
      </c>
      <c r="H157" s="65"/>
      <c r="I157" s="69" t="s">
        <v>361</v>
      </c>
      <c r="J157" s="70"/>
      <c r="K157" s="70"/>
      <c r="L157" s="69" t="s">
        <v>3278</v>
      </c>
      <c r="M157" s="73">
        <v>27.446092841030513</v>
      </c>
      <c r="N157" s="74">
        <v>2191.392578125</v>
      </c>
      <c r="O157" s="74">
        <v>8187.16650390625</v>
      </c>
      <c r="P157" s="75"/>
      <c r="Q157" s="76"/>
      <c r="R157" s="76"/>
      <c r="S157" s="86"/>
      <c r="T157" s="48">
        <v>0</v>
      </c>
      <c r="U157" s="48">
        <v>1</v>
      </c>
      <c r="V157" s="49">
        <v>0</v>
      </c>
      <c r="W157" s="49">
        <v>0.001808</v>
      </c>
      <c r="X157" s="49">
        <v>0.004028</v>
      </c>
      <c r="Y157" s="49">
        <v>0.514204</v>
      </c>
      <c r="Z157" s="49">
        <v>0</v>
      </c>
      <c r="AA157" s="49">
        <v>0</v>
      </c>
      <c r="AB157" s="71">
        <v>157</v>
      </c>
      <c r="AC157" s="71"/>
      <c r="AD157" s="72"/>
      <c r="AE157" s="78" t="s">
        <v>1866</v>
      </c>
      <c r="AF157" s="78">
        <v>1699</v>
      </c>
      <c r="AG157" s="78">
        <v>1671</v>
      </c>
      <c r="AH157" s="78">
        <v>146972</v>
      </c>
      <c r="AI157" s="78">
        <v>56315</v>
      </c>
      <c r="AJ157" s="78"/>
      <c r="AK157" s="78" t="s">
        <v>2139</v>
      </c>
      <c r="AL157" s="78" t="s">
        <v>2279</v>
      </c>
      <c r="AM157" s="78"/>
      <c r="AN157" s="78"/>
      <c r="AO157" s="80">
        <v>42769.77878472222</v>
      </c>
      <c r="AP157" s="82" t="s">
        <v>2617</v>
      </c>
      <c r="AQ157" s="78" t="b">
        <v>1</v>
      </c>
      <c r="AR157" s="78" t="b">
        <v>0</v>
      </c>
      <c r="AS157" s="78" t="b">
        <v>0</v>
      </c>
      <c r="AT157" s="78" t="s">
        <v>1663</v>
      </c>
      <c r="AU157" s="78">
        <v>16</v>
      </c>
      <c r="AV157" s="78"/>
      <c r="AW157" s="78" t="b">
        <v>0</v>
      </c>
      <c r="AX157" s="78" t="s">
        <v>2837</v>
      </c>
      <c r="AY157" s="82" t="s">
        <v>2992</v>
      </c>
      <c r="AZ157" s="78" t="s">
        <v>66</v>
      </c>
      <c r="BA157" s="78" t="str">
        <f>REPLACE(INDEX(GroupVertices[Group],MATCH(Vertices[[#This Row],[Vertex]],GroupVertices[Vertex],0)),1,1,"")</f>
        <v>1</v>
      </c>
      <c r="BB157" s="48"/>
      <c r="BC157" s="48"/>
      <c r="BD157" s="48"/>
      <c r="BE157" s="48"/>
      <c r="BF157" s="48"/>
      <c r="BG157" s="48"/>
      <c r="BH157" s="121" t="s">
        <v>3843</v>
      </c>
      <c r="BI157" s="121" t="s">
        <v>3843</v>
      </c>
      <c r="BJ157" s="121" t="s">
        <v>3930</v>
      </c>
      <c r="BK157" s="121" t="s">
        <v>3930</v>
      </c>
      <c r="BL157" s="121">
        <v>0</v>
      </c>
      <c r="BM157" s="124">
        <v>0</v>
      </c>
      <c r="BN157" s="121">
        <v>1</v>
      </c>
      <c r="BO157" s="124">
        <v>4.761904761904762</v>
      </c>
      <c r="BP157" s="121">
        <v>0</v>
      </c>
      <c r="BQ157" s="124">
        <v>0</v>
      </c>
      <c r="BR157" s="121">
        <v>20</v>
      </c>
      <c r="BS157" s="124">
        <v>95.23809523809524</v>
      </c>
      <c r="BT157" s="121">
        <v>21</v>
      </c>
      <c r="BU157" s="2"/>
      <c r="BV157" s="3"/>
      <c r="BW157" s="3"/>
      <c r="BX157" s="3"/>
      <c r="BY157" s="3"/>
    </row>
    <row r="158" spans="1:77" ht="41.45" customHeight="1">
      <c r="A158" s="64" t="s">
        <v>362</v>
      </c>
      <c r="C158" s="65"/>
      <c r="D158" s="65" t="s">
        <v>64</v>
      </c>
      <c r="E158" s="66">
        <v>171.71374547846102</v>
      </c>
      <c r="F158" s="68">
        <v>99.9598242906328</v>
      </c>
      <c r="G158" s="100" t="s">
        <v>2762</v>
      </c>
      <c r="H158" s="65"/>
      <c r="I158" s="69" t="s">
        <v>362</v>
      </c>
      <c r="J158" s="70"/>
      <c r="K158" s="70"/>
      <c r="L158" s="69" t="s">
        <v>3279</v>
      </c>
      <c r="M158" s="73">
        <v>14.389224741778463</v>
      </c>
      <c r="N158" s="74">
        <v>6721.5966796875</v>
      </c>
      <c r="O158" s="74">
        <v>7148.427734375</v>
      </c>
      <c r="P158" s="75"/>
      <c r="Q158" s="76"/>
      <c r="R158" s="76"/>
      <c r="S158" s="86"/>
      <c r="T158" s="48">
        <v>0</v>
      </c>
      <c r="U158" s="48">
        <v>1</v>
      </c>
      <c r="V158" s="49">
        <v>0</v>
      </c>
      <c r="W158" s="49">
        <v>0.001808</v>
      </c>
      <c r="X158" s="49">
        <v>0.004028</v>
      </c>
      <c r="Y158" s="49">
        <v>0.514204</v>
      </c>
      <c r="Z158" s="49">
        <v>0</v>
      </c>
      <c r="AA158" s="49">
        <v>0</v>
      </c>
      <c r="AB158" s="71">
        <v>158</v>
      </c>
      <c r="AC158" s="71"/>
      <c r="AD158" s="72"/>
      <c r="AE158" s="78" t="s">
        <v>1867</v>
      </c>
      <c r="AF158" s="78">
        <v>1109</v>
      </c>
      <c r="AG158" s="78">
        <v>846</v>
      </c>
      <c r="AH158" s="78">
        <v>12061</v>
      </c>
      <c r="AI158" s="78">
        <v>17173</v>
      </c>
      <c r="AJ158" s="78"/>
      <c r="AK158" s="78" t="s">
        <v>2140</v>
      </c>
      <c r="AL158" s="78" t="s">
        <v>2358</v>
      </c>
      <c r="AM158" s="78"/>
      <c r="AN158" s="78"/>
      <c r="AO158" s="80">
        <v>41651.84333333333</v>
      </c>
      <c r="AP158" s="78"/>
      <c r="AQ158" s="78" t="b">
        <v>0</v>
      </c>
      <c r="AR158" s="78" t="b">
        <v>0</v>
      </c>
      <c r="AS158" s="78" t="b">
        <v>0</v>
      </c>
      <c r="AT158" s="78" t="s">
        <v>1663</v>
      </c>
      <c r="AU158" s="78">
        <v>0</v>
      </c>
      <c r="AV158" s="82" t="s">
        <v>2733</v>
      </c>
      <c r="AW158" s="78" t="b">
        <v>0</v>
      </c>
      <c r="AX158" s="78" t="s">
        <v>2837</v>
      </c>
      <c r="AY158" s="82" t="s">
        <v>2993</v>
      </c>
      <c r="AZ158" s="78" t="s">
        <v>66</v>
      </c>
      <c r="BA158" s="78" t="str">
        <f>REPLACE(INDEX(GroupVertices[Group],MATCH(Vertices[[#This Row],[Vertex]],GroupVertices[Vertex],0)),1,1,"")</f>
        <v>1</v>
      </c>
      <c r="BB158" s="48"/>
      <c r="BC158" s="48"/>
      <c r="BD158" s="48"/>
      <c r="BE158" s="48"/>
      <c r="BF158" s="48" t="s">
        <v>625</v>
      </c>
      <c r="BG158" s="48" t="s">
        <v>625</v>
      </c>
      <c r="BH158" s="121" t="s">
        <v>3833</v>
      </c>
      <c r="BI158" s="121" t="s">
        <v>3833</v>
      </c>
      <c r="BJ158" s="121" t="s">
        <v>3920</v>
      </c>
      <c r="BK158" s="121" t="s">
        <v>3920</v>
      </c>
      <c r="BL158" s="121">
        <v>1</v>
      </c>
      <c r="BM158" s="124">
        <v>7.6923076923076925</v>
      </c>
      <c r="BN158" s="121">
        <v>0</v>
      </c>
      <c r="BO158" s="124">
        <v>0</v>
      </c>
      <c r="BP158" s="121">
        <v>0</v>
      </c>
      <c r="BQ158" s="124">
        <v>0</v>
      </c>
      <c r="BR158" s="121">
        <v>12</v>
      </c>
      <c r="BS158" s="124">
        <v>92.3076923076923</v>
      </c>
      <c r="BT158" s="121">
        <v>13</v>
      </c>
      <c r="BU158" s="2"/>
      <c r="BV158" s="3"/>
      <c r="BW158" s="3"/>
      <c r="BX158" s="3"/>
      <c r="BY158" s="3"/>
    </row>
    <row r="159" spans="1:77" ht="41.45" customHeight="1">
      <c r="A159" s="64" t="s">
        <v>363</v>
      </c>
      <c r="C159" s="65"/>
      <c r="D159" s="65" t="s">
        <v>64</v>
      </c>
      <c r="E159" s="66">
        <v>165.59385618765756</v>
      </c>
      <c r="F159" s="68">
        <v>99.9851359373145</v>
      </c>
      <c r="G159" s="100" t="s">
        <v>847</v>
      </c>
      <c r="H159" s="65"/>
      <c r="I159" s="69" t="s">
        <v>363</v>
      </c>
      <c r="J159" s="70"/>
      <c r="K159" s="70"/>
      <c r="L159" s="69" t="s">
        <v>3280</v>
      </c>
      <c r="M159" s="73">
        <v>5.953696624322292</v>
      </c>
      <c r="N159" s="74">
        <v>8440.6201171875</v>
      </c>
      <c r="O159" s="74">
        <v>3433.30419921875</v>
      </c>
      <c r="P159" s="75"/>
      <c r="Q159" s="76"/>
      <c r="R159" s="76"/>
      <c r="S159" s="86"/>
      <c r="T159" s="48">
        <v>1</v>
      </c>
      <c r="U159" s="48">
        <v>1</v>
      </c>
      <c r="V159" s="49">
        <v>0</v>
      </c>
      <c r="W159" s="49">
        <v>0.083333</v>
      </c>
      <c r="X159" s="49">
        <v>0</v>
      </c>
      <c r="Y159" s="49">
        <v>0.914937</v>
      </c>
      <c r="Z159" s="49">
        <v>0.5</v>
      </c>
      <c r="AA159" s="49">
        <v>0</v>
      </c>
      <c r="AB159" s="71">
        <v>159</v>
      </c>
      <c r="AC159" s="71"/>
      <c r="AD159" s="72"/>
      <c r="AE159" s="78" t="s">
        <v>1868</v>
      </c>
      <c r="AF159" s="78">
        <v>495</v>
      </c>
      <c r="AG159" s="78">
        <v>313</v>
      </c>
      <c r="AH159" s="78">
        <v>279</v>
      </c>
      <c r="AI159" s="78">
        <v>909</v>
      </c>
      <c r="AJ159" s="78"/>
      <c r="AK159" s="78" t="s">
        <v>2141</v>
      </c>
      <c r="AL159" s="78" t="s">
        <v>2359</v>
      </c>
      <c r="AM159" s="78"/>
      <c r="AN159" s="78"/>
      <c r="AO159" s="80">
        <v>41513.671122685184</v>
      </c>
      <c r="AP159" s="82" t="s">
        <v>2618</v>
      </c>
      <c r="AQ159" s="78" t="b">
        <v>1</v>
      </c>
      <c r="AR159" s="78" t="b">
        <v>0</v>
      </c>
      <c r="AS159" s="78" t="b">
        <v>0</v>
      </c>
      <c r="AT159" s="78" t="s">
        <v>1663</v>
      </c>
      <c r="AU159" s="78">
        <v>1</v>
      </c>
      <c r="AV159" s="82" t="s">
        <v>2733</v>
      </c>
      <c r="AW159" s="78" t="b">
        <v>0</v>
      </c>
      <c r="AX159" s="78" t="s">
        <v>2837</v>
      </c>
      <c r="AY159" s="82" t="s">
        <v>2994</v>
      </c>
      <c r="AZ159" s="78" t="s">
        <v>66</v>
      </c>
      <c r="BA159" s="78" t="str">
        <f>REPLACE(INDEX(GroupVertices[Group],MATCH(Vertices[[#This Row],[Vertex]],GroupVertices[Vertex],0)),1,1,"")</f>
        <v>5</v>
      </c>
      <c r="BB159" s="48"/>
      <c r="BC159" s="48"/>
      <c r="BD159" s="48"/>
      <c r="BE159" s="48"/>
      <c r="BF159" s="48" t="s">
        <v>622</v>
      </c>
      <c r="BG159" s="48" t="s">
        <v>622</v>
      </c>
      <c r="BH159" s="121" t="s">
        <v>3844</v>
      </c>
      <c r="BI159" s="121" t="s">
        <v>3844</v>
      </c>
      <c r="BJ159" s="121" t="s">
        <v>3931</v>
      </c>
      <c r="BK159" s="121" t="s">
        <v>3931</v>
      </c>
      <c r="BL159" s="121">
        <v>1</v>
      </c>
      <c r="BM159" s="124">
        <v>9.090909090909092</v>
      </c>
      <c r="BN159" s="121">
        <v>0</v>
      </c>
      <c r="BO159" s="124">
        <v>0</v>
      </c>
      <c r="BP159" s="121">
        <v>0</v>
      </c>
      <c r="BQ159" s="124">
        <v>0</v>
      </c>
      <c r="BR159" s="121">
        <v>10</v>
      </c>
      <c r="BS159" s="124">
        <v>90.9090909090909</v>
      </c>
      <c r="BT159" s="121">
        <v>11</v>
      </c>
      <c r="BU159" s="2"/>
      <c r="BV159" s="3"/>
      <c r="BW159" s="3"/>
      <c r="BX159" s="3"/>
      <c r="BY159" s="3"/>
    </row>
    <row r="160" spans="1:77" ht="41.45" customHeight="1">
      <c r="A160" s="64" t="s">
        <v>485</v>
      </c>
      <c r="C160" s="65"/>
      <c r="D160" s="65" t="s">
        <v>64</v>
      </c>
      <c r="E160" s="66">
        <v>1000</v>
      </c>
      <c r="F160" s="68">
        <v>84.12185682061023</v>
      </c>
      <c r="G160" s="100" t="s">
        <v>2763</v>
      </c>
      <c r="H160" s="65"/>
      <c r="I160" s="69" t="s">
        <v>485</v>
      </c>
      <c r="J160" s="70"/>
      <c r="K160" s="70"/>
      <c r="L160" s="69" t="s">
        <v>3281</v>
      </c>
      <c r="M160" s="73">
        <v>5292.655850251296</v>
      </c>
      <c r="N160" s="74">
        <v>8153.31103515625</v>
      </c>
      <c r="O160" s="74">
        <v>3187.91650390625</v>
      </c>
      <c r="P160" s="75"/>
      <c r="Q160" s="76"/>
      <c r="R160" s="76"/>
      <c r="S160" s="86"/>
      <c r="T160" s="48">
        <v>2</v>
      </c>
      <c r="U160" s="48">
        <v>0</v>
      </c>
      <c r="V160" s="49">
        <v>0</v>
      </c>
      <c r="W160" s="49">
        <v>0.083333</v>
      </c>
      <c r="X160" s="49">
        <v>0</v>
      </c>
      <c r="Y160" s="49">
        <v>0.914937</v>
      </c>
      <c r="Z160" s="49">
        <v>0.5</v>
      </c>
      <c r="AA160" s="49">
        <v>0</v>
      </c>
      <c r="AB160" s="71">
        <v>160</v>
      </c>
      <c r="AC160" s="71"/>
      <c r="AD160" s="72"/>
      <c r="AE160" s="78" t="s">
        <v>1869</v>
      </c>
      <c r="AF160" s="78">
        <v>0</v>
      </c>
      <c r="AG160" s="78">
        <v>334354</v>
      </c>
      <c r="AH160" s="78">
        <v>9558</v>
      </c>
      <c r="AI160" s="78">
        <v>279</v>
      </c>
      <c r="AJ160" s="78"/>
      <c r="AK160" s="78" t="s">
        <v>2142</v>
      </c>
      <c r="AL160" s="78" t="s">
        <v>2360</v>
      </c>
      <c r="AM160" s="82" t="s">
        <v>2459</v>
      </c>
      <c r="AN160" s="78"/>
      <c r="AO160" s="80">
        <v>40630.63353009259</v>
      </c>
      <c r="AP160" s="82" t="s">
        <v>2619</v>
      </c>
      <c r="AQ160" s="78" t="b">
        <v>0</v>
      </c>
      <c r="AR160" s="78" t="b">
        <v>0</v>
      </c>
      <c r="AS160" s="78" t="b">
        <v>0</v>
      </c>
      <c r="AT160" s="78" t="s">
        <v>1663</v>
      </c>
      <c r="AU160" s="78">
        <v>1835</v>
      </c>
      <c r="AV160" s="82" t="s">
        <v>2740</v>
      </c>
      <c r="AW160" s="78" t="b">
        <v>0</v>
      </c>
      <c r="AX160" s="78" t="s">
        <v>2837</v>
      </c>
      <c r="AY160" s="82" t="s">
        <v>2995</v>
      </c>
      <c r="AZ160" s="78" t="s">
        <v>65</v>
      </c>
      <c r="BA160" s="78" t="str">
        <f>REPLACE(INDEX(GroupVertices[Group],MATCH(Vertices[[#This Row],[Vertex]],GroupVertices[Vertex],0)),1,1,"")</f>
        <v>5</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365</v>
      </c>
      <c r="C161" s="65"/>
      <c r="D161" s="65" t="s">
        <v>64</v>
      </c>
      <c r="E161" s="66">
        <v>174.3431162994629</v>
      </c>
      <c r="F161" s="68">
        <v>99.9489493054731</v>
      </c>
      <c r="G161" s="100" t="s">
        <v>849</v>
      </c>
      <c r="H161" s="65"/>
      <c r="I161" s="69" t="s">
        <v>365</v>
      </c>
      <c r="J161" s="70"/>
      <c r="K161" s="70"/>
      <c r="L161" s="69" t="s">
        <v>3282</v>
      </c>
      <c r="M161" s="73">
        <v>18.013494795995094</v>
      </c>
      <c r="N161" s="74">
        <v>5825.96484375</v>
      </c>
      <c r="O161" s="74">
        <v>4612.22119140625</v>
      </c>
      <c r="P161" s="75"/>
      <c r="Q161" s="76"/>
      <c r="R161" s="76"/>
      <c r="S161" s="86"/>
      <c r="T161" s="48">
        <v>0</v>
      </c>
      <c r="U161" s="48">
        <v>1</v>
      </c>
      <c r="V161" s="49">
        <v>0</v>
      </c>
      <c r="W161" s="49">
        <v>0.001808</v>
      </c>
      <c r="X161" s="49">
        <v>0.004028</v>
      </c>
      <c r="Y161" s="49">
        <v>0.514204</v>
      </c>
      <c r="Z161" s="49">
        <v>0</v>
      </c>
      <c r="AA161" s="49">
        <v>0</v>
      </c>
      <c r="AB161" s="71">
        <v>161</v>
      </c>
      <c r="AC161" s="71"/>
      <c r="AD161" s="72"/>
      <c r="AE161" s="78" t="s">
        <v>1870</v>
      </c>
      <c r="AF161" s="78">
        <v>3889</v>
      </c>
      <c r="AG161" s="78">
        <v>1075</v>
      </c>
      <c r="AH161" s="78">
        <v>45187</v>
      </c>
      <c r="AI161" s="78">
        <v>105394</v>
      </c>
      <c r="AJ161" s="78"/>
      <c r="AK161" s="78" t="s">
        <v>2143</v>
      </c>
      <c r="AL161" s="78" t="s">
        <v>2361</v>
      </c>
      <c r="AM161" s="78"/>
      <c r="AN161" s="78"/>
      <c r="AO161" s="80">
        <v>40247.69337962963</v>
      </c>
      <c r="AP161" s="82" t="s">
        <v>2620</v>
      </c>
      <c r="AQ161" s="78" t="b">
        <v>0</v>
      </c>
      <c r="AR161" s="78" t="b">
        <v>0</v>
      </c>
      <c r="AS161" s="78" t="b">
        <v>0</v>
      </c>
      <c r="AT161" s="78" t="s">
        <v>1663</v>
      </c>
      <c r="AU161" s="78">
        <v>4</v>
      </c>
      <c r="AV161" s="82" t="s">
        <v>2733</v>
      </c>
      <c r="AW161" s="78" t="b">
        <v>0</v>
      </c>
      <c r="AX161" s="78" t="s">
        <v>2837</v>
      </c>
      <c r="AY161" s="82" t="s">
        <v>2996</v>
      </c>
      <c r="AZ161" s="78" t="s">
        <v>66</v>
      </c>
      <c r="BA161" s="78" t="str">
        <f>REPLACE(INDEX(GroupVertices[Group],MATCH(Vertices[[#This Row],[Vertex]],GroupVertices[Vertex],0)),1,1,"")</f>
        <v>1</v>
      </c>
      <c r="BB161" s="48"/>
      <c r="BC161" s="48"/>
      <c r="BD161" s="48"/>
      <c r="BE161" s="48"/>
      <c r="BF161" s="48"/>
      <c r="BG161" s="48"/>
      <c r="BH161" s="121" t="s">
        <v>3843</v>
      </c>
      <c r="BI161" s="121" t="s">
        <v>3843</v>
      </c>
      <c r="BJ161" s="121" t="s">
        <v>3930</v>
      </c>
      <c r="BK161" s="121" t="s">
        <v>3930</v>
      </c>
      <c r="BL161" s="121">
        <v>0</v>
      </c>
      <c r="BM161" s="124">
        <v>0</v>
      </c>
      <c r="BN161" s="121">
        <v>1</v>
      </c>
      <c r="BO161" s="124">
        <v>4.761904761904762</v>
      </c>
      <c r="BP161" s="121">
        <v>0</v>
      </c>
      <c r="BQ161" s="124">
        <v>0</v>
      </c>
      <c r="BR161" s="121">
        <v>20</v>
      </c>
      <c r="BS161" s="124">
        <v>95.23809523809524</v>
      </c>
      <c r="BT161" s="121">
        <v>21</v>
      </c>
      <c r="BU161" s="2"/>
      <c r="BV161" s="3"/>
      <c r="BW161" s="3"/>
      <c r="BX161" s="3"/>
      <c r="BY161" s="3"/>
    </row>
    <row r="162" spans="1:77" ht="41.45" customHeight="1">
      <c r="A162" s="64" t="s">
        <v>366</v>
      </c>
      <c r="C162" s="65"/>
      <c r="D162" s="65" t="s">
        <v>64</v>
      </c>
      <c r="E162" s="66">
        <v>165.35273484599364</v>
      </c>
      <c r="F162" s="68">
        <v>99.98613320669595</v>
      </c>
      <c r="G162" s="100" t="s">
        <v>850</v>
      </c>
      <c r="H162" s="65"/>
      <c r="I162" s="69" t="s">
        <v>366</v>
      </c>
      <c r="J162" s="70"/>
      <c r="K162" s="70"/>
      <c r="L162" s="69" t="s">
        <v>3283</v>
      </c>
      <c r="M162" s="73">
        <v>5.6213399817958765</v>
      </c>
      <c r="N162" s="74">
        <v>2448.859375</v>
      </c>
      <c r="O162" s="74">
        <v>8455.466796875</v>
      </c>
      <c r="P162" s="75"/>
      <c r="Q162" s="76"/>
      <c r="R162" s="76"/>
      <c r="S162" s="86"/>
      <c r="T162" s="48">
        <v>0</v>
      </c>
      <c r="U162" s="48">
        <v>1</v>
      </c>
      <c r="V162" s="49">
        <v>0</v>
      </c>
      <c r="W162" s="49">
        <v>0.001808</v>
      </c>
      <c r="X162" s="49">
        <v>0.004028</v>
      </c>
      <c r="Y162" s="49">
        <v>0.514204</v>
      </c>
      <c r="Z162" s="49">
        <v>0</v>
      </c>
      <c r="AA162" s="49">
        <v>0</v>
      </c>
      <c r="AB162" s="71">
        <v>162</v>
      </c>
      <c r="AC162" s="71"/>
      <c r="AD162" s="72"/>
      <c r="AE162" s="78" t="s">
        <v>1871</v>
      </c>
      <c r="AF162" s="78">
        <v>867</v>
      </c>
      <c r="AG162" s="78">
        <v>292</v>
      </c>
      <c r="AH162" s="78">
        <v>5737</v>
      </c>
      <c r="AI162" s="78">
        <v>43204</v>
      </c>
      <c r="AJ162" s="78"/>
      <c r="AK162" s="78" t="s">
        <v>2144</v>
      </c>
      <c r="AL162" s="78" t="s">
        <v>2362</v>
      </c>
      <c r="AM162" s="78"/>
      <c r="AN162" s="78"/>
      <c r="AO162" s="80">
        <v>42653.95039351852</v>
      </c>
      <c r="AP162" s="82" t="s">
        <v>2621</v>
      </c>
      <c r="AQ162" s="78" t="b">
        <v>1</v>
      </c>
      <c r="AR162" s="78" t="b">
        <v>0</v>
      </c>
      <c r="AS162" s="78" t="b">
        <v>0</v>
      </c>
      <c r="AT162" s="78" t="s">
        <v>1663</v>
      </c>
      <c r="AU162" s="78">
        <v>1</v>
      </c>
      <c r="AV162" s="78"/>
      <c r="AW162" s="78" t="b">
        <v>0</v>
      </c>
      <c r="AX162" s="78" t="s">
        <v>2837</v>
      </c>
      <c r="AY162" s="82" t="s">
        <v>2997</v>
      </c>
      <c r="AZ162" s="78" t="s">
        <v>66</v>
      </c>
      <c r="BA162" s="78" t="str">
        <f>REPLACE(INDEX(GroupVertices[Group],MATCH(Vertices[[#This Row],[Vertex]],GroupVertices[Vertex],0)),1,1,"")</f>
        <v>1</v>
      </c>
      <c r="BB162" s="48"/>
      <c r="BC162" s="48"/>
      <c r="BD162" s="48"/>
      <c r="BE162" s="48"/>
      <c r="BF162" s="48"/>
      <c r="BG162" s="48"/>
      <c r="BH162" s="121" t="s">
        <v>3843</v>
      </c>
      <c r="BI162" s="121" t="s">
        <v>3843</v>
      </c>
      <c r="BJ162" s="121" t="s">
        <v>3930</v>
      </c>
      <c r="BK162" s="121" t="s">
        <v>3930</v>
      </c>
      <c r="BL162" s="121">
        <v>0</v>
      </c>
      <c r="BM162" s="124">
        <v>0</v>
      </c>
      <c r="BN162" s="121">
        <v>1</v>
      </c>
      <c r="BO162" s="124">
        <v>4.761904761904762</v>
      </c>
      <c r="BP162" s="121">
        <v>0</v>
      </c>
      <c r="BQ162" s="124">
        <v>0</v>
      </c>
      <c r="BR162" s="121">
        <v>20</v>
      </c>
      <c r="BS162" s="124">
        <v>95.23809523809524</v>
      </c>
      <c r="BT162" s="121">
        <v>21</v>
      </c>
      <c r="BU162" s="2"/>
      <c r="BV162" s="3"/>
      <c r="BW162" s="3"/>
      <c r="BX162" s="3"/>
      <c r="BY162" s="3"/>
    </row>
    <row r="163" spans="1:77" ht="41.45" customHeight="1">
      <c r="A163" s="64" t="s">
        <v>367</v>
      </c>
      <c r="C163" s="65"/>
      <c r="D163" s="65" t="s">
        <v>64</v>
      </c>
      <c r="E163" s="66">
        <v>191.7612627425189</v>
      </c>
      <c r="F163" s="68">
        <v>99.87690846491749</v>
      </c>
      <c r="G163" s="100" t="s">
        <v>851</v>
      </c>
      <c r="H163" s="65"/>
      <c r="I163" s="69" t="s">
        <v>367</v>
      </c>
      <c r="J163" s="70"/>
      <c r="K163" s="70"/>
      <c r="L163" s="69" t="s">
        <v>3284</v>
      </c>
      <c r="M163" s="73">
        <v>42.02230559183189</v>
      </c>
      <c r="N163" s="74">
        <v>194.9122772216797</v>
      </c>
      <c r="O163" s="74">
        <v>5961.2880859375</v>
      </c>
      <c r="P163" s="75"/>
      <c r="Q163" s="76"/>
      <c r="R163" s="76"/>
      <c r="S163" s="86"/>
      <c r="T163" s="48">
        <v>0</v>
      </c>
      <c r="U163" s="48">
        <v>1</v>
      </c>
      <c r="V163" s="49">
        <v>0</v>
      </c>
      <c r="W163" s="49">
        <v>0.001808</v>
      </c>
      <c r="X163" s="49">
        <v>0.004028</v>
      </c>
      <c r="Y163" s="49">
        <v>0.514204</v>
      </c>
      <c r="Z163" s="49">
        <v>0</v>
      </c>
      <c r="AA163" s="49">
        <v>0</v>
      </c>
      <c r="AB163" s="71">
        <v>163</v>
      </c>
      <c r="AC163" s="71"/>
      <c r="AD163" s="72"/>
      <c r="AE163" s="78" t="s">
        <v>1872</v>
      </c>
      <c r="AF163" s="78">
        <v>4105</v>
      </c>
      <c r="AG163" s="78">
        <v>2592</v>
      </c>
      <c r="AH163" s="78">
        <v>280024</v>
      </c>
      <c r="AI163" s="78">
        <v>23156</v>
      </c>
      <c r="AJ163" s="78"/>
      <c r="AK163" s="78" t="s">
        <v>2145</v>
      </c>
      <c r="AL163" s="78" t="s">
        <v>2363</v>
      </c>
      <c r="AM163" s="82" t="s">
        <v>2460</v>
      </c>
      <c r="AN163" s="78"/>
      <c r="AO163" s="80">
        <v>39866.989340277774</v>
      </c>
      <c r="AP163" s="82" t="s">
        <v>2622</v>
      </c>
      <c r="AQ163" s="78" t="b">
        <v>0</v>
      </c>
      <c r="AR163" s="78" t="b">
        <v>0</v>
      </c>
      <c r="AS163" s="78" t="b">
        <v>1</v>
      </c>
      <c r="AT163" s="78" t="s">
        <v>1663</v>
      </c>
      <c r="AU163" s="78">
        <v>188</v>
      </c>
      <c r="AV163" s="82" t="s">
        <v>2741</v>
      </c>
      <c r="AW163" s="78" t="b">
        <v>0</v>
      </c>
      <c r="AX163" s="78" t="s">
        <v>2837</v>
      </c>
      <c r="AY163" s="82" t="s">
        <v>2998</v>
      </c>
      <c r="AZ163" s="78" t="s">
        <v>66</v>
      </c>
      <c r="BA163" s="78" t="str">
        <f>REPLACE(INDEX(GroupVertices[Group],MATCH(Vertices[[#This Row],[Vertex]],GroupVertices[Vertex],0)),1,1,"")</f>
        <v>1</v>
      </c>
      <c r="BB163" s="48"/>
      <c r="BC163" s="48"/>
      <c r="BD163" s="48"/>
      <c r="BE163" s="48"/>
      <c r="BF163" s="48"/>
      <c r="BG163" s="48"/>
      <c r="BH163" s="121" t="s">
        <v>3843</v>
      </c>
      <c r="BI163" s="121" t="s">
        <v>3843</v>
      </c>
      <c r="BJ163" s="121" t="s">
        <v>3930</v>
      </c>
      <c r="BK163" s="121" t="s">
        <v>3930</v>
      </c>
      <c r="BL163" s="121">
        <v>0</v>
      </c>
      <c r="BM163" s="124">
        <v>0</v>
      </c>
      <c r="BN163" s="121">
        <v>1</v>
      </c>
      <c r="BO163" s="124">
        <v>4.761904761904762</v>
      </c>
      <c r="BP163" s="121">
        <v>0</v>
      </c>
      <c r="BQ163" s="124">
        <v>0</v>
      </c>
      <c r="BR163" s="121">
        <v>20</v>
      </c>
      <c r="BS163" s="124">
        <v>95.23809523809524</v>
      </c>
      <c r="BT163" s="121">
        <v>21</v>
      </c>
      <c r="BU163" s="2"/>
      <c r="BV163" s="3"/>
      <c r="BW163" s="3"/>
      <c r="BX163" s="3"/>
      <c r="BY163" s="3"/>
    </row>
    <row r="164" spans="1:77" ht="41.45" customHeight="1">
      <c r="A164" s="64" t="s">
        <v>368</v>
      </c>
      <c r="C164" s="65"/>
      <c r="D164" s="65" t="s">
        <v>64</v>
      </c>
      <c r="E164" s="66">
        <v>166.12202674558807</v>
      </c>
      <c r="F164" s="68">
        <v>99.98295144247892</v>
      </c>
      <c r="G164" s="100" t="s">
        <v>2764</v>
      </c>
      <c r="H164" s="65"/>
      <c r="I164" s="69" t="s">
        <v>368</v>
      </c>
      <c r="J164" s="70"/>
      <c r="K164" s="70"/>
      <c r="L164" s="69" t="s">
        <v>3285</v>
      </c>
      <c r="M164" s="73">
        <v>6.6817159365230125</v>
      </c>
      <c r="N164" s="74">
        <v>2231.556640625</v>
      </c>
      <c r="O164" s="74">
        <v>1189.2293701171875</v>
      </c>
      <c r="P164" s="75"/>
      <c r="Q164" s="76"/>
      <c r="R164" s="76"/>
      <c r="S164" s="86"/>
      <c r="T164" s="48">
        <v>0</v>
      </c>
      <c r="U164" s="48">
        <v>1</v>
      </c>
      <c r="V164" s="49">
        <v>0</v>
      </c>
      <c r="W164" s="49">
        <v>0.001808</v>
      </c>
      <c r="X164" s="49">
        <v>0.004028</v>
      </c>
      <c r="Y164" s="49">
        <v>0.514204</v>
      </c>
      <c r="Z164" s="49">
        <v>0</v>
      </c>
      <c r="AA164" s="49">
        <v>0</v>
      </c>
      <c r="AB164" s="71">
        <v>164</v>
      </c>
      <c r="AC164" s="71"/>
      <c r="AD164" s="72"/>
      <c r="AE164" s="78" t="s">
        <v>1873</v>
      </c>
      <c r="AF164" s="78">
        <v>682</v>
      </c>
      <c r="AG164" s="78">
        <v>359</v>
      </c>
      <c r="AH164" s="78">
        <v>138824</v>
      </c>
      <c r="AI164" s="78">
        <v>67563</v>
      </c>
      <c r="AJ164" s="78"/>
      <c r="AK164" s="78" t="s">
        <v>2146</v>
      </c>
      <c r="AL164" s="78" t="s">
        <v>2364</v>
      </c>
      <c r="AM164" s="78"/>
      <c r="AN164" s="78"/>
      <c r="AO164" s="80">
        <v>42486.6372337963</v>
      </c>
      <c r="AP164" s="82" t="s">
        <v>2623</v>
      </c>
      <c r="AQ164" s="78" t="b">
        <v>0</v>
      </c>
      <c r="AR164" s="78" t="b">
        <v>0</v>
      </c>
      <c r="AS164" s="78" t="b">
        <v>0</v>
      </c>
      <c r="AT164" s="78" t="s">
        <v>1663</v>
      </c>
      <c r="AU164" s="78">
        <v>42</v>
      </c>
      <c r="AV164" s="82" t="s">
        <v>2733</v>
      </c>
      <c r="AW164" s="78" t="b">
        <v>0</v>
      </c>
      <c r="AX164" s="78" t="s">
        <v>2837</v>
      </c>
      <c r="AY164" s="82" t="s">
        <v>2999</v>
      </c>
      <c r="AZ164" s="78" t="s">
        <v>66</v>
      </c>
      <c r="BA164" s="78" t="str">
        <f>REPLACE(INDEX(GroupVertices[Group],MATCH(Vertices[[#This Row],[Vertex]],GroupVertices[Vertex],0)),1,1,"")</f>
        <v>1</v>
      </c>
      <c r="BB164" s="48"/>
      <c r="BC164" s="48"/>
      <c r="BD164" s="48"/>
      <c r="BE164" s="48"/>
      <c r="BF164" s="48" t="s">
        <v>625</v>
      </c>
      <c r="BG164" s="48" t="s">
        <v>625</v>
      </c>
      <c r="BH164" s="121" t="s">
        <v>3845</v>
      </c>
      <c r="BI164" s="121" t="s">
        <v>3845</v>
      </c>
      <c r="BJ164" s="121" t="s">
        <v>3932</v>
      </c>
      <c r="BK164" s="121" t="s">
        <v>3932</v>
      </c>
      <c r="BL164" s="121">
        <v>1</v>
      </c>
      <c r="BM164" s="124">
        <v>8.333333333333334</v>
      </c>
      <c r="BN164" s="121">
        <v>0</v>
      </c>
      <c r="BO164" s="124">
        <v>0</v>
      </c>
      <c r="BP164" s="121">
        <v>0</v>
      </c>
      <c r="BQ164" s="124">
        <v>0</v>
      </c>
      <c r="BR164" s="121">
        <v>11</v>
      </c>
      <c r="BS164" s="124">
        <v>91.66666666666667</v>
      </c>
      <c r="BT164" s="121">
        <v>12</v>
      </c>
      <c r="BU164" s="2"/>
      <c r="BV164" s="3"/>
      <c r="BW164" s="3"/>
      <c r="BX164" s="3"/>
      <c r="BY164" s="3"/>
    </row>
    <row r="165" spans="1:77" ht="41.45" customHeight="1">
      <c r="A165" s="64" t="s">
        <v>369</v>
      </c>
      <c r="C165" s="65"/>
      <c r="D165" s="65" t="s">
        <v>64</v>
      </c>
      <c r="E165" s="66">
        <v>174.07903102049764</v>
      </c>
      <c r="F165" s="68">
        <v>99.9500415528909</v>
      </c>
      <c r="G165" s="100" t="s">
        <v>2765</v>
      </c>
      <c r="H165" s="65"/>
      <c r="I165" s="69" t="s">
        <v>369</v>
      </c>
      <c r="J165" s="70"/>
      <c r="K165" s="70"/>
      <c r="L165" s="69" t="s">
        <v>3286</v>
      </c>
      <c r="M165" s="73">
        <v>17.649485139894733</v>
      </c>
      <c r="N165" s="74">
        <v>6692.35009765625</v>
      </c>
      <c r="O165" s="74">
        <v>3428.688232421875</v>
      </c>
      <c r="P165" s="75"/>
      <c r="Q165" s="76"/>
      <c r="R165" s="76"/>
      <c r="S165" s="86"/>
      <c r="T165" s="48">
        <v>0</v>
      </c>
      <c r="U165" s="48">
        <v>1</v>
      </c>
      <c r="V165" s="49">
        <v>0</v>
      </c>
      <c r="W165" s="49">
        <v>0.001808</v>
      </c>
      <c r="X165" s="49">
        <v>0.004028</v>
      </c>
      <c r="Y165" s="49">
        <v>0.514204</v>
      </c>
      <c r="Z165" s="49">
        <v>0</v>
      </c>
      <c r="AA165" s="49">
        <v>0</v>
      </c>
      <c r="AB165" s="71">
        <v>165</v>
      </c>
      <c r="AC165" s="71"/>
      <c r="AD165" s="72"/>
      <c r="AE165" s="78" t="s">
        <v>1874</v>
      </c>
      <c r="AF165" s="78">
        <v>1364</v>
      </c>
      <c r="AG165" s="78">
        <v>1052</v>
      </c>
      <c r="AH165" s="78">
        <v>33548</v>
      </c>
      <c r="AI165" s="78">
        <v>81255</v>
      </c>
      <c r="AJ165" s="78"/>
      <c r="AK165" s="78" t="s">
        <v>2147</v>
      </c>
      <c r="AL165" s="78" t="s">
        <v>2365</v>
      </c>
      <c r="AM165" s="78"/>
      <c r="AN165" s="78"/>
      <c r="AO165" s="80">
        <v>42888.12099537037</v>
      </c>
      <c r="AP165" s="82" t="s">
        <v>2624</v>
      </c>
      <c r="AQ165" s="78" t="b">
        <v>1</v>
      </c>
      <c r="AR165" s="78" t="b">
        <v>0</v>
      </c>
      <c r="AS165" s="78" t="b">
        <v>0</v>
      </c>
      <c r="AT165" s="78" t="s">
        <v>1663</v>
      </c>
      <c r="AU165" s="78">
        <v>1</v>
      </c>
      <c r="AV165" s="78"/>
      <c r="AW165" s="78" t="b">
        <v>0</v>
      </c>
      <c r="AX165" s="78" t="s">
        <v>2837</v>
      </c>
      <c r="AY165" s="82" t="s">
        <v>3000</v>
      </c>
      <c r="AZ165" s="78" t="s">
        <v>66</v>
      </c>
      <c r="BA165" s="78" t="str">
        <f>REPLACE(INDEX(GroupVertices[Group],MATCH(Vertices[[#This Row],[Vertex]],GroupVertices[Vertex],0)),1,1,"")</f>
        <v>1</v>
      </c>
      <c r="BB165" s="48"/>
      <c r="BC165" s="48"/>
      <c r="BD165" s="48"/>
      <c r="BE165" s="48"/>
      <c r="BF165" s="48" t="s">
        <v>625</v>
      </c>
      <c r="BG165" s="48" t="s">
        <v>625</v>
      </c>
      <c r="BH165" s="121" t="s">
        <v>3845</v>
      </c>
      <c r="BI165" s="121" t="s">
        <v>3845</v>
      </c>
      <c r="BJ165" s="121" t="s">
        <v>3932</v>
      </c>
      <c r="BK165" s="121" t="s">
        <v>3932</v>
      </c>
      <c r="BL165" s="121">
        <v>1</v>
      </c>
      <c r="BM165" s="124">
        <v>8.333333333333334</v>
      </c>
      <c r="BN165" s="121">
        <v>0</v>
      </c>
      <c r="BO165" s="124">
        <v>0</v>
      </c>
      <c r="BP165" s="121">
        <v>0</v>
      </c>
      <c r="BQ165" s="124">
        <v>0</v>
      </c>
      <c r="BR165" s="121">
        <v>11</v>
      </c>
      <c r="BS165" s="124">
        <v>91.66666666666667</v>
      </c>
      <c r="BT165" s="121">
        <v>12</v>
      </c>
      <c r="BU165" s="2"/>
      <c r="BV165" s="3"/>
      <c r="BW165" s="3"/>
      <c r="BX165" s="3"/>
      <c r="BY165" s="3"/>
    </row>
    <row r="166" spans="1:77" ht="41.45" customHeight="1">
      <c r="A166" s="64" t="s">
        <v>370</v>
      </c>
      <c r="C166" s="65"/>
      <c r="D166" s="65" t="s">
        <v>64</v>
      </c>
      <c r="E166" s="66">
        <v>186.33029157075524</v>
      </c>
      <c r="F166" s="68">
        <v>99.89937077050932</v>
      </c>
      <c r="G166" s="100" t="s">
        <v>2766</v>
      </c>
      <c r="H166" s="65"/>
      <c r="I166" s="69" t="s">
        <v>370</v>
      </c>
      <c r="J166" s="70"/>
      <c r="K166" s="70"/>
      <c r="L166" s="69" t="s">
        <v>3287</v>
      </c>
      <c r="M166" s="73">
        <v>34.536367881594046</v>
      </c>
      <c r="N166" s="74">
        <v>1128.533447265625</v>
      </c>
      <c r="O166" s="74">
        <v>1707.375244140625</v>
      </c>
      <c r="P166" s="75"/>
      <c r="Q166" s="76"/>
      <c r="R166" s="76"/>
      <c r="S166" s="86"/>
      <c r="T166" s="48">
        <v>0</v>
      </c>
      <c r="U166" s="48">
        <v>1</v>
      </c>
      <c r="V166" s="49">
        <v>0</v>
      </c>
      <c r="W166" s="49">
        <v>0.001808</v>
      </c>
      <c r="X166" s="49">
        <v>0.004028</v>
      </c>
      <c r="Y166" s="49">
        <v>0.514204</v>
      </c>
      <c r="Z166" s="49">
        <v>0</v>
      </c>
      <c r="AA166" s="49">
        <v>0</v>
      </c>
      <c r="AB166" s="71">
        <v>166</v>
      </c>
      <c r="AC166" s="71"/>
      <c r="AD166" s="72"/>
      <c r="AE166" s="78" t="s">
        <v>1875</v>
      </c>
      <c r="AF166" s="78">
        <v>3782</v>
      </c>
      <c r="AG166" s="78">
        <v>2119</v>
      </c>
      <c r="AH166" s="78">
        <v>21111</v>
      </c>
      <c r="AI166" s="78">
        <v>147685</v>
      </c>
      <c r="AJ166" s="78"/>
      <c r="AK166" s="78" t="s">
        <v>2148</v>
      </c>
      <c r="AL166" s="78"/>
      <c r="AM166" s="78"/>
      <c r="AN166" s="78"/>
      <c r="AO166" s="80">
        <v>40554.301099537035</v>
      </c>
      <c r="AP166" s="82" t="s">
        <v>2625</v>
      </c>
      <c r="AQ166" s="78" t="b">
        <v>0</v>
      </c>
      <c r="AR166" s="78" t="b">
        <v>0</v>
      </c>
      <c r="AS166" s="78" t="b">
        <v>1</v>
      </c>
      <c r="AT166" s="78" t="s">
        <v>1663</v>
      </c>
      <c r="AU166" s="78">
        <v>17</v>
      </c>
      <c r="AV166" s="82" t="s">
        <v>2743</v>
      </c>
      <c r="AW166" s="78" t="b">
        <v>0</v>
      </c>
      <c r="AX166" s="78" t="s">
        <v>2837</v>
      </c>
      <c r="AY166" s="82" t="s">
        <v>3001</v>
      </c>
      <c r="AZ166" s="78" t="s">
        <v>66</v>
      </c>
      <c r="BA166" s="78" t="str">
        <f>REPLACE(INDEX(GroupVertices[Group],MATCH(Vertices[[#This Row],[Vertex]],GroupVertices[Vertex],0)),1,1,"")</f>
        <v>1</v>
      </c>
      <c r="BB166" s="48"/>
      <c r="BC166" s="48"/>
      <c r="BD166" s="48"/>
      <c r="BE166" s="48"/>
      <c r="BF166" s="48" t="s">
        <v>625</v>
      </c>
      <c r="BG166" s="48" t="s">
        <v>625</v>
      </c>
      <c r="BH166" s="121" t="s">
        <v>3833</v>
      </c>
      <c r="BI166" s="121" t="s">
        <v>3833</v>
      </c>
      <c r="BJ166" s="121" t="s">
        <v>3920</v>
      </c>
      <c r="BK166" s="121" t="s">
        <v>3920</v>
      </c>
      <c r="BL166" s="121">
        <v>1</v>
      </c>
      <c r="BM166" s="124">
        <v>7.6923076923076925</v>
      </c>
      <c r="BN166" s="121">
        <v>0</v>
      </c>
      <c r="BO166" s="124">
        <v>0</v>
      </c>
      <c r="BP166" s="121">
        <v>0</v>
      </c>
      <c r="BQ166" s="124">
        <v>0</v>
      </c>
      <c r="BR166" s="121">
        <v>12</v>
      </c>
      <c r="BS166" s="124">
        <v>92.3076923076923</v>
      </c>
      <c r="BT166" s="121">
        <v>13</v>
      </c>
      <c r="BU166" s="2"/>
      <c r="BV166" s="3"/>
      <c r="BW166" s="3"/>
      <c r="BX166" s="3"/>
      <c r="BY166" s="3"/>
    </row>
    <row r="167" spans="1:77" ht="41.45" customHeight="1">
      <c r="A167" s="64" t="s">
        <v>371</v>
      </c>
      <c r="C167" s="65"/>
      <c r="D167" s="65" t="s">
        <v>64</v>
      </c>
      <c r="E167" s="66">
        <v>406.78408966348786</v>
      </c>
      <c r="F167" s="68">
        <v>98.98758162174997</v>
      </c>
      <c r="G167" s="100" t="s">
        <v>2767</v>
      </c>
      <c r="H167" s="65"/>
      <c r="I167" s="69" t="s">
        <v>371</v>
      </c>
      <c r="J167" s="70"/>
      <c r="K167" s="70"/>
      <c r="L167" s="69" t="s">
        <v>3288</v>
      </c>
      <c r="M167" s="73">
        <v>338.4052981914599</v>
      </c>
      <c r="N167" s="74">
        <v>7426.15771484375</v>
      </c>
      <c r="O167" s="74">
        <v>4072.05078125</v>
      </c>
      <c r="P167" s="75"/>
      <c r="Q167" s="76"/>
      <c r="R167" s="76"/>
      <c r="S167" s="86"/>
      <c r="T167" s="48">
        <v>0</v>
      </c>
      <c r="U167" s="48">
        <v>1</v>
      </c>
      <c r="V167" s="49">
        <v>0</v>
      </c>
      <c r="W167" s="49">
        <v>0.076923</v>
      </c>
      <c r="X167" s="49">
        <v>0</v>
      </c>
      <c r="Y167" s="49">
        <v>0.526089</v>
      </c>
      <c r="Z167" s="49">
        <v>0</v>
      </c>
      <c r="AA167" s="49">
        <v>0</v>
      </c>
      <c r="AB167" s="71">
        <v>167</v>
      </c>
      <c r="AC167" s="71"/>
      <c r="AD167" s="72"/>
      <c r="AE167" s="78" t="s">
        <v>1876</v>
      </c>
      <c r="AF167" s="78">
        <v>23316</v>
      </c>
      <c r="AG167" s="78">
        <v>21319</v>
      </c>
      <c r="AH167" s="78">
        <v>504104</v>
      </c>
      <c r="AI167" s="78">
        <v>235272</v>
      </c>
      <c r="AJ167" s="78"/>
      <c r="AK167" s="78" t="s">
        <v>2149</v>
      </c>
      <c r="AL167" s="78" t="s">
        <v>2366</v>
      </c>
      <c r="AM167" s="78"/>
      <c r="AN167" s="78"/>
      <c r="AO167" s="80">
        <v>39985.07387731481</v>
      </c>
      <c r="AP167" s="82" t="s">
        <v>2626</v>
      </c>
      <c r="AQ167" s="78" t="b">
        <v>0</v>
      </c>
      <c r="AR167" s="78" t="b">
        <v>0</v>
      </c>
      <c r="AS167" s="78" t="b">
        <v>0</v>
      </c>
      <c r="AT167" s="78" t="s">
        <v>1663</v>
      </c>
      <c r="AU167" s="78">
        <v>518</v>
      </c>
      <c r="AV167" s="82" t="s">
        <v>2736</v>
      </c>
      <c r="AW167" s="78" t="b">
        <v>0</v>
      </c>
      <c r="AX167" s="78" t="s">
        <v>2837</v>
      </c>
      <c r="AY167" s="82" t="s">
        <v>3002</v>
      </c>
      <c r="AZ167" s="78" t="s">
        <v>66</v>
      </c>
      <c r="BA167" s="78" t="str">
        <f>REPLACE(INDEX(GroupVertices[Group],MATCH(Vertices[[#This Row],[Vertex]],GroupVertices[Vertex],0)),1,1,"")</f>
        <v>5</v>
      </c>
      <c r="BB167" s="48"/>
      <c r="BC167" s="48"/>
      <c r="BD167" s="48"/>
      <c r="BE167" s="48"/>
      <c r="BF167" s="48" t="s">
        <v>622</v>
      </c>
      <c r="BG167" s="48" t="s">
        <v>622</v>
      </c>
      <c r="BH167" s="121" t="s">
        <v>3846</v>
      </c>
      <c r="BI167" s="121" t="s">
        <v>3846</v>
      </c>
      <c r="BJ167" s="121" t="s">
        <v>3933</v>
      </c>
      <c r="BK167" s="121" t="s">
        <v>3933</v>
      </c>
      <c r="BL167" s="121">
        <v>0</v>
      </c>
      <c r="BM167" s="124">
        <v>0</v>
      </c>
      <c r="BN167" s="121">
        <v>0</v>
      </c>
      <c r="BO167" s="124">
        <v>0</v>
      </c>
      <c r="BP167" s="121">
        <v>0</v>
      </c>
      <c r="BQ167" s="124">
        <v>0</v>
      </c>
      <c r="BR167" s="121">
        <v>6</v>
      </c>
      <c r="BS167" s="124">
        <v>100</v>
      </c>
      <c r="BT167" s="121">
        <v>6</v>
      </c>
      <c r="BU167" s="2"/>
      <c r="BV167" s="3"/>
      <c r="BW167" s="3"/>
      <c r="BX167" s="3"/>
      <c r="BY167" s="3"/>
    </row>
    <row r="168" spans="1:77" ht="41.45" customHeight="1">
      <c r="A168" s="64" t="s">
        <v>372</v>
      </c>
      <c r="C168" s="65"/>
      <c r="D168" s="65" t="s">
        <v>64</v>
      </c>
      <c r="E168" s="66">
        <v>194.43656143812342</v>
      </c>
      <c r="F168" s="68">
        <v>99.86584352368514</v>
      </c>
      <c r="G168" s="100" t="s">
        <v>852</v>
      </c>
      <c r="H168" s="65"/>
      <c r="I168" s="69" t="s">
        <v>372</v>
      </c>
      <c r="J168" s="70"/>
      <c r="K168" s="70"/>
      <c r="L168" s="69" t="s">
        <v>3289</v>
      </c>
      <c r="M168" s="73">
        <v>45.709881673196406</v>
      </c>
      <c r="N168" s="74">
        <v>4510.03369140625</v>
      </c>
      <c r="O168" s="74">
        <v>9364.1455078125</v>
      </c>
      <c r="P168" s="75"/>
      <c r="Q168" s="76"/>
      <c r="R168" s="76"/>
      <c r="S168" s="86"/>
      <c r="T168" s="48">
        <v>0</v>
      </c>
      <c r="U168" s="48">
        <v>1</v>
      </c>
      <c r="V168" s="49">
        <v>0</v>
      </c>
      <c r="W168" s="49">
        <v>0.001808</v>
      </c>
      <c r="X168" s="49">
        <v>0.004028</v>
      </c>
      <c r="Y168" s="49">
        <v>0.514204</v>
      </c>
      <c r="Z168" s="49">
        <v>0</v>
      </c>
      <c r="AA168" s="49">
        <v>0</v>
      </c>
      <c r="AB168" s="71">
        <v>168</v>
      </c>
      <c r="AC168" s="71"/>
      <c r="AD168" s="72"/>
      <c r="AE168" s="78" t="s">
        <v>1877</v>
      </c>
      <c r="AF168" s="78">
        <v>4983</v>
      </c>
      <c r="AG168" s="78">
        <v>2825</v>
      </c>
      <c r="AH168" s="78">
        <v>45668</v>
      </c>
      <c r="AI168" s="78">
        <v>24193</v>
      </c>
      <c r="AJ168" s="78"/>
      <c r="AK168" s="78" t="s">
        <v>2150</v>
      </c>
      <c r="AL168" s="78" t="s">
        <v>2367</v>
      </c>
      <c r="AM168" s="78"/>
      <c r="AN168" s="78"/>
      <c r="AO168" s="80">
        <v>42327.130740740744</v>
      </c>
      <c r="AP168" s="82" t="s">
        <v>2627</v>
      </c>
      <c r="AQ168" s="78" t="b">
        <v>1</v>
      </c>
      <c r="AR168" s="78" t="b">
        <v>0</v>
      </c>
      <c r="AS168" s="78" t="b">
        <v>0</v>
      </c>
      <c r="AT168" s="78" t="s">
        <v>1663</v>
      </c>
      <c r="AU168" s="78">
        <v>29</v>
      </c>
      <c r="AV168" s="82" t="s">
        <v>2733</v>
      </c>
      <c r="AW168" s="78" t="b">
        <v>0</v>
      </c>
      <c r="AX168" s="78" t="s">
        <v>2837</v>
      </c>
      <c r="AY168" s="82" t="s">
        <v>3003</v>
      </c>
      <c r="AZ168" s="78" t="s">
        <v>66</v>
      </c>
      <c r="BA168" s="78" t="str">
        <f>REPLACE(INDEX(GroupVertices[Group],MATCH(Vertices[[#This Row],[Vertex]],GroupVertices[Vertex],0)),1,1,"")</f>
        <v>1</v>
      </c>
      <c r="BB168" s="48"/>
      <c r="BC168" s="48"/>
      <c r="BD168" s="48"/>
      <c r="BE168" s="48"/>
      <c r="BF168" s="48"/>
      <c r="BG168" s="48"/>
      <c r="BH168" s="121" t="s">
        <v>3843</v>
      </c>
      <c r="BI168" s="121" t="s">
        <v>3843</v>
      </c>
      <c r="BJ168" s="121" t="s">
        <v>3930</v>
      </c>
      <c r="BK168" s="121" t="s">
        <v>3930</v>
      </c>
      <c r="BL168" s="121">
        <v>0</v>
      </c>
      <c r="BM168" s="124">
        <v>0</v>
      </c>
      <c r="BN168" s="121">
        <v>1</v>
      </c>
      <c r="BO168" s="124">
        <v>4.761904761904762</v>
      </c>
      <c r="BP168" s="121">
        <v>0</v>
      </c>
      <c r="BQ168" s="124">
        <v>0</v>
      </c>
      <c r="BR168" s="121">
        <v>20</v>
      </c>
      <c r="BS168" s="124">
        <v>95.23809523809524</v>
      </c>
      <c r="BT168" s="121">
        <v>21</v>
      </c>
      <c r="BU168" s="2"/>
      <c r="BV168" s="3"/>
      <c r="BW168" s="3"/>
      <c r="BX168" s="3"/>
      <c r="BY168" s="3"/>
    </row>
    <row r="169" spans="1:77" ht="41.45" customHeight="1">
      <c r="A169" s="64" t="s">
        <v>373</v>
      </c>
      <c r="C169" s="65"/>
      <c r="D169" s="65" t="s">
        <v>64</v>
      </c>
      <c r="E169" s="66">
        <v>210.49983558040117</v>
      </c>
      <c r="F169" s="68">
        <v>99.79940638727294</v>
      </c>
      <c r="G169" s="100" t="s">
        <v>2768</v>
      </c>
      <c r="H169" s="65"/>
      <c r="I169" s="69" t="s">
        <v>373</v>
      </c>
      <c r="J169" s="70"/>
      <c r="K169" s="70"/>
      <c r="L169" s="69" t="s">
        <v>3290</v>
      </c>
      <c r="M169" s="73">
        <v>67.85116466817048</v>
      </c>
      <c r="N169" s="74">
        <v>6661.6171875</v>
      </c>
      <c r="O169" s="74">
        <v>4000.0732421875</v>
      </c>
      <c r="P169" s="75"/>
      <c r="Q169" s="76"/>
      <c r="R169" s="76"/>
      <c r="S169" s="86"/>
      <c r="T169" s="48">
        <v>0</v>
      </c>
      <c r="U169" s="48">
        <v>1</v>
      </c>
      <c r="V169" s="49">
        <v>0</v>
      </c>
      <c r="W169" s="49">
        <v>0.001808</v>
      </c>
      <c r="X169" s="49">
        <v>0.004028</v>
      </c>
      <c r="Y169" s="49">
        <v>0.514204</v>
      </c>
      <c r="Z169" s="49">
        <v>0</v>
      </c>
      <c r="AA169" s="49">
        <v>0</v>
      </c>
      <c r="AB169" s="71">
        <v>169</v>
      </c>
      <c r="AC169" s="71"/>
      <c r="AD169" s="72"/>
      <c r="AE169" s="78" t="s">
        <v>1878</v>
      </c>
      <c r="AF169" s="78">
        <v>4011</v>
      </c>
      <c r="AG169" s="78">
        <v>4224</v>
      </c>
      <c r="AH169" s="78">
        <v>127647</v>
      </c>
      <c r="AI169" s="78">
        <v>134446</v>
      </c>
      <c r="AJ169" s="78"/>
      <c r="AK169" s="78" t="s">
        <v>2151</v>
      </c>
      <c r="AL169" s="78" t="s">
        <v>2368</v>
      </c>
      <c r="AM169" s="78"/>
      <c r="AN169" s="78"/>
      <c r="AO169" s="80">
        <v>39517.11545138889</v>
      </c>
      <c r="AP169" s="82" t="s">
        <v>2628</v>
      </c>
      <c r="AQ169" s="78" t="b">
        <v>0</v>
      </c>
      <c r="AR169" s="78" t="b">
        <v>0</v>
      </c>
      <c r="AS169" s="78" t="b">
        <v>0</v>
      </c>
      <c r="AT169" s="78" t="s">
        <v>1663</v>
      </c>
      <c r="AU169" s="78">
        <v>348</v>
      </c>
      <c r="AV169" s="82" t="s">
        <v>2745</v>
      </c>
      <c r="AW169" s="78" t="b">
        <v>0</v>
      </c>
      <c r="AX169" s="78" t="s">
        <v>2837</v>
      </c>
      <c r="AY169" s="82" t="s">
        <v>3004</v>
      </c>
      <c r="AZ169" s="78" t="s">
        <v>66</v>
      </c>
      <c r="BA169" s="78" t="str">
        <f>REPLACE(INDEX(GroupVertices[Group],MATCH(Vertices[[#This Row],[Vertex]],GroupVertices[Vertex],0)),1,1,"")</f>
        <v>1</v>
      </c>
      <c r="BB169" s="48"/>
      <c r="BC169" s="48"/>
      <c r="BD169" s="48"/>
      <c r="BE169" s="48"/>
      <c r="BF169" s="48" t="s">
        <v>625</v>
      </c>
      <c r="BG169" s="48" t="s">
        <v>625</v>
      </c>
      <c r="BH169" s="121" t="s">
        <v>3847</v>
      </c>
      <c r="BI169" s="121" t="s">
        <v>3847</v>
      </c>
      <c r="BJ169" s="121" t="s">
        <v>3934</v>
      </c>
      <c r="BK169" s="121" t="s">
        <v>3934</v>
      </c>
      <c r="BL169" s="121">
        <v>0</v>
      </c>
      <c r="BM169" s="124">
        <v>0</v>
      </c>
      <c r="BN169" s="121">
        <v>0</v>
      </c>
      <c r="BO169" s="124">
        <v>0</v>
      </c>
      <c r="BP169" s="121">
        <v>0</v>
      </c>
      <c r="BQ169" s="124">
        <v>0</v>
      </c>
      <c r="BR169" s="121">
        <v>7</v>
      </c>
      <c r="BS169" s="124">
        <v>100</v>
      </c>
      <c r="BT169" s="121">
        <v>7</v>
      </c>
      <c r="BU169" s="2"/>
      <c r="BV169" s="3"/>
      <c r="BW169" s="3"/>
      <c r="BX169" s="3"/>
      <c r="BY169" s="3"/>
    </row>
    <row r="170" spans="1:77" ht="41.45" customHeight="1">
      <c r="A170" s="64" t="s">
        <v>374</v>
      </c>
      <c r="C170" s="65"/>
      <c r="D170" s="65" t="s">
        <v>64</v>
      </c>
      <c r="E170" s="66">
        <v>165.9497972158281</v>
      </c>
      <c r="F170" s="68">
        <v>99.98366377775139</v>
      </c>
      <c r="G170" s="100" t="s">
        <v>2769</v>
      </c>
      <c r="H170" s="65"/>
      <c r="I170" s="69" t="s">
        <v>374</v>
      </c>
      <c r="J170" s="70"/>
      <c r="K170" s="70"/>
      <c r="L170" s="69" t="s">
        <v>3291</v>
      </c>
      <c r="M170" s="73">
        <v>6.44431833471843</v>
      </c>
      <c r="N170" s="74">
        <v>6392.67919921875</v>
      </c>
      <c r="O170" s="74">
        <v>6235.72314453125</v>
      </c>
      <c r="P170" s="75"/>
      <c r="Q170" s="76"/>
      <c r="R170" s="76"/>
      <c r="S170" s="86"/>
      <c r="T170" s="48">
        <v>0</v>
      </c>
      <c r="U170" s="48">
        <v>1</v>
      </c>
      <c r="V170" s="49">
        <v>0</v>
      </c>
      <c r="W170" s="49">
        <v>0.001808</v>
      </c>
      <c r="X170" s="49">
        <v>0.004028</v>
      </c>
      <c r="Y170" s="49">
        <v>0.514204</v>
      </c>
      <c r="Z170" s="49">
        <v>0</v>
      </c>
      <c r="AA170" s="49">
        <v>0</v>
      </c>
      <c r="AB170" s="71">
        <v>170</v>
      </c>
      <c r="AC170" s="71"/>
      <c r="AD170" s="72"/>
      <c r="AE170" s="78" t="s">
        <v>1879</v>
      </c>
      <c r="AF170" s="78">
        <v>819</v>
      </c>
      <c r="AG170" s="78">
        <v>344</v>
      </c>
      <c r="AH170" s="78">
        <v>17268</v>
      </c>
      <c r="AI170" s="78">
        <v>42942</v>
      </c>
      <c r="AJ170" s="78"/>
      <c r="AK170" s="78" t="s">
        <v>2152</v>
      </c>
      <c r="AL170" s="78" t="s">
        <v>2369</v>
      </c>
      <c r="AM170" s="78"/>
      <c r="AN170" s="78"/>
      <c r="AO170" s="80">
        <v>39746.740428240744</v>
      </c>
      <c r="AP170" s="82" t="s">
        <v>2629</v>
      </c>
      <c r="AQ170" s="78" t="b">
        <v>0</v>
      </c>
      <c r="AR170" s="78" t="b">
        <v>0</v>
      </c>
      <c r="AS170" s="78" t="b">
        <v>0</v>
      </c>
      <c r="AT170" s="78" t="s">
        <v>1663</v>
      </c>
      <c r="AU170" s="78">
        <v>7</v>
      </c>
      <c r="AV170" s="82" t="s">
        <v>2737</v>
      </c>
      <c r="AW170" s="78" t="b">
        <v>0</v>
      </c>
      <c r="AX170" s="78" t="s">
        <v>2837</v>
      </c>
      <c r="AY170" s="82" t="s">
        <v>3005</v>
      </c>
      <c r="AZ170" s="78" t="s">
        <v>66</v>
      </c>
      <c r="BA170" s="78" t="str">
        <f>REPLACE(INDEX(GroupVertices[Group],MATCH(Vertices[[#This Row],[Vertex]],GroupVertices[Vertex],0)),1,1,"")</f>
        <v>1</v>
      </c>
      <c r="BB170" s="48"/>
      <c r="BC170" s="48"/>
      <c r="BD170" s="48"/>
      <c r="BE170" s="48"/>
      <c r="BF170" s="48" t="s">
        <v>625</v>
      </c>
      <c r="BG170" s="48" t="s">
        <v>625</v>
      </c>
      <c r="BH170" s="121" t="s">
        <v>3847</v>
      </c>
      <c r="BI170" s="121" t="s">
        <v>3847</v>
      </c>
      <c r="BJ170" s="121" t="s">
        <v>3934</v>
      </c>
      <c r="BK170" s="121" t="s">
        <v>3934</v>
      </c>
      <c r="BL170" s="121">
        <v>0</v>
      </c>
      <c r="BM170" s="124">
        <v>0</v>
      </c>
      <c r="BN170" s="121">
        <v>0</v>
      </c>
      <c r="BO170" s="124">
        <v>0</v>
      </c>
      <c r="BP170" s="121">
        <v>0</v>
      </c>
      <c r="BQ170" s="124">
        <v>0</v>
      </c>
      <c r="BR170" s="121">
        <v>7</v>
      </c>
      <c r="BS170" s="124">
        <v>100</v>
      </c>
      <c r="BT170" s="121">
        <v>7</v>
      </c>
      <c r="BU170" s="2"/>
      <c r="BV170" s="3"/>
      <c r="BW170" s="3"/>
      <c r="BX170" s="3"/>
      <c r="BY170" s="3"/>
    </row>
    <row r="171" spans="1:77" ht="41.45" customHeight="1">
      <c r="A171" s="64" t="s">
        <v>375</v>
      </c>
      <c r="C171" s="65"/>
      <c r="D171" s="65" t="s">
        <v>64</v>
      </c>
      <c r="E171" s="66">
        <v>162.64299024443713</v>
      </c>
      <c r="F171" s="68">
        <v>99.99734061498279</v>
      </c>
      <c r="G171" s="100" t="s">
        <v>853</v>
      </c>
      <c r="H171" s="65"/>
      <c r="I171" s="69" t="s">
        <v>375</v>
      </c>
      <c r="J171" s="70"/>
      <c r="K171" s="70"/>
      <c r="L171" s="69" t="s">
        <v>3292</v>
      </c>
      <c r="M171" s="73">
        <v>1.886284380070442</v>
      </c>
      <c r="N171" s="74">
        <v>9804.087890625</v>
      </c>
      <c r="O171" s="74">
        <v>4486.4404296875</v>
      </c>
      <c r="P171" s="75"/>
      <c r="Q171" s="76"/>
      <c r="R171" s="76"/>
      <c r="S171" s="86"/>
      <c r="T171" s="48">
        <v>0</v>
      </c>
      <c r="U171" s="48">
        <v>2</v>
      </c>
      <c r="V171" s="49">
        <v>460.4</v>
      </c>
      <c r="W171" s="49">
        <v>0.001828</v>
      </c>
      <c r="X171" s="49">
        <v>0.00409</v>
      </c>
      <c r="Y171" s="49">
        <v>0.831278</v>
      </c>
      <c r="Z171" s="49">
        <v>0</v>
      </c>
      <c r="AA171" s="49">
        <v>0</v>
      </c>
      <c r="AB171" s="71">
        <v>171</v>
      </c>
      <c r="AC171" s="71"/>
      <c r="AD171" s="72"/>
      <c r="AE171" s="78" t="s">
        <v>1880</v>
      </c>
      <c r="AF171" s="78">
        <v>183</v>
      </c>
      <c r="AG171" s="78">
        <v>56</v>
      </c>
      <c r="AH171" s="78">
        <v>4834</v>
      </c>
      <c r="AI171" s="78">
        <v>33550</v>
      </c>
      <c r="AJ171" s="78"/>
      <c r="AK171" s="78"/>
      <c r="AL171" s="78" t="s">
        <v>1684</v>
      </c>
      <c r="AM171" s="78"/>
      <c r="AN171" s="78"/>
      <c r="AO171" s="80">
        <v>42750.0609375</v>
      </c>
      <c r="AP171" s="78"/>
      <c r="AQ171" s="78" t="b">
        <v>1</v>
      </c>
      <c r="AR171" s="78" t="b">
        <v>0</v>
      </c>
      <c r="AS171" s="78" t="b">
        <v>0</v>
      </c>
      <c r="AT171" s="78" t="s">
        <v>1663</v>
      </c>
      <c r="AU171" s="78">
        <v>1</v>
      </c>
      <c r="AV171" s="78"/>
      <c r="AW171" s="78" t="b">
        <v>0</v>
      </c>
      <c r="AX171" s="78" t="s">
        <v>2837</v>
      </c>
      <c r="AY171" s="82" t="s">
        <v>3006</v>
      </c>
      <c r="AZ171" s="78" t="s">
        <v>66</v>
      </c>
      <c r="BA171" s="78" t="str">
        <f>REPLACE(INDEX(GroupVertices[Group],MATCH(Vertices[[#This Row],[Vertex]],GroupVertices[Vertex],0)),1,1,"")</f>
        <v>6</v>
      </c>
      <c r="BB171" s="48"/>
      <c r="BC171" s="48"/>
      <c r="BD171" s="48"/>
      <c r="BE171" s="48"/>
      <c r="BF171" s="48" t="s">
        <v>625</v>
      </c>
      <c r="BG171" s="48" t="s">
        <v>630</v>
      </c>
      <c r="BH171" s="121" t="s">
        <v>3848</v>
      </c>
      <c r="BI171" s="121" t="s">
        <v>3892</v>
      </c>
      <c r="BJ171" s="121" t="s">
        <v>3935</v>
      </c>
      <c r="BK171" s="121" t="s">
        <v>3935</v>
      </c>
      <c r="BL171" s="121">
        <v>3</v>
      </c>
      <c r="BM171" s="124">
        <v>9.67741935483871</v>
      </c>
      <c r="BN171" s="121">
        <v>0</v>
      </c>
      <c r="BO171" s="124">
        <v>0</v>
      </c>
      <c r="BP171" s="121">
        <v>0</v>
      </c>
      <c r="BQ171" s="124">
        <v>0</v>
      </c>
      <c r="BR171" s="121">
        <v>28</v>
      </c>
      <c r="BS171" s="124">
        <v>90.3225806451613</v>
      </c>
      <c r="BT171" s="121">
        <v>31</v>
      </c>
      <c r="BU171" s="2"/>
      <c r="BV171" s="3"/>
      <c r="BW171" s="3"/>
      <c r="BX171" s="3"/>
      <c r="BY171" s="3"/>
    </row>
    <row r="172" spans="1:77" ht="41.45" customHeight="1">
      <c r="A172" s="64" t="s">
        <v>438</v>
      </c>
      <c r="C172" s="65"/>
      <c r="D172" s="65" t="s">
        <v>64</v>
      </c>
      <c r="E172" s="66">
        <v>163.82563301545545</v>
      </c>
      <c r="F172" s="68">
        <v>99.99244924611183</v>
      </c>
      <c r="G172" s="100" t="s">
        <v>877</v>
      </c>
      <c r="H172" s="65"/>
      <c r="I172" s="69" t="s">
        <v>438</v>
      </c>
      <c r="J172" s="70"/>
      <c r="K172" s="70"/>
      <c r="L172" s="69" t="s">
        <v>3293</v>
      </c>
      <c r="M172" s="73">
        <v>3.5164145791285764</v>
      </c>
      <c r="N172" s="74">
        <v>9303.021484375</v>
      </c>
      <c r="O172" s="74">
        <v>4357.01025390625</v>
      </c>
      <c r="P172" s="75"/>
      <c r="Q172" s="76"/>
      <c r="R172" s="76"/>
      <c r="S172" s="86"/>
      <c r="T172" s="48">
        <v>5</v>
      </c>
      <c r="U172" s="48">
        <v>2</v>
      </c>
      <c r="V172" s="49">
        <v>1074.028571</v>
      </c>
      <c r="W172" s="49">
        <v>0.001312</v>
      </c>
      <c r="X172" s="49">
        <v>0.00096</v>
      </c>
      <c r="Y172" s="49">
        <v>2.238173</v>
      </c>
      <c r="Z172" s="49">
        <v>0</v>
      </c>
      <c r="AA172" s="49">
        <v>0</v>
      </c>
      <c r="AB172" s="71">
        <v>172</v>
      </c>
      <c r="AC172" s="71"/>
      <c r="AD172" s="72"/>
      <c r="AE172" s="78" t="s">
        <v>1881</v>
      </c>
      <c r="AF172" s="78">
        <v>205</v>
      </c>
      <c r="AG172" s="78">
        <v>159</v>
      </c>
      <c r="AH172" s="78">
        <v>77</v>
      </c>
      <c r="AI172" s="78">
        <v>272</v>
      </c>
      <c r="AJ172" s="78"/>
      <c r="AK172" s="78" t="s">
        <v>2153</v>
      </c>
      <c r="AL172" s="78"/>
      <c r="AM172" s="78"/>
      <c r="AN172" s="78"/>
      <c r="AO172" s="80">
        <v>42196.714791666665</v>
      </c>
      <c r="AP172" s="82" t="s">
        <v>2630</v>
      </c>
      <c r="AQ172" s="78" t="b">
        <v>1</v>
      </c>
      <c r="AR172" s="78" t="b">
        <v>0</v>
      </c>
      <c r="AS172" s="78" t="b">
        <v>1</v>
      </c>
      <c r="AT172" s="78" t="s">
        <v>1663</v>
      </c>
      <c r="AU172" s="78">
        <v>0</v>
      </c>
      <c r="AV172" s="82" t="s">
        <v>2733</v>
      </c>
      <c r="AW172" s="78" t="b">
        <v>0</v>
      </c>
      <c r="AX172" s="78" t="s">
        <v>2837</v>
      </c>
      <c r="AY172" s="82" t="s">
        <v>3007</v>
      </c>
      <c r="AZ172" s="78" t="s">
        <v>66</v>
      </c>
      <c r="BA172" s="78" t="str">
        <f>REPLACE(INDEX(GroupVertices[Group],MATCH(Vertices[[#This Row],[Vertex]],GroupVertices[Vertex],0)),1,1,"")</f>
        <v>6</v>
      </c>
      <c r="BB172" s="48"/>
      <c r="BC172" s="48"/>
      <c r="BD172" s="48"/>
      <c r="BE172" s="48"/>
      <c r="BF172" s="48" t="s">
        <v>3808</v>
      </c>
      <c r="BG172" s="48" t="s">
        <v>3819</v>
      </c>
      <c r="BH172" s="121" t="s">
        <v>3849</v>
      </c>
      <c r="BI172" s="121" t="s">
        <v>3893</v>
      </c>
      <c r="BJ172" s="121" t="s">
        <v>3936</v>
      </c>
      <c r="BK172" s="121" t="s">
        <v>3936</v>
      </c>
      <c r="BL172" s="121">
        <v>10</v>
      </c>
      <c r="BM172" s="124">
        <v>6.0606060606060606</v>
      </c>
      <c r="BN172" s="121">
        <v>1</v>
      </c>
      <c r="BO172" s="124">
        <v>0.6060606060606061</v>
      </c>
      <c r="BP172" s="121">
        <v>1</v>
      </c>
      <c r="BQ172" s="124">
        <v>0.6060606060606061</v>
      </c>
      <c r="BR172" s="121">
        <v>154</v>
      </c>
      <c r="BS172" s="124">
        <v>93.33333333333333</v>
      </c>
      <c r="BT172" s="121">
        <v>165</v>
      </c>
      <c r="BU172" s="2"/>
      <c r="BV172" s="3"/>
      <c r="BW172" s="3"/>
      <c r="BX172" s="3"/>
      <c r="BY172" s="3"/>
    </row>
    <row r="173" spans="1:77" ht="41.45" customHeight="1">
      <c r="A173" s="64" t="s">
        <v>376</v>
      </c>
      <c r="C173" s="65"/>
      <c r="D173" s="65" t="s">
        <v>64</v>
      </c>
      <c r="E173" s="66">
        <v>163.82563301545545</v>
      </c>
      <c r="F173" s="68">
        <v>99.99244924611183</v>
      </c>
      <c r="G173" s="100" t="s">
        <v>854</v>
      </c>
      <c r="H173" s="65"/>
      <c r="I173" s="69" t="s">
        <v>376</v>
      </c>
      <c r="J173" s="70"/>
      <c r="K173" s="70"/>
      <c r="L173" s="69" t="s">
        <v>3294</v>
      </c>
      <c r="M173" s="73">
        <v>3.5164145791285764</v>
      </c>
      <c r="N173" s="74">
        <v>1480.139892578125</v>
      </c>
      <c r="O173" s="74">
        <v>6017.0009765625</v>
      </c>
      <c r="P173" s="75"/>
      <c r="Q173" s="76"/>
      <c r="R173" s="76"/>
      <c r="S173" s="86"/>
      <c r="T173" s="48">
        <v>0</v>
      </c>
      <c r="U173" s="48">
        <v>1</v>
      </c>
      <c r="V173" s="49">
        <v>0</v>
      </c>
      <c r="W173" s="49">
        <v>0.001808</v>
      </c>
      <c r="X173" s="49">
        <v>0.004028</v>
      </c>
      <c r="Y173" s="49">
        <v>0.514204</v>
      </c>
      <c r="Z173" s="49">
        <v>0</v>
      </c>
      <c r="AA173" s="49">
        <v>0</v>
      </c>
      <c r="AB173" s="71">
        <v>173</v>
      </c>
      <c r="AC173" s="71"/>
      <c r="AD173" s="72"/>
      <c r="AE173" s="78" t="s">
        <v>1882</v>
      </c>
      <c r="AF173" s="78">
        <v>223</v>
      </c>
      <c r="AG173" s="78">
        <v>159</v>
      </c>
      <c r="AH173" s="78">
        <v>8334</v>
      </c>
      <c r="AI173" s="78">
        <v>11493</v>
      </c>
      <c r="AJ173" s="78"/>
      <c r="AK173" s="78" t="s">
        <v>2154</v>
      </c>
      <c r="AL173" s="78" t="s">
        <v>2357</v>
      </c>
      <c r="AM173" s="78"/>
      <c r="AN173" s="78"/>
      <c r="AO173" s="80">
        <v>41882.67395833333</v>
      </c>
      <c r="AP173" s="82" t="s">
        <v>2631</v>
      </c>
      <c r="AQ173" s="78" t="b">
        <v>1</v>
      </c>
      <c r="AR173" s="78" t="b">
        <v>0</v>
      </c>
      <c r="AS173" s="78" t="b">
        <v>1</v>
      </c>
      <c r="AT173" s="78" t="s">
        <v>1663</v>
      </c>
      <c r="AU173" s="78">
        <v>5</v>
      </c>
      <c r="AV173" s="82" t="s">
        <v>2733</v>
      </c>
      <c r="AW173" s="78" t="b">
        <v>0</v>
      </c>
      <c r="AX173" s="78" t="s">
        <v>2837</v>
      </c>
      <c r="AY173" s="82" t="s">
        <v>3008</v>
      </c>
      <c r="AZ173" s="78" t="s">
        <v>66</v>
      </c>
      <c r="BA173" s="78" t="str">
        <f>REPLACE(INDEX(GroupVertices[Group],MATCH(Vertices[[#This Row],[Vertex]],GroupVertices[Vertex],0)),1,1,"")</f>
        <v>1</v>
      </c>
      <c r="BB173" s="48"/>
      <c r="BC173" s="48"/>
      <c r="BD173" s="48"/>
      <c r="BE173" s="48"/>
      <c r="BF173" s="48"/>
      <c r="BG173" s="48"/>
      <c r="BH173" s="121" t="s">
        <v>3843</v>
      </c>
      <c r="BI173" s="121" t="s">
        <v>3843</v>
      </c>
      <c r="BJ173" s="121" t="s">
        <v>3930</v>
      </c>
      <c r="BK173" s="121" t="s">
        <v>3930</v>
      </c>
      <c r="BL173" s="121">
        <v>0</v>
      </c>
      <c r="BM173" s="124">
        <v>0</v>
      </c>
      <c r="BN173" s="121">
        <v>1</v>
      </c>
      <c r="BO173" s="124">
        <v>4.761904761904762</v>
      </c>
      <c r="BP173" s="121">
        <v>0</v>
      </c>
      <c r="BQ173" s="124">
        <v>0</v>
      </c>
      <c r="BR173" s="121">
        <v>20</v>
      </c>
      <c r="BS173" s="124">
        <v>95.23809523809524</v>
      </c>
      <c r="BT173" s="121">
        <v>21</v>
      </c>
      <c r="BU173" s="2"/>
      <c r="BV173" s="3"/>
      <c r="BW173" s="3"/>
      <c r="BX173" s="3"/>
      <c r="BY173" s="3"/>
    </row>
    <row r="174" spans="1:77" ht="41.45" customHeight="1">
      <c r="A174" s="64" t="s">
        <v>377</v>
      </c>
      <c r="C174" s="65"/>
      <c r="D174" s="65" t="s">
        <v>64</v>
      </c>
      <c r="E174" s="66">
        <v>326.38734517154444</v>
      </c>
      <c r="F174" s="68">
        <v>99.32009972693814</v>
      </c>
      <c r="G174" s="100" t="s">
        <v>855</v>
      </c>
      <c r="H174" s="65"/>
      <c r="I174" s="69" t="s">
        <v>377</v>
      </c>
      <c r="J174" s="70"/>
      <c r="K174" s="70"/>
      <c r="L174" s="69" t="s">
        <v>3295</v>
      </c>
      <c r="M174" s="73">
        <v>227.5880976690807</v>
      </c>
      <c r="N174" s="74">
        <v>6322.03369140625</v>
      </c>
      <c r="O174" s="74">
        <v>1793.549072265625</v>
      </c>
      <c r="P174" s="75"/>
      <c r="Q174" s="76"/>
      <c r="R174" s="76"/>
      <c r="S174" s="86"/>
      <c r="T174" s="48">
        <v>0</v>
      </c>
      <c r="U174" s="48">
        <v>1</v>
      </c>
      <c r="V174" s="49">
        <v>0</v>
      </c>
      <c r="W174" s="49">
        <v>0.001808</v>
      </c>
      <c r="X174" s="49">
        <v>0.004028</v>
      </c>
      <c r="Y174" s="49">
        <v>0.514204</v>
      </c>
      <c r="Z174" s="49">
        <v>0</v>
      </c>
      <c r="AA174" s="49">
        <v>0</v>
      </c>
      <c r="AB174" s="71">
        <v>174</v>
      </c>
      <c r="AC174" s="71"/>
      <c r="AD174" s="72"/>
      <c r="AE174" s="78" t="s">
        <v>1883</v>
      </c>
      <c r="AF174" s="78">
        <v>15743</v>
      </c>
      <c r="AG174" s="78">
        <v>14317</v>
      </c>
      <c r="AH174" s="78">
        <v>425216</v>
      </c>
      <c r="AI174" s="78">
        <v>509243</v>
      </c>
      <c r="AJ174" s="78"/>
      <c r="AK174" s="78" t="s">
        <v>2155</v>
      </c>
      <c r="AL174" s="78" t="s">
        <v>2370</v>
      </c>
      <c r="AM174" s="78"/>
      <c r="AN174" s="78"/>
      <c r="AO174" s="80">
        <v>40008.64025462963</v>
      </c>
      <c r="AP174" s="78"/>
      <c r="AQ174" s="78" t="b">
        <v>0</v>
      </c>
      <c r="AR174" s="78" t="b">
        <v>0</v>
      </c>
      <c r="AS174" s="78" t="b">
        <v>1</v>
      </c>
      <c r="AT174" s="78" t="s">
        <v>1663</v>
      </c>
      <c r="AU174" s="78">
        <v>1415</v>
      </c>
      <c r="AV174" s="82" t="s">
        <v>2733</v>
      </c>
      <c r="AW174" s="78" t="b">
        <v>0</v>
      </c>
      <c r="AX174" s="78" t="s">
        <v>2837</v>
      </c>
      <c r="AY174" s="82" t="s">
        <v>3009</v>
      </c>
      <c r="AZ174" s="78" t="s">
        <v>66</v>
      </c>
      <c r="BA174" s="78" t="str">
        <f>REPLACE(INDEX(GroupVertices[Group],MATCH(Vertices[[#This Row],[Vertex]],GroupVertices[Vertex],0)),1,1,"")</f>
        <v>1</v>
      </c>
      <c r="BB174" s="48" t="s">
        <v>607</v>
      </c>
      <c r="BC174" s="48" t="s">
        <v>607</v>
      </c>
      <c r="BD174" s="48" t="s">
        <v>619</v>
      </c>
      <c r="BE174" s="48" t="s">
        <v>619</v>
      </c>
      <c r="BF174" s="48" t="s">
        <v>3805</v>
      </c>
      <c r="BG174" s="48" t="s">
        <v>3805</v>
      </c>
      <c r="BH174" s="121" t="s">
        <v>3840</v>
      </c>
      <c r="BI174" s="121" t="s">
        <v>3889</v>
      </c>
      <c r="BJ174" s="121" t="s">
        <v>3927</v>
      </c>
      <c r="BK174" s="121" t="s">
        <v>3927</v>
      </c>
      <c r="BL174" s="121">
        <v>0</v>
      </c>
      <c r="BM174" s="124">
        <v>0</v>
      </c>
      <c r="BN174" s="121">
        <v>1</v>
      </c>
      <c r="BO174" s="124">
        <v>1.9607843137254901</v>
      </c>
      <c r="BP174" s="121">
        <v>0</v>
      </c>
      <c r="BQ174" s="124">
        <v>0</v>
      </c>
      <c r="BR174" s="121">
        <v>50</v>
      </c>
      <c r="BS174" s="124">
        <v>98.03921568627452</v>
      </c>
      <c r="BT174" s="121">
        <v>51</v>
      </c>
      <c r="BU174" s="2"/>
      <c r="BV174" s="3"/>
      <c r="BW174" s="3"/>
      <c r="BX174" s="3"/>
      <c r="BY174" s="3"/>
    </row>
    <row r="175" spans="1:77" ht="41.45" customHeight="1">
      <c r="A175" s="64" t="s">
        <v>378</v>
      </c>
      <c r="C175" s="65"/>
      <c r="D175" s="65" t="s">
        <v>64</v>
      </c>
      <c r="E175" s="66">
        <v>210.79836676531843</v>
      </c>
      <c r="F175" s="68">
        <v>99.79817167280066</v>
      </c>
      <c r="G175" s="100" t="s">
        <v>2770</v>
      </c>
      <c r="H175" s="65"/>
      <c r="I175" s="69" t="s">
        <v>378</v>
      </c>
      <c r="J175" s="70"/>
      <c r="K175" s="70"/>
      <c r="L175" s="69" t="s">
        <v>3296</v>
      </c>
      <c r="M175" s="73">
        <v>68.26265384463176</v>
      </c>
      <c r="N175" s="74">
        <v>6658.4990234375</v>
      </c>
      <c r="O175" s="74">
        <v>2749.469970703125</v>
      </c>
      <c r="P175" s="75"/>
      <c r="Q175" s="76"/>
      <c r="R175" s="76"/>
      <c r="S175" s="86"/>
      <c r="T175" s="48">
        <v>0</v>
      </c>
      <c r="U175" s="48">
        <v>1</v>
      </c>
      <c r="V175" s="49">
        <v>0</v>
      </c>
      <c r="W175" s="49">
        <v>0.001808</v>
      </c>
      <c r="X175" s="49">
        <v>0.004028</v>
      </c>
      <c r="Y175" s="49">
        <v>0.514204</v>
      </c>
      <c r="Z175" s="49">
        <v>0</v>
      </c>
      <c r="AA175" s="49">
        <v>0</v>
      </c>
      <c r="AB175" s="71">
        <v>175</v>
      </c>
      <c r="AC175" s="71"/>
      <c r="AD175" s="72"/>
      <c r="AE175" s="78" t="s">
        <v>1884</v>
      </c>
      <c r="AF175" s="78">
        <v>5001</v>
      </c>
      <c r="AG175" s="78">
        <v>4250</v>
      </c>
      <c r="AH175" s="78">
        <v>84319</v>
      </c>
      <c r="AI175" s="78">
        <v>88124</v>
      </c>
      <c r="AJ175" s="78"/>
      <c r="AK175" s="78" t="s">
        <v>2156</v>
      </c>
      <c r="AL175" s="78" t="s">
        <v>2267</v>
      </c>
      <c r="AM175" s="78"/>
      <c r="AN175" s="78"/>
      <c r="AO175" s="80">
        <v>41187.16962962963</v>
      </c>
      <c r="AP175" s="82" t="s">
        <v>2632</v>
      </c>
      <c r="AQ175" s="78" t="b">
        <v>0</v>
      </c>
      <c r="AR175" s="78" t="b">
        <v>0</v>
      </c>
      <c r="AS175" s="78" t="b">
        <v>1</v>
      </c>
      <c r="AT175" s="78" t="s">
        <v>1663</v>
      </c>
      <c r="AU175" s="78">
        <v>8</v>
      </c>
      <c r="AV175" s="82" t="s">
        <v>2738</v>
      </c>
      <c r="AW175" s="78" t="b">
        <v>0</v>
      </c>
      <c r="AX175" s="78" t="s">
        <v>2837</v>
      </c>
      <c r="AY175" s="82" t="s">
        <v>3010</v>
      </c>
      <c r="AZ175" s="78" t="s">
        <v>66</v>
      </c>
      <c r="BA175" s="78" t="str">
        <f>REPLACE(INDEX(GroupVertices[Group],MATCH(Vertices[[#This Row],[Vertex]],GroupVertices[Vertex],0)),1,1,"")</f>
        <v>1</v>
      </c>
      <c r="BB175" s="48"/>
      <c r="BC175" s="48"/>
      <c r="BD175" s="48"/>
      <c r="BE175" s="48"/>
      <c r="BF175" s="48" t="s">
        <v>625</v>
      </c>
      <c r="BG175" s="48" t="s">
        <v>625</v>
      </c>
      <c r="BH175" s="121" t="s">
        <v>3833</v>
      </c>
      <c r="BI175" s="121" t="s">
        <v>3833</v>
      </c>
      <c r="BJ175" s="121" t="s">
        <v>3920</v>
      </c>
      <c r="BK175" s="121" t="s">
        <v>3920</v>
      </c>
      <c r="BL175" s="121">
        <v>1</v>
      </c>
      <c r="BM175" s="124">
        <v>7.6923076923076925</v>
      </c>
      <c r="BN175" s="121">
        <v>0</v>
      </c>
      <c r="BO175" s="124">
        <v>0</v>
      </c>
      <c r="BP175" s="121">
        <v>0</v>
      </c>
      <c r="BQ175" s="124">
        <v>0</v>
      </c>
      <c r="BR175" s="121">
        <v>12</v>
      </c>
      <c r="BS175" s="124">
        <v>92.3076923076923</v>
      </c>
      <c r="BT175" s="121">
        <v>13</v>
      </c>
      <c r="BU175" s="2"/>
      <c r="BV175" s="3"/>
      <c r="BW175" s="3"/>
      <c r="BX175" s="3"/>
      <c r="BY175" s="3"/>
    </row>
    <row r="176" spans="1:77" ht="41.45" customHeight="1">
      <c r="A176" s="64" t="s">
        <v>379</v>
      </c>
      <c r="C176" s="65"/>
      <c r="D176" s="65" t="s">
        <v>64</v>
      </c>
      <c r="E176" s="66">
        <v>163.52710183053821</v>
      </c>
      <c r="F176" s="68">
        <v>99.99368396058412</v>
      </c>
      <c r="G176" s="100" t="s">
        <v>2771</v>
      </c>
      <c r="H176" s="65"/>
      <c r="I176" s="69" t="s">
        <v>379</v>
      </c>
      <c r="J176" s="70"/>
      <c r="K176" s="70"/>
      <c r="L176" s="69" t="s">
        <v>3297</v>
      </c>
      <c r="M176" s="73">
        <v>3.1049254026672997</v>
      </c>
      <c r="N176" s="74">
        <v>3949.480712890625</v>
      </c>
      <c r="O176" s="74">
        <v>352.9058837890625</v>
      </c>
      <c r="P176" s="75"/>
      <c r="Q176" s="76"/>
      <c r="R176" s="76"/>
      <c r="S176" s="86"/>
      <c r="T176" s="48">
        <v>0</v>
      </c>
      <c r="U176" s="48">
        <v>1</v>
      </c>
      <c r="V176" s="49">
        <v>0</v>
      </c>
      <c r="W176" s="49">
        <v>0.001808</v>
      </c>
      <c r="X176" s="49">
        <v>0.004028</v>
      </c>
      <c r="Y176" s="49">
        <v>0.514204</v>
      </c>
      <c r="Z176" s="49">
        <v>0</v>
      </c>
      <c r="AA176" s="49">
        <v>0</v>
      </c>
      <c r="AB176" s="71">
        <v>176</v>
      </c>
      <c r="AC176" s="71"/>
      <c r="AD176" s="72"/>
      <c r="AE176" s="78" t="s">
        <v>1885</v>
      </c>
      <c r="AF176" s="78">
        <v>669</v>
      </c>
      <c r="AG176" s="78">
        <v>133</v>
      </c>
      <c r="AH176" s="78">
        <v>40700</v>
      </c>
      <c r="AI176" s="78">
        <v>40498</v>
      </c>
      <c r="AJ176" s="78"/>
      <c r="AK176" s="78" t="s">
        <v>2157</v>
      </c>
      <c r="AL176" s="78"/>
      <c r="AM176" s="78"/>
      <c r="AN176" s="78"/>
      <c r="AO176" s="80">
        <v>41493.130902777775</v>
      </c>
      <c r="AP176" s="78"/>
      <c r="AQ176" s="78" t="b">
        <v>1</v>
      </c>
      <c r="AR176" s="78" t="b">
        <v>0</v>
      </c>
      <c r="AS176" s="78" t="b">
        <v>0</v>
      </c>
      <c r="AT176" s="78" t="s">
        <v>1663</v>
      </c>
      <c r="AU176" s="78">
        <v>4</v>
      </c>
      <c r="AV176" s="82" t="s">
        <v>2733</v>
      </c>
      <c r="AW176" s="78" t="b">
        <v>0</v>
      </c>
      <c r="AX176" s="78" t="s">
        <v>2837</v>
      </c>
      <c r="AY176" s="82" t="s">
        <v>3011</v>
      </c>
      <c r="AZ176" s="78" t="s">
        <v>66</v>
      </c>
      <c r="BA176" s="78" t="str">
        <f>REPLACE(INDEX(GroupVertices[Group],MATCH(Vertices[[#This Row],[Vertex]],GroupVertices[Vertex],0)),1,1,"")</f>
        <v>1</v>
      </c>
      <c r="BB176" s="48"/>
      <c r="BC176" s="48"/>
      <c r="BD176" s="48"/>
      <c r="BE176" s="48"/>
      <c r="BF176" s="48" t="s">
        <v>625</v>
      </c>
      <c r="BG176" s="48" t="s">
        <v>625</v>
      </c>
      <c r="BH176" s="121" t="s">
        <v>3847</v>
      </c>
      <c r="BI176" s="121" t="s">
        <v>3847</v>
      </c>
      <c r="BJ176" s="121" t="s">
        <v>3934</v>
      </c>
      <c r="BK176" s="121" t="s">
        <v>3934</v>
      </c>
      <c r="BL176" s="121">
        <v>0</v>
      </c>
      <c r="BM176" s="124">
        <v>0</v>
      </c>
      <c r="BN176" s="121">
        <v>0</v>
      </c>
      <c r="BO176" s="124">
        <v>0</v>
      </c>
      <c r="BP176" s="121">
        <v>0</v>
      </c>
      <c r="BQ176" s="124">
        <v>0</v>
      </c>
      <c r="BR176" s="121">
        <v>7</v>
      </c>
      <c r="BS176" s="124">
        <v>100</v>
      </c>
      <c r="BT176" s="121">
        <v>7</v>
      </c>
      <c r="BU176" s="2"/>
      <c r="BV176" s="3"/>
      <c r="BW176" s="3"/>
      <c r="BX176" s="3"/>
      <c r="BY176" s="3"/>
    </row>
    <row r="177" spans="1:77" ht="41.45" customHeight="1">
      <c r="A177" s="64" t="s">
        <v>380</v>
      </c>
      <c r="C177" s="65"/>
      <c r="D177" s="65" t="s">
        <v>64</v>
      </c>
      <c r="E177" s="66">
        <v>219.23761372355585</v>
      </c>
      <c r="F177" s="68">
        <v>99.76326724444972</v>
      </c>
      <c r="G177" s="100" t="s">
        <v>2772</v>
      </c>
      <c r="H177" s="65"/>
      <c r="I177" s="69" t="s">
        <v>380</v>
      </c>
      <c r="J177" s="70"/>
      <c r="K177" s="70"/>
      <c r="L177" s="69" t="s">
        <v>3298</v>
      </c>
      <c r="M177" s="73">
        <v>79.89513633305631</v>
      </c>
      <c r="N177" s="74">
        <v>8236.5869140625</v>
      </c>
      <c r="O177" s="74">
        <v>4764.2294921875</v>
      </c>
      <c r="P177" s="75"/>
      <c r="Q177" s="76"/>
      <c r="R177" s="76"/>
      <c r="S177" s="86"/>
      <c r="T177" s="48">
        <v>0</v>
      </c>
      <c r="U177" s="48">
        <v>1</v>
      </c>
      <c r="V177" s="49">
        <v>0</v>
      </c>
      <c r="W177" s="49">
        <v>0.076923</v>
      </c>
      <c r="X177" s="49">
        <v>0</v>
      </c>
      <c r="Y177" s="49">
        <v>0.526089</v>
      </c>
      <c r="Z177" s="49">
        <v>0</v>
      </c>
      <c r="AA177" s="49">
        <v>0</v>
      </c>
      <c r="AB177" s="71">
        <v>177</v>
      </c>
      <c r="AC177" s="71"/>
      <c r="AD177" s="72"/>
      <c r="AE177" s="78" t="s">
        <v>1886</v>
      </c>
      <c r="AF177" s="78">
        <v>4478</v>
      </c>
      <c r="AG177" s="78">
        <v>4985</v>
      </c>
      <c r="AH177" s="78">
        <v>50213</v>
      </c>
      <c r="AI177" s="78">
        <v>50230</v>
      </c>
      <c r="AJ177" s="78"/>
      <c r="AK177" s="78" t="s">
        <v>2158</v>
      </c>
      <c r="AL177" s="78" t="s">
        <v>2265</v>
      </c>
      <c r="AM177" s="78"/>
      <c r="AN177" s="78"/>
      <c r="AO177" s="80">
        <v>42951.975810185184</v>
      </c>
      <c r="AP177" s="82" t="s">
        <v>2633</v>
      </c>
      <c r="AQ177" s="78" t="b">
        <v>0</v>
      </c>
      <c r="AR177" s="78" t="b">
        <v>0</v>
      </c>
      <c r="AS177" s="78" t="b">
        <v>0</v>
      </c>
      <c r="AT177" s="78" t="s">
        <v>1663</v>
      </c>
      <c r="AU177" s="78">
        <v>13</v>
      </c>
      <c r="AV177" s="82" t="s">
        <v>2733</v>
      </c>
      <c r="AW177" s="78" t="b">
        <v>0</v>
      </c>
      <c r="AX177" s="78" t="s">
        <v>2837</v>
      </c>
      <c r="AY177" s="82" t="s">
        <v>3012</v>
      </c>
      <c r="AZ177" s="78" t="s">
        <v>66</v>
      </c>
      <c r="BA177" s="78" t="str">
        <f>REPLACE(INDEX(GroupVertices[Group],MATCH(Vertices[[#This Row],[Vertex]],GroupVertices[Vertex],0)),1,1,"")</f>
        <v>5</v>
      </c>
      <c r="BB177" s="48"/>
      <c r="BC177" s="48"/>
      <c r="BD177" s="48"/>
      <c r="BE177" s="48"/>
      <c r="BF177" s="48" t="s">
        <v>622</v>
      </c>
      <c r="BG177" s="48" t="s">
        <v>622</v>
      </c>
      <c r="BH177" s="121" t="s">
        <v>3838</v>
      </c>
      <c r="BI177" s="121" t="s">
        <v>3838</v>
      </c>
      <c r="BJ177" s="121" t="s">
        <v>3925</v>
      </c>
      <c r="BK177" s="121" t="s">
        <v>3925</v>
      </c>
      <c r="BL177" s="121">
        <v>0</v>
      </c>
      <c r="BM177" s="124">
        <v>0</v>
      </c>
      <c r="BN177" s="121">
        <v>0</v>
      </c>
      <c r="BO177" s="124">
        <v>0</v>
      </c>
      <c r="BP177" s="121">
        <v>0</v>
      </c>
      <c r="BQ177" s="124">
        <v>0</v>
      </c>
      <c r="BR177" s="121">
        <v>9</v>
      </c>
      <c r="BS177" s="124">
        <v>100</v>
      </c>
      <c r="BT177" s="121">
        <v>9</v>
      </c>
      <c r="BU177" s="2"/>
      <c r="BV177" s="3"/>
      <c r="BW177" s="3"/>
      <c r="BX177" s="3"/>
      <c r="BY177" s="3"/>
    </row>
    <row r="178" spans="1:77" ht="41.45" customHeight="1">
      <c r="A178" s="64" t="s">
        <v>381</v>
      </c>
      <c r="C178" s="65"/>
      <c r="D178" s="65" t="s">
        <v>64</v>
      </c>
      <c r="E178" s="66">
        <v>296.72942014688147</v>
      </c>
      <c r="F178" s="68">
        <v>99.44276386085717</v>
      </c>
      <c r="G178" s="100" t="s">
        <v>856</v>
      </c>
      <c r="H178" s="65"/>
      <c r="I178" s="69" t="s">
        <v>381</v>
      </c>
      <c r="J178" s="70"/>
      <c r="K178" s="70"/>
      <c r="L178" s="69" t="s">
        <v>3299</v>
      </c>
      <c r="M178" s="73">
        <v>186.70823063833154</v>
      </c>
      <c r="N178" s="74">
        <v>3830.499267578125</v>
      </c>
      <c r="O178" s="74">
        <v>1070.1451416015625</v>
      </c>
      <c r="P178" s="75"/>
      <c r="Q178" s="76"/>
      <c r="R178" s="76"/>
      <c r="S178" s="86"/>
      <c r="T178" s="48">
        <v>0</v>
      </c>
      <c r="U178" s="48">
        <v>1</v>
      </c>
      <c r="V178" s="49">
        <v>0</v>
      </c>
      <c r="W178" s="49">
        <v>0.001808</v>
      </c>
      <c r="X178" s="49">
        <v>0.004028</v>
      </c>
      <c r="Y178" s="49">
        <v>0.514204</v>
      </c>
      <c r="Z178" s="49">
        <v>0</v>
      </c>
      <c r="AA178" s="49">
        <v>0</v>
      </c>
      <c r="AB178" s="71">
        <v>178</v>
      </c>
      <c r="AC178" s="71"/>
      <c r="AD178" s="72"/>
      <c r="AE178" s="78" t="s">
        <v>1887</v>
      </c>
      <c r="AF178" s="78">
        <v>13068</v>
      </c>
      <c r="AG178" s="78">
        <v>11734</v>
      </c>
      <c r="AH178" s="78">
        <v>358438</v>
      </c>
      <c r="AI178" s="78">
        <v>258545</v>
      </c>
      <c r="AJ178" s="78"/>
      <c r="AK178" s="78" t="s">
        <v>2159</v>
      </c>
      <c r="AL178" s="78" t="s">
        <v>2371</v>
      </c>
      <c r="AM178" s="78"/>
      <c r="AN178" s="78"/>
      <c r="AO178" s="80">
        <v>42440.43199074074</v>
      </c>
      <c r="AP178" s="82" t="s">
        <v>2634</v>
      </c>
      <c r="AQ178" s="78" t="b">
        <v>1</v>
      </c>
      <c r="AR178" s="78" t="b">
        <v>0</v>
      </c>
      <c r="AS178" s="78" t="b">
        <v>1</v>
      </c>
      <c r="AT178" s="78" t="s">
        <v>1663</v>
      </c>
      <c r="AU178" s="78">
        <v>128</v>
      </c>
      <c r="AV178" s="78"/>
      <c r="AW178" s="78" t="b">
        <v>0</v>
      </c>
      <c r="AX178" s="78" t="s">
        <v>2837</v>
      </c>
      <c r="AY178" s="82" t="s">
        <v>3013</v>
      </c>
      <c r="AZ178" s="78" t="s">
        <v>66</v>
      </c>
      <c r="BA178" s="78" t="str">
        <f>REPLACE(INDEX(GroupVertices[Group],MATCH(Vertices[[#This Row],[Vertex]],GroupVertices[Vertex],0)),1,1,"")</f>
        <v>1</v>
      </c>
      <c r="BB178" s="48"/>
      <c r="BC178" s="48"/>
      <c r="BD178" s="48"/>
      <c r="BE178" s="48"/>
      <c r="BF178" s="48" t="s">
        <v>625</v>
      </c>
      <c r="BG178" s="48" t="s">
        <v>625</v>
      </c>
      <c r="BH178" s="121" t="s">
        <v>3850</v>
      </c>
      <c r="BI178" s="121" t="s">
        <v>3894</v>
      </c>
      <c r="BJ178" s="121" t="s">
        <v>3937</v>
      </c>
      <c r="BK178" s="121" t="s">
        <v>3937</v>
      </c>
      <c r="BL178" s="121">
        <v>0</v>
      </c>
      <c r="BM178" s="124">
        <v>0</v>
      </c>
      <c r="BN178" s="121">
        <v>1</v>
      </c>
      <c r="BO178" s="124">
        <v>3.5714285714285716</v>
      </c>
      <c r="BP178" s="121">
        <v>0</v>
      </c>
      <c r="BQ178" s="124">
        <v>0</v>
      </c>
      <c r="BR178" s="121">
        <v>27</v>
      </c>
      <c r="BS178" s="124">
        <v>96.42857142857143</v>
      </c>
      <c r="BT178" s="121">
        <v>28</v>
      </c>
      <c r="BU178" s="2"/>
      <c r="BV178" s="3"/>
      <c r="BW178" s="3"/>
      <c r="BX178" s="3"/>
      <c r="BY178" s="3"/>
    </row>
    <row r="179" spans="1:77" ht="41.45" customHeight="1">
      <c r="A179" s="64" t="s">
        <v>382</v>
      </c>
      <c r="C179" s="65"/>
      <c r="D179" s="65" t="s">
        <v>64</v>
      </c>
      <c r="E179" s="66">
        <v>176.09985750301436</v>
      </c>
      <c r="F179" s="68">
        <v>99.94168348569393</v>
      </c>
      <c r="G179" s="100" t="s">
        <v>2773</v>
      </c>
      <c r="H179" s="65"/>
      <c r="I179" s="69" t="s">
        <v>382</v>
      </c>
      <c r="J179" s="70"/>
      <c r="K179" s="70"/>
      <c r="L179" s="69" t="s">
        <v>3300</v>
      </c>
      <c r="M179" s="73">
        <v>20.434950334401837</v>
      </c>
      <c r="N179" s="74">
        <v>6013.84619140625</v>
      </c>
      <c r="O179" s="74">
        <v>8498.8515625</v>
      </c>
      <c r="P179" s="75"/>
      <c r="Q179" s="76"/>
      <c r="R179" s="76"/>
      <c r="S179" s="86"/>
      <c r="T179" s="48">
        <v>0</v>
      </c>
      <c r="U179" s="48">
        <v>1</v>
      </c>
      <c r="V179" s="49">
        <v>0</v>
      </c>
      <c r="W179" s="49">
        <v>0.001808</v>
      </c>
      <c r="X179" s="49">
        <v>0.004028</v>
      </c>
      <c r="Y179" s="49">
        <v>0.514204</v>
      </c>
      <c r="Z179" s="49">
        <v>0</v>
      </c>
      <c r="AA179" s="49">
        <v>0</v>
      </c>
      <c r="AB179" s="71">
        <v>179</v>
      </c>
      <c r="AC179" s="71"/>
      <c r="AD179" s="72"/>
      <c r="AE179" s="78" t="s">
        <v>1888</v>
      </c>
      <c r="AF179" s="78">
        <v>2219</v>
      </c>
      <c r="AG179" s="78">
        <v>1228</v>
      </c>
      <c r="AH179" s="78">
        <v>5433</v>
      </c>
      <c r="AI179" s="78">
        <v>16559</v>
      </c>
      <c r="AJ179" s="78"/>
      <c r="AK179" s="78" t="s">
        <v>2160</v>
      </c>
      <c r="AL179" s="78"/>
      <c r="AM179" s="78"/>
      <c r="AN179" s="78"/>
      <c r="AO179" s="80">
        <v>42645.519155092596</v>
      </c>
      <c r="AP179" s="78"/>
      <c r="AQ179" s="78" t="b">
        <v>1</v>
      </c>
      <c r="AR179" s="78" t="b">
        <v>0</v>
      </c>
      <c r="AS179" s="78" t="b">
        <v>1</v>
      </c>
      <c r="AT179" s="78" t="s">
        <v>1663</v>
      </c>
      <c r="AU179" s="78">
        <v>3</v>
      </c>
      <c r="AV179" s="78"/>
      <c r="AW179" s="78" t="b">
        <v>0</v>
      </c>
      <c r="AX179" s="78" t="s">
        <v>2837</v>
      </c>
      <c r="AY179" s="82" t="s">
        <v>3014</v>
      </c>
      <c r="AZ179" s="78" t="s">
        <v>66</v>
      </c>
      <c r="BA179" s="78" t="str">
        <f>REPLACE(INDEX(GroupVertices[Group],MATCH(Vertices[[#This Row],[Vertex]],GroupVertices[Vertex],0)),1,1,"")</f>
        <v>1</v>
      </c>
      <c r="BB179" s="48"/>
      <c r="BC179" s="48"/>
      <c r="BD179" s="48"/>
      <c r="BE179" s="48"/>
      <c r="BF179" s="48" t="s">
        <v>625</v>
      </c>
      <c r="BG179" s="48" t="s">
        <v>625</v>
      </c>
      <c r="BH179" s="121" t="s">
        <v>3847</v>
      </c>
      <c r="BI179" s="121" t="s">
        <v>3847</v>
      </c>
      <c r="BJ179" s="121" t="s">
        <v>3934</v>
      </c>
      <c r="BK179" s="121" t="s">
        <v>3934</v>
      </c>
      <c r="BL179" s="121">
        <v>0</v>
      </c>
      <c r="BM179" s="124">
        <v>0</v>
      </c>
      <c r="BN179" s="121">
        <v>0</v>
      </c>
      <c r="BO179" s="124">
        <v>0</v>
      </c>
      <c r="BP179" s="121">
        <v>0</v>
      </c>
      <c r="BQ179" s="124">
        <v>0</v>
      </c>
      <c r="BR179" s="121">
        <v>7</v>
      </c>
      <c r="BS179" s="124">
        <v>100</v>
      </c>
      <c r="BT179" s="121">
        <v>7</v>
      </c>
      <c r="BU179" s="2"/>
      <c r="BV179" s="3"/>
      <c r="BW179" s="3"/>
      <c r="BX179" s="3"/>
      <c r="BY179" s="3"/>
    </row>
    <row r="180" spans="1:77" ht="41.45" customHeight="1">
      <c r="A180" s="64" t="s">
        <v>383</v>
      </c>
      <c r="C180" s="65"/>
      <c r="D180" s="65" t="s">
        <v>64</v>
      </c>
      <c r="E180" s="66">
        <v>172.60933903321276</v>
      </c>
      <c r="F180" s="68">
        <v>99.95612014721596</v>
      </c>
      <c r="G180" s="100" t="s">
        <v>857</v>
      </c>
      <c r="H180" s="65"/>
      <c r="I180" s="69" t="s">
        <v>383</v>
      </c>
      <c r="J180" s="70"/>
      <c r="K180" s="70"/>
      <c r="L180" s="69" t="s">
        <v>3301</v>
      </c>
      <c r="M180" s="73">
        <v>15.623692271162295</v>
      </c>
      <c r="N180" s="74">
        <v>2389.95947265625</v>
      </c>
      <c r="O180" s="74">
        <v>5222.89697265625</v>
      </c>
      <c r="P180" s="75"/>
      <c r="Q180" s="76"/>
      <c r="R180" s="76"/>
      <c r="S180" s="86"/>
      <c r="T180" s="48">
        <v>0</v>
      </c>
      <c r="U180" s="48">
        <v>1</v>
      </c>
      <c r="V180" s="49">
        <v>0</v>
      </c>
      <c r="W180" s="49">
        <v>0.001808</v>
      </c>
      <c r="X180" s="49">
        <v>0.004028</v>
      </c>
      <c r="Y180" s="49">
        <v>0.514204</v>
      </c>
      <c r="Z180" s="49">
        <v>0</v>
      </c>
      <c r="AA180" s="49">
        <v>0</v>
      </c>
      <c r="AB180" s="71">
        <v>180</v>
      </c>
      <c r="AC180" s="71"/>
      <c r="AD180" s="72"/>
      <c r="AE180" s="78" t="s">
        <v>1889</v>
      </c>
      <c r="AF180" s="78">
        <v>4769</v>
      </c>
      <c r="AG180" s="78">
        <v>924</v>
      </c>
      <c r="AH180" s="78">
        <v>14573</v>
      </c>
      <c r="AI180" s="78">
        <v>11812</v>
      </c>
      <c r="AJ180" s="78"/>
      <c r="AK180" s="78" t="s">
        <v>2161</v>
      </c>
      <c r="AL180" s="78"/>
      <c r="AM180" s="78"/>
      <c r="AN180" s="78"/>
      <c r="AO180" s="80">
        <v>40802.58590277778</v>
      </c>
      <c r="AP180" s="82" t="s">
        <v>2635</v>
      </c>
      <c r="AQ180" s="78" t="b">
        <v>0</v>
      </c>
      <c r="AR180" s="78" t="b">
        <v>0</v>
      </c>
      <c r="AS180" s="78" t="b">
        <v>0</v>
      </c>
      <c r="AT180" s="78" t="s">
        <v>1663</v>
      </c>
      <c r="AU180" s="78">
        <v>23</v>
      </c>
      <c r="AV180" s="82" t="s">
        <v>2736</v>
      </c>
      <c r="AW180" s="78" t="b">
        <v>0</v>
      </c>
      <c r="AX180" s="78" t="s">
        <v>2837</v>
      </c>
      <c r="AY180" s="82" t="s">
        <v>3015</v>
      </c>
      <c r="AZ180" s="78" t="s">
        <v>66</v>
      </c>
      <c r="BA180" s="78" t="str">
        <f>REPLACE(INDEX(GroupVertices[Group],MATCH(Vertices[[#This Row],[Vertex]],GroupVertices[Vertex],0)),1,1,"")</f>
        <v>1</v>
      </c>
      <c r="BB180" s="48"/>
      <c r="BC180" s="48"/>
      <c r="BD180" s="48"/>
      <c r="BE180" s="48"/>
      <c r="BF180" s="48"/>
      <c r="BG180" s="48"/>
      <c r="BH180" s="121" t="s">
        <v>3843</v>
      </c>
      <c r="BI180" s="121" t="s">
        <v>3843</v>
      </c>
      <c r="BJ180" s="121" t="s">
        <v>3930</v>
      </c>
      <c r="BK180" s="121" t="s">
        <v>3930</v>
      </c>
      <c r="BL180" s="121">
        <v>0</v>
      </c>
      <c r="BM180" s="124">
        <v>0</v>
      </c>
      <c r="BN180" s="121">
        <v>1</v>
      </c>
      <c r="BO180" s="124">
        <v>4.761904761904762</v>
      </c>
      <c r="BP180" s="121">
        <v>0</v>
      </c>
      <c r="BQ180" s="124">
        <v>0</v>
      </c>
      <c r="BR180" s="121">
        <v>20</v>
      </c>
      <c r="BS180" s="124">
        <v>95.23809523809524</v>
      </c>
      <c r="BT180" s="121">
        <v>21</v>
      </c>
      <c r="BU180" s="2"/>
      <c r="BV180" s="3"/>
      <c r="BW180" s="3"/>
      <c r="BX180" s="3"/>
      <c r="BY180" s="3"/>
    </row>
    <row r="181" spans="1:77" ht="41.45" customHeight="1">
      <c r="A181" s="64" t="s">
        <v>384</v>
      </c>
      <c r="C181" s="65"/>
      <c r="D181" s="65" t="s">
        <v>64</v>
      </c>
      <c r="E181" s="66">
        <v>198.4322865285542</v>
      </c>
      <c r="F181" s="68">
        <v>99.84931734536389</v>
      </c>
      <c r="G181" s="100" t="s">
        <v>2774</v>
      </c>
      <c r="H181" s="65"/>
      <c r="I181" s="69" t="s">
        <v>384</v>
      </c>
      <c r="J181" s="70"/>
      <c r="K181" s="70"/>
      <c r="L181" s="69" t="s">
        <v>3302</v>
      </c>
      <c r="M181" s="73">
        <v>51.217506035062726</v>
      </c>
      <c r="N181" s="74">
        <v>841.9691162109375</v>
      </c>
      <c r="O181" s="74">
        <v>2245.5498046875</v>
      </c>
      <c r="P181" s="75"/>
      <c r="Q181" s="76"/>
      <c r="R181" s="76"/>
      <c r="S181" s="86"/>
      <c r="T181" s="48">
        <v>0</v>
      </c>
      <c r="U181" s="48">
        <v>1</v>
      </c>
      <c r="V181" s="49">
        <v>0</v>
      </c>
      <c r="W181" s="49">
        <v>0.001808</v>
      </c>
      <c r="X181" s="49">
        <v>0.004028</v>
      </c>
      <c r="Y181" s="49">
        <v>0.514204</v>
      </c>
      <c r="Z181" s="49">
        <v>0</v>
      </c>
      <c r="AA181" s="49">
        <v>0</v>
      </c>
      <c r="AB181" s="71">
        <v>181</v>
      </c>
      <c r="AC181" s="71"/>
      <c r="AD181" s="72"/>
      <c r="AE181" s="78" t="s">
        <v>1890</v>
      </c>
      <c r="AF181" s="78">
        <v>5000</v>
      </c>
      <c r="AG181" s="78">
        <v>3173</v>
      </c>
      <c r="AH181" s="78">
        <v>120701</v>
      </c>
      <c r="AI181" s="78">
        <v>177762</v>
      </c>
      <c r="AJ181" s="78"/>
      <c r="AK181" s="78" t="s">
        <v>2162</v>
      </c>
      <c r="AL181" s="78" t="s">
        <v>2372</v>
      </c>
      <c r="AM181" s="78"/>
      <c r="AN181" s="78"/>
      <c r="AO181" s="80">
        <v>42174.94527777778</v>
      </c>
      <c r="AP181" s="82" t="s">
        <v>2636</v>
      </c>
      <c r="AQ181" s="78" t="b">
        <v>0</v>
      </c>
      <c r="AR181" s="78" t="b">
        <v>0</v>
      </c>
      <c r="AS181" s="78" t="b">
        <v>1</v>
      </c>
      <c r="AT181" s="78" t="s">
        <v>1663</v>
      </c>
      <c r="AU181" s="78">
        <v>149</v>
      </c>
      <c r="AV181" s="82" t="s">
        <v>2733</v>
      </c>
      <c r="AW181" s="78" t="b">
        <v>0</v>
      </c>
      <c r="AX181" s="78" t="s">
        <v>2837</v>
      </c>
      <c r="AY181" s="82" t="s">
        <v>3016</v>
      </c>
      <c r="AZ181" s="78" t="s">
        <v>66</v>
      </c>
      <c r="BA181" s="78" t="str">
        <f>REPLACE(INDEX(GroupVertices[Group],MATCH(Vertices[[#This Row],[Vertex]],GroupVertices[Vertex],0)),1,1,"")</f>
        <v>1</v>
      </c>
      <c r="BB181" s="48"/>
      <c r="BC181" s="48"/>
      <c r="BD181" s="48"/>
      <c r="BE181" s="48"/>
      <c r="BF181" s="48" t="s">
        <v>625</v>
      </c>
      <c r="BG181" s="48" t="s">
        <v>625</v>
      </c>
      <c r="BH181" s="121" t="s">
        <v>3847</v>
      </c>
      <c r="BI181" s="121" t="s">
        <v>3847</v>
      </c>
      <c r="BJ181" s="121" t="s">
        <v>3934</v>
      </c>
      <c r="BK181" s="121" t="s">
        <v>3934</v>
      </c>
      <c r="BL181" s="121">
        <v>0</v>
      </c>
      <c r="BM181" s="124">
        <v>0</v>
      </c>
      <c r="BN181" s="121">
        <v>0</v>
      </c>
      <c r="BO181" s="124">
        <v>0</v>
      </c>
      <c r="BP181" s="121">
        <v>0</v>
      </c>
      <c r="BQ181" s="124">
        <v>0</v>
      </c>
      <c r="BR181" s="121">
        <v>7</v>
      </c>
      <c r="BS181" s="124">
        <v>100</v>
      </c>
      <c r="BT181" s="121">
        <v>7</v>
      </c>
      <c r="BU181" s="2"/>
      <c r="BV181" s="3"/>
      <c r="BW181" s="3"/>
      <c r="BX181" s="3"/>
      <c r="BY181" s="3"/>
    </row>
    <row r="182" spans="1:77" ht="41.45" customHeight="1">
      <c r="A182" s="64" t="s">
        <v>385</v>
      </c>
      <c r="C182" s="65"/>
      <c r="D182" s="65" t="s">
        <v>64</v>
      </c>
      <c r="E182" s="66">
        <v>163.53858379918887</v>
      </c>
      <c r="F182" s="68">
        <v>99.99363647156595</v>
      </c>
      <c r="G182" s="100" t="s">
        <v>2775</v>
      </c>
      <c r="H182" s="65"/>
      <c r="I182" s="69" t="s">
        <v>385</v>
      </c>
      <c r="J182" s="70"/>
      <c r="K182" s="70"/>
      <c r="L182" s="69" t="s">
        <v>3303</v>
      </c>
      <c r="M182" s="73">
        <v>3.120751909454272</v>
      </c>
      <c r="N182" s="74">
        <v>5002.42431640625</v>
      </c>
      <c r="O182" s="74">
        <v>9170.337890625</v>
      </c>
      <c r="P182" s="75"/>
      <c r="Q182" s="76"/>
      <c r="R182" s="76"/>
      <c r="S182" s="86"/>
      <c r="T182" s="48">
        <v>0</v>
      </c>
      <c r="U182" s="48">
        <v>1</v>
      </c>
      <c r="V182" s="49">
        <v>0</v>
      </c>
      <c r="W182" s="49">
        <v>0.001808</v>
      </c>
      <c r="X182" s="49">
        <v>0.004028</v>
      </c>
      <c r="Y182" s="49">
        <v>0.514204</v>
      </c>
      <c r="Z182" s="49">
        <v>0</v>
      </c>
      <c r="AA182" s="49">
        <v>0</v>
      </c>
      <c r="AB182" s="71">
        <v>182</v>
      </c>
      <c r="AC182" s="71"/>
      <c r="AD182" s="72"/>
      <c r="AE182" s="78" t="s">
        <v>1891</v>
      </c>
      <c r="AF182" s="78">
        <v>423</v>
      </c>
      <c r="AG182" s="78">
        <v>134</v>
      </c>
      <c r="AH182" s="78">
        <v>14396</v>
      </c>
      <c r="AI182" s="78">
        <v>20944</v>
      </c>
      <c r="AJ182" s="78"/>
      <c r="AK182" s="78" t="s">
        <v>2163</v>
      </c>
      <c r="AL182" s="78" t="s">
        <v>2373</v>
      </c>
      <c r="AM182" s="78"/>
      <c r="AN182" s="78"/>
      <c r="AO182" s="80">
        <v>42578.65283564815</v>
      </c>
      <c r="AP182" s="82" t="s">
        <v>2637</v>
      </c>
      <c r="AQ182" s="78" t="b">
        <v>1</v>
      </c>
      <c r="AR182" s="78" t="b">
        <v>0</v>
      </c>
      <c r="AS182" s="78" t="b">
        <v>0</v>
      </c>
      <c r="AT182" s="78" t="s">
        <v>2729</v>
      </c>
      <c r="AU182" s="78">
        <v>2</v>
      </c>
      <c r="AV182" s="78"/>
      <c r="AW182" s="78" t="b">
        <v>0</v>
      </c>
      <c r="AX182" s="78" t="s">
        <v>2837</v>
      </c>
      <c r="AY182" s="82" t="s">
        <v>3017</v>
      </c>
      <c r="AZ182" s="78" t="s">
        <v>66</v>
      </c>
      <c r="BA182" s="78" t="str">
        <f>REPLACE(INDEX(GroupVertices[Group],MATCH(Vertices[[#This Row],[Vertex]],GroupVertices[Vertex],0)),1,1,"")</f>
        <v>1</v>
      </c>
      <c r="BB182" s="48"/>
      <c r="BC182" s="48"/>
      <c r="BD182" s="48"/>
      <c r="BE182" s="48"/>
      <c r="BF182" s="48" t="s">
        <v>625</v>
      </c>
      <c r="BG182" s="48" t="s">
        <v>625</v>
      </c>
      <c r="BH182" s="121" t="s">
        <v>3847</v>
      </c>
      <c r="BI182" s="121" t="s">
        <v>3847</v>
      </c>
      <c r="BJ182" s="121" t="s">
        <v>3934</v>
      </c>
      <c r="BK182" s="121" t="s">
        <v>3934</v>
      </c>
      <c r="BL182" s="121">
        <v>0</v>
      </c>
      <c r="BM182" s="124">
        <v>0</v>
      </c>
      <c r="BN182" s="121">
        <v>0</v>
      </c>
      <c r="BO182" s="124">
        <v>0</v>
      </c>
      <c r="BP182" s="121">
        <v>0</v>
      </c>
      <c r="BQ182" s="124">
        <v>0</v>
      </c>
      <c r="BR182" s="121">
        <v>7</v>
      </c>
      <c r="BS182" s="124">
        <v>100</v>
      </c>
      <c r="BT182" s="121">
        <v>7</v>
      </c>
      <c r="BU182" s="2"/>
      <c r="BV182" s="3"/>
      <c r="BW182" s="3"/>
      <c r="BX182" s="3"/>
      <c r="BY182" s="3"/>
    </row>
    <row r="183" spans="1:77" ht="41.45" customHeight="1">
      <c r="A183" s="64" t="s">
        <v>386</v>
      </c>
      <c r="C183" s="65"/>
      <c r="D183" s="65" t="s">
        <v>64</v>
      </c>
      <c r="E183" s="66">
        <v>169.8536665570536</v>
      </c>
      <c r="F183" s="68">
        <v>99.96751751157545</v>
      </c>
      <c r="G183" s="100" t="s">
        <v>2776</v>
      </c>
      <c r="H183" s="65"/>
      <c r="I183" s="69" t="s">
        <v>386</v>
      </c>
      <c r="J183" s="70"/>
      <c r="K183" s="70"/>
      <c r="L183" s="69" t="s">
        <v>3304</v>
      </c>
      <c r="M183" s="73">
        <v>11.825330642288971</v>
      </c>
      <c r="N183" s="74">
        <v>3178.6982421875</v>
      </c>
      <c r="O183" s="74">
        <v>9172.80859375</v>
      </c>
      <c r="P183" s="75"/>
      <c r="Q183" s="76"/>
      <c r="R183" s="76"/>
      <c r="S183" s="86"/>
      <c r="T183" s="48">
        <v>0</v>
      </c>
      <c r="U183" s="48">
        <v>1</v>
      </c>
      <c r="V183" s="49">
        <v>0</v>
      </c>
      <c r="W183" s="49">
        <v>0.001808</v>
      </c>
      <c r="X183" s="49">
        <v>0.004028</v>
      </c>
      <c r="Y183" s="49">
        <v>0.514204</v>
      </c>
      <c r="Z183" s="49">
        <v>0</v>
      </c>
      <c r="AA183" s="49">
        <v>0</v>
      </c>
      <c r="AB183" s="71">
        <v>183</v>
      </c>
      <c r="AC183" s="71"/>
      <c r="AD183" s="72"/>
      <c r="AE183" s="78" t="s">
        <v>1892</v>
      </c>
      <c r="AF183" s="78">
        <v>1307</v>
      </c>
      <c r="AG183" s="78">
        <v>684</v>
      </c>
      <c r="AH183" s="78">
        <v>142048</v>
      </c>
      <c r="AI183" s="78">
        <v>42290</v>
      </c>
      <c r="AJ183" s="78"/>
      <c r="AK183" s="78" t="s">
        <v>2164</v>
      </c>
      <c r="AL183" s="78"/>
      <c r="AM183" s="78"/>
      <c r="AN183" s="78"/>
      <c r="AO183" s="80">
        <v>40040.04739583333</v>
      </c>
      <c r="AP183" s="82" t="s">
        <v>2638</v>
      </c>
      <c r="AQ183" s="78" t="b">
        <v>0</v>
      </c>
      <c r="AR183" s="78" t="b">
        <v>0</v>
      </c>
      <c r="AS183" s="78" t="b">
        <v>0</v>
      </c>
      <c r="AT183" s="78" t="s">
        <v>1663</v>
      </c>
      <c r="AU183" s="78">
        <v>80</v>
      </c>
      <c r="AV183" s="82" t="s">
        <v>2734</v>
      </c>
      <c r="AW183" s="78" t="b">
        <v>0</v>
      </c>
      <c r="AX183" s="78" t="s">
        <v>2837</v>
      </c>
      <c r="AY183" s="82" t="s">
        <v>3018</v>
      </c>
      <c r="AZ183" s="78" t="s">
        <v>66</v>
      </c>
      <c r="BA183" s="78" t="str">
        <f>REPLACE(INDEX(GroupVertices[Group],MATCH(Vertices[[#This Row],[Vertex]],GroupVertices[Vertex],0)),1,1,"")</f>
        <v>1</v>
      </c>
      <c r="BB183" s="48"/>
      <c r="BC183" s="48"/>
      <c r="BD183" s="48"/>
      <c r="BE183" s="48"/>
      <c r="BF183" s="48" t="s">
        <v>625</v>
      </c>
      <c r="BG183" s="48" t="s">
        <v>625</v>
      </c>
      <c r="BH183" s="121" t="s">
        <v>3847</v>
      </c>
      <c r="BI183" s="121" t="s">
        <v>3847</v>
      </c>
      <c r="BJ183" s="121" t="s">
        <v>3934</v>
      </c>
      <c r="BK183" s="121" t="s">
        <v>3934</v>
      </c>
      <c r="BL183" s="121">
        <v>0</v>
      </c>
      <c r="BM183" s="124">
        <v>0</v>
      </c>
      <c r="BN183" s="121">
        <v>0</v>
      </c>
      <c r="BO183" s="124">
        <v>0</v>
      </c>
      <c r="BP183" s="121">
        <v>0</v>
      </c>
      <c r="BQ183" s="124">
        <v>0</v>
      </c>
      <c r="BR183" s="121">
        <v>7</v>
      </c>
      <c r="BS183" s="124">
        <v>100</v>
      </c>
      <c r="BT183" s="121">
        <v>7</v>
      </c>
      <c r="BU183" s="2"/>
      <c r="BV183" s="3"/>
      <c r="BW183" s="3"/>
      <c r="BX183" s="3"/>
      <c r="BY183" s="3"/>
    </row>
    <row r="184" spans="1:77" ht="41.45" customHeight="1">
      <c r="A184" s="64" t="s">
        <v>387</v>
      </c>
      <c r="C184" s="65"/>
      <c r="D184" s="65" t="s">
        <v>64</v>
      </c>
      <c r="E184" s="66">
        <v>227.79168036829992</v>
      </c>
      <c r="F184" s="68">
        <v>99.72788792591713</v>
      </c>
      <c r="G184" s="100" t="s">
        <v>858</v>
      </c>
      <c r="H184" s="65"/>
      <c r="I184" s="69" t="s">
        <v>387</v>
      </c>
      <c r="J184" s="70"/>
      <c r="K184" s="70"/>
      <c r="L184" s="69" t="s">
        <v>3305</v>
      </c>
      <c r="M184" s="73">
        <v>91.68588388935059</v>
      </c>
      <c r="N184" s="74">
        <v>9277.9140625</v>
      </c>
      <c r="O184" s="74">
        <v>5117.13525390625</v>
      </c>
      <c r="P184" s="75"/>
      <c r="Q184" s="76"/>
      <c r="R184" s="76"/>
      <c r="S184" s="86"/>
      <c r="T184" s="48">
        <v>0</v>
      </c>
      <c r="U184" s="48">
        <v>3</v>
      </c>
      <c r="V184" s="49">
        <v>0.222222</v>
      </c>
      <c r="W184" s="49">
        <v>0.001815</v>
      </c>
      <c r="X184" s="49">
        <v>0.004865</v>
      </c>
      <c r="Y184" s="49">
        <v>1.05882</v>
      </c>
      <c r="Z184" s="49">
        <v>0.3333333333333333</v>
      </c>
      <c r="AA184" s="49">
        <v>0</v>
      </c>
      <c r="AB184" s="71">
        <v>184</v>
      </c>
      <c r="AC184" s="71"/>
      <c r="AD184" s="72"/>
      <c r="AE184" s="78" t="s">
        <v>1893</v>
      </c>
      <c r="AF184" s="78">
        <v>5968</v>
      </c>
      <c r="AG184" s="78">
        <v>5730</v>
      </c>
      <c r="AH184" s="78">
        <v>198858</v>
      </c>
      <c r="AI184" s="78">
        <v>150436</v>
      </c>
      <c r="AJ184" s="78"/>
      <c r="AK184" s="78" t="s">
        <v>2165</v>
      </c>
      <c r="AL184" s="78"/>
      <c r="AM184" s="78"/>
      <c r="AN184" s="78"/>
      <c r="AO184" s="80">
        <v>39707.76771990741</v>
      </c>
      <c r="AP184" s="82" t="s">
        <v>2639</v>
      </c>
      <c r="AQ184" s="78" t="b">
        <v>1</v>
      </c>
      <c r="AR184" s="78" t="b">
        <v>0</v>
      </c>
      <c r="AS184" s="78" t="b">
        <v>0</v>
      </c>
      <c r="AT184" s="78" t="s">
        <v>1663</v>
      </c>
      <c r="AU184" s="78">
        <v>31</v>
      </c>
      <c r="AV184" s="82" t="s">
        <v>2733</v>
      </c>
      <c r="AW184" s="78" t="b">
        <v>0</v>
      </c>
      <c r="AX184" s="78" t="s">
        <v>2837</v>
      </c>
      <c r="AY184" s="82" t="s">
        <v>3019</v>
      </c>
      <c r="AZ184" s="78" t="s">
        <v>66</v>
      </c>
      <c r="BA184" s="78" t="str">
        <f>REPLACE(INDEX(GroupVertices[Group],MATCH(Vertices[[#This Row],[Vertex]],GroupVertices[Vertex],0)),1,1,"")</f>
        <v>4</v>
      </c>
      <c r="BB184" s="48"/>
      <c r="BC184" s="48"/>
      <c r="BD184" s="48"/>
      <c r="BE184" s="48"/>
      <c r="BF184" s="48" t="s">
        <v>3564</v>
      </c>
      <c r="BG184" s="48" t="s">
        <v>629</v>
      </c>
      <c r="BH184" s="121" t="s">
        <v>3851</v>
      </c>
      <c r="BI184" s="121" t="s">
        <v>3895</v>
      </c>
      <c r="BJ184" s="121" t="s">
        <v>3938</v>
      </c>
      <c r="BK184" s="121" t="s">
        <v>3976</v>
      </c>
      <c r="BL184" s="121">
        <v>0</v>
      </c>
      <c r="BM184" s="124">
        <v>0</v>
      </c>
      <c r="BN184" s="121">
        <v>1</v>
      </c>
      <c r="BO184" s="124">
        <v>2.857142857142857</v>
      </c>
      <c r="BP184" s="121">
        <v>0</v>
      </c>
      <c r="BQ184" s="124">
        <v>0</v>
      </c>
      <c r="BR184" s="121">
        <v>34</v>
      </c>
      <c r="BS184" s="124">
        <v>97.14285714285714</v>
      </c>
      <c r="BT184" s="121">
        <v>35</v>
      </c>
      <c r="BU184" s="2"/>
      <c r="BV184" s="3"/>
      <c r="BW184" s="3"/>
      <c r="BX184" s="3"/>
      <c r="BY184" s="3"/>
    </row>
    <row r="185" spans="1:77" ht="41.45" customHeight="1">
      <c r="A185" s="64" t="s">
        <v>486</v>
      </c>
      <c r="C185" s="65"/>
      <c r="D185" s="65" t="s">
        <v>64</v>
      </c>
      <c r="E185" s="66">
        <v>1000</v>
      </c>
      <c r="F185" s="68">
        <v>96.3186988009023</v>
      </c>
      <c r="G185" s="100" t="s">
        <v>2777</v>
      </c>
      <c r="H185" s="65"/>
      <c r="I185" s="69" t="s">
        <v>486</v>
      </c>
      <c r="J185" s="70"/>
      <c r="K185" s="70"/>
      <c r="L185" s="69" t="s">
        <v>3306</v>
      </c>
      <c r="M185" s="73">
        <v>1227.8549796192963</v>
      </c>
      <c r="N185" s="74">
        <v>9201.88671875</v>
      </c>
      <c r="O185" s="74">
        <v>6234.25048828125</v>
      </c>
      <c r="P185" s="75"/>
      <c r="Q185" s="76"/>
      <c r="R185" s="76"/>
      <c r="S185" s="86"/>
      <c r="T185" s="48">
        <v>9</v>
      </c>
      <c r="U185" s="48">
        <v>0</v>
      </c>
      <c r="V185" s="49">
        <v>81.766667</v>
      </c>
      <c r="W185" s="49">
        <v>0.00189</v>
      </c>
      <c r="X185" s="49">
        <v>0.006566</v>
      </c>
      <c r="Y185" s="49">
        <v>2.883262</v>
      </c>
      <c r="Z185" s="49">
        <v>0.1111111111111111</v>
      </c>
      <c r="AA185" s="49">
        <v>0</v>
      </c>
      <c r="AB185" s="71">
        <v>185</v>
      </c>
      <c r="AC185" s="71"/>
      <c r="AD185" s="72"/>
      <c r="AE185" s="78" t="s">
        <v>1894</v>
      </c>
      <c r="AF185" s="78">
        <v>391</v>
      </c>
      <c r="AG185" s="78">
        <v>77519</v>
      </c>
      <c r="AH185" s="78">
        <v>997</v>
      </c>
      <c r="AI185" s="78">
        <v>705</v>
      </c>
      <c r="AJ185" s="78"/>
      <c r="AK185" s="78" t="s">
        <v>2166</v>
      </c>
      <c r="AL185" s="78" t="s">
        <v>2296</v>
      </c>
      <c r="AM185" s="82" t="s">
        <v>2461</v>
      </c>
      <c r="AN185" s="78"/>
      <c r="AO185" s="80">
        <v>43101.93232638889</v>
      </c>
      <c r="AP185" s="82" t="s">
        <v>2640</v>
      </c>
      <c r="AQ185" s="78" t="b">
        <v>1</v>
      </c>
      <c r="AR185" s="78" t="b">
        <v>0</v>
      </c>
      <c r="AS185" s="78" t="b">
        <v>1</v>
      </c>
      <c r="AT185" s="78" t="s">
        <v>1663</v>
      </c>
      <c r="AU185" s="78">
        <v>453</v>
      </c>
      <c r="AV185" s="78"/>
      <c r="AW185" s="78" t="b">
        <v>1</v>
      </c>
      <c r="AX185" s="78" t="s">
        <v>2837</v>
      </c>
      <c r="AY185" s="82" t="s">
        <v>3020</v>
      </c>
      <c r="AZ185" s="78" t="s">
        <v>65</v>
      </c>
      <c r="BA185" s="78" t="str">
        <f>REPLACE(INDEX(GroupVertices[Group],MATCH(Vertices[[#This Row],[Vertex]],GroupVertices[Vertex],0)),1,1,"")</f>
        <v>4</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487</v>
      </c>
      <c r="C186" s="65"/>
      <c r="D186" s="65" t="s">
        <v>64</v>
      </c>
      <c r="E186" s="66">
        <v>1000</v>
      </c>
      <c r="F186" s="68">
        <v>86.42787605366259</v>
      </c>
      <c r="G186" s="100" t="s">
        <v>2778</v>
      </c>
      <c r="H186" s="65"/>
      <c r="I186" s="69" t="s">
        <v>487</v>
      </c>
      <c r="J186" s="70"/>
      <c r="K186" s="70"/>
      <c r="L186" s="69" t="s">
        <v>3307</v>
      </c>
      <c r="M186" s="73">
        <v>4524.136507182714</v>
      </c>
      <c r="N186" s="74">
        <v>9382.455078125</v>
      </c>
      <c r="O186" s="74">
        <v>6168.73876953125</v>
      </c>
      <c r="P186" s="75"/>
      <c r="Q186" s="76"/>
      <c r="R186" s="76"/>
      <c r="S186" s="86"/>
      <c r="T186" s="48">
        <v>9</v>
      </c>
      <c r="U186" s="48">
        <v>0</v>
      </c>
      <c r="V186" s="49">
        <v>81.766667</v>
      </c>
      <c r="W186" s="49">
        <v>0.00189</v>
      </c>
      <c r="X186" s="49">
        <v>0.006566</v>
      </c>
      <c r="Y186" s="49">
        <v>2.883262</v>
      </c>
      <c r="Z186" s="49">
        <v>0.1111111111111111</v>
      </c>
      <c r="AA186" s="49">
        <v>0</v>
      </c>
      <c r="AB186" s="71">
        <v>186</v>
      </c>
      <c r="AC186" s="71"/>
      <c r="AD186" s="72"/>
      <c r="AE186" s="78" t="s">
        <v>1895</v>
      </c>
      <c r="AF186" s="78">
        <v>8375</v>
      </c>
      <c r="AG186" s="78">
        <v>285795</v>
      </c>
      <c r="AH186" s="78">
        <v>98731</v>
      </c>
      <c r="AI186" s="78">
        <v>154991</v>
      </c>
      <c r="AJ186" s="78"/>
      <c r="AK186" s="78" t="s">
        <v>2167</v>
      </c>
      <c r="AL186" s="78"/>
      <c r="AM186" s="82" t="s">
        <v>2462</v>
      </c>
      <c r="AN186" s="78"/>
      <c r="AO186" s="80">
        <v>40577.814571759256</v>
      </c>
      <c r="AP186" s="82" t="s">
        <v>2641</v>
      </c>
      <c r="AQ186" s="78" t="b">
        <v>0</v>
      </c>
      <c r="AR186" s="78" t="b">
        <v>0</v>
      </c>
      <c r="AS186" s="78" t="b">
        <v>1</v>
      </c>
      <c r="AT186" s="78" t="s">
        <v>1663</v>
      </c>
      <c r="AU186" s="78">
        <v>2617</v>
      </c>
      <c r="AV186" s="82" t="s">
        <v>2746</v>
      </c>
      <c r="AW186" s="78" t="b">
        <v>1</v>
      </c>
      <c r="AX186" s="78" t="s">
        <v>2837</v>
      </c>
      <c r="AY186" s="82" t="s">
        <v>3021</v>
      </c>
      <c r="AZ186" s="78" t="s">
        <v>65</v>
      </c>
      <c r="BA186" s="78" t="str">
        <f>REPLACE(INDEX(GroupVertices[Group],MATCH(Vertices[[#This Row],[Vertex]],GroupVertices[Vertex],0)),1,1,"")</f>
        <v>4</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388</v>
      </c>
      <c r="C187" s="65"/>
      <c r="D187" s="65" t="s">
        <v>64</v>
      </c>
      <c r="E187" s="66">
        <v>203.81732982571523</v>
      </c>
      <c r="F187" s="68">
        <v>99.82704499584472</v>
      </c>
      <c r="G187" s="100" t="s">
        <v>859</v>
      </c>
      <c r="H187" s="65"/>
      <c r="I187" s="69" t="s">
        <v>388</v>
      </c>
      <c r="J187" s="70"/>
      <c r="K187" s="70"/>
      <c r="L187" s="69" t="s">
        <v>3308</v>
      </c>
      <c r="M187" s="73">
        <v>58.64013771815268</v>
      </c>
      <c r="N187" s="74">
        <v>2671.9560546875</v>
      </c>
      <c r="O187" s="74">
        <v>5724.1640625</v>
      </c>
      <c r="P187" s="75"/>
      <c r="Q187" s="76"/>
      <c r="R187" s="76"/>
      <c r="S187" s="86"/>
      <c r="T187" s="48">
        <v>0</v>
      </c>
      <c r="U187" s="48">
        <v>1</v>
      </c>
      <c r="V187" s="49">
        <v>0</v>
      </c>
      <c r="W187" s="49">
        <v>0.001808</v>
      </c>
      <c r="X187" s="49">
        <v>0.004028</v>
      </c>
      <c r="Y187" s="49">
        <v>0.514204</v>
      </c>
      <c r="Z187" s="49">
        <v>0</v>
      </c>
      <c r="AA187" s="49">
        <v>0</v>
      </c>
      <c r="AB187" s="71">
        <v>187</v>
      </c>
      <c r="AC187" s="71"/>
      <c r="AD187" s="72"/>
      <c r="AE187" s="78" t="s">
        <v>1896</v>
      </c>
      <c r="AF187" s="78">
        <v>3597</v>
      </c>
      <c r="AG187" s="78">
        <v>3642</v>
      </c>
      <c r="AH187" s="78">
        <v>76173</v>
      </c>
      <c r="AI187" s="78">
        <v>49290</v>
      </c>
      <c r="AJ187" s="78"/>
      <c r="AK187" s="78" t="s">
        <v>2168</v>
      </c>
      <c r="AL187" s="78"/>
      <c r="AM187" s="78"/>
      <c r="AN187" s="78"/>
      <c r="AO187" s="80">
        <v>41396.719513888886</v>
      </c>
      <c r="AP187" s="82" t="s">
        <v>2642</v>
      </c>
      <c r="AQ187" s="78" t="b">
        <v>1</v>
      </c>
      <c r="AR187" s="78" t="b">
        <v>0</v>
      </c>
      <c r="AS187" s="78" t="b">
        <v>1</v>
      </c>
      <c r="AT187" s="78" t="s">
        <v>1663</v>
      </c>
      <c r="AU187" s="78">
        <v>4</v>
      </c>
      <c r="AV187" s="82" t="s">
        <v>2733</v>
      </c>
      <c r="AW187" s="78" t="b">
        <v>0</v>
      </c>
      <c r="AX187" s="78" t="s">
        <v>2837</v>
      </c>
      <c r="AY187" s="82" t="s">
        <v>3022</v>
      </c>
      <c r="AZ187" s="78" t="s">
        <v>66</v>
      </c>
      <c r="BA187" s="78" t="str">
        <f>REPLACE(INDEX(GroupVertices[Group],MATCH(Vertices[[#This Row],[Vertex]],GroupVertices[Vertex],0)),1,1,"")</f>
        <v>1</v>
      </c>
      <c r="BB187" s="48"/>
      <c r="BC187" s="48"/>
      <c r="BD187" s="48"/>
      <c r="BE187" s="48"/>
      <c r="BF187" s="48"/>
      <c r="BG187" s="48"/>
      <c r="BH187" s="121" t="s">
        <v>3843</v>
      </c>
      <c r="BI187" s="121" t="s">
        <v>3843</v>
      </c>
      <c r="BJ187" s="121" t="s">
        <v>3930</v>
      </c>
      <c r="BK187" s="121" t="s">
        <v>3930</v>
      </c>
      <c r="BL187" s="121">
        <v>0</v>
      </c>
      <c r="BM187" s="124">
        <v>0</v>
      </c>
      <c r="BN187" s="121">
        <v>1</v>
      </c>
      <c r="BO187" s="124">
        <v>4.761904761904762</v>
      </c>
      <c r="BP187" s="121">
        <v>0</v>
      </c>
      <c r="BQ187" s="124">
        <v>0</v>
      </c>
      <c r="BR187" s="121">
        <v>20</v>
      </c>
      <c r="BS187" s="124">
        <v>95.23809523809524</v>
      </c>
      <c r="BT187" s="121">
        <v>21</v>
      </c>
      <c r="BU187" s="2"/>
      <c r="BV187" s="3"/>
      <c r="BW187" s="3"/>
      <c r="BX187" s="3"/>
      <c r="BY187" s="3"/>
    </row>
    <row r="188" spans="1:77" ht="41.45" customHeight="1">
      <c r="A188" s="64" t="s">
        <v>389</v>
      </c>
      <c r="C188" s="65"/>
      <c r="D188" s="65" t="s">
        <v>64</v>
      </c>
      <c r="E188" s="66">
        <v>173.2523292776499</v>
      </c>
      <c r="F188" s="68">
        <v>99.95346076219874</v>
      </c>
      <c r="G188" s="100" t="s">
        <v>2779</v>
      </c>
      <c r="H188" s="65"/>
      <c r="I188" s="69" t="s">
        <v>389</v>
      </c>
      <c r="J188" s="70"/>
      <c r="K188" s="70"/>
      <c r="L188" s="69" t="s">
        <v>3309</v>
      </c>
      <c r="M188" s="73">
        <v>16.509976651232734</v>
      </c>
      <c r="N188" s="74">
        <v>8784.046875</v>
      </c>
      <c r="O188" s="74">
        <v>6473.84716796875</v>
      </c>
      <c r="P188" s="75"/>
      <c r="Q188" s="76"/>
      <c r="R188" s="76"/>
      <c r="S188" s="86"/>
      <c r="T188" s="48">
        <v>0</v>
      </c>
      <c r="U188" s="48">
        <v>3</v>
      </c>
      <c r="V188" s="49">
        <v>0.222222</v>
      </c>
      <c r="W188" s="49">
        <v>0.001815</v>
      </c>
      <c r="X188" s="49">
        <v>0.004865</v>
      </c>
      <c r="Y188" s="49">
        <v>1.05882</v>
      </c>
      <c r="Z188" s="49">
        <v>0.3333333333333333</v>
      </c>
      <c r="AA188" s="49">
        <v>0</v>
      </c>
      <c r="AB188" s="71">
        <v>188</v>
      </c>
      <c r="AC188" s="71"/>
      <c r="AD188" s="72"/>
      <c r="AE188" s="78" t="s">
        <v>1897</v>
      </c>
      <c r="AF188" s="78">
        <v>973</v>
      </c>
      <c r="AG188" s="78">
        <v>980</v>
      </c>
      <c r="AH188" s="78">
        <v>13313</v>
      </c>
      <c r="AI188" s="78">
        <v>8884</v>
      </c>
      <c r="AJ188" s="78"/>
      <c r="AK188" s="78" t="s">
        <v>2169</v>
      </c>
      <c r="AL188" s="78"/>
      <c r="AM188" s="78"/>
      <c r="AN188" s="78"/>
      <c r="AO188" s="80">
        <v>43462.63415509259</v>
      </c>
      <c r="AP188" s="82" t="s">
        <v>2643</v>
      </c>
      <c r="AQ188" s="78" t="b">
        <v>1</v>
      </c>
      <c r="AR188" s="78" t="b">
        <v>0</v>
      </c>
      <c r="AS188" s="78" t="b">
        <v>0</v>
      </c>
      <c r="AT188" s="78" t="s">
        <v>1663</v>
      </c>
      <c r="AU188" s="78">
        <v>0</v>
      </c>
      <c r="AV188" s="78"/>
      <c r="AW188" s="78" t="b">
        <v>0</v>
      </c>
      <c r="AX188" s="78" t="s">
        <v>2837</v>
      </c>
      <c r="AY188" s="82" t="s">
        <v>3023</v>
      </c>
      <c r="AZ188" s="78" t="s">
        <v>66</v>
      </c>
      <c r="BA188" s="78" t="str">
        <f>REPLACE(INDEX(GroupVertices[Group],MATCH(Vertices[[#This Row],[Vertex]],GroupVertices[Vertex],0)),1,1,"")</f>
        <v>4</v>
      </c>
      <c r="BB188" s="48"/>
      <c r="BC188" s="48"/>
      <c r="BD188" s="48"/>
      <c r="BE188" s="48"/>
      <c r="BF188" s="48" t="s">
        <v>629</v>
      </c>
      <c r="BG188" s="48" t="s">
        <v>629</v>
      </c>
      <c r="BH188" s="121" t="s">
        <v>3852</v>
      </c>
      <c r="BI188" s="121" t="s">
        <v>3852</v>
      </c>
      <c r="BJ188" s="121" t="s">
        <v>3939</v>
      </c>
      <c r="BK188" s="121" t="s">
        <v>3939</v>
      </c>
      <c r="BL188" s="121">
        <v>0</v>
      </c>
      <c r="BM188" s="124">
        <v>0</v>
      </c>
      <c r="BN188" s="121">
        <v>0</v>
      </c>
      <c r="BO188" s="124">
        <v>0</v>
      </c>
      <c r="BP188" s="121">
        <v>0</v>
      </c>
      <c r="BQ188" s="124">
        <v>0</v>
      </c>
      <c r="BR188" s="121">
        <v>7</v>
      </c>
      <c r="BS188" s="124">
        <v>100</v>
      </c>
      <c r="BT188" s="121">
        <v>7</v>
      </c>
      <c r="BU188" s="2"/>
      <c r="BV188" s="3"/>
      <c r="BW188" s="3"/>
      <c r="BX188" s="3"/>
      <c r="BY188" s="3"/>
    </row>
    <row r="189" spans="1:77" ht="41.45" customHeight="1">
      <c r="A189" s="64" t="s">
        <v>390</v>
      </c>
      <c r="C189" s="65"/>
      <c r="D189" s="65" t="s">
        <v>64</v>
      </c>
      <c r="E189" s="66">
        <v>187.61627205962952</v>
      </c>
      <c r="F189" s="68">
        <v>99.89405200047489</v>
      </c>
      <c r="G189" s="100" t="s">
        <v>2780</v>
      </c>
      <c r="H189" s="65"/>
      <c r="I189" s="69" t="s">
        <v>390</v>
      </c>
      <c r="J189" s="70"/>
      <c r="K189" s="70"/>
      <c r="L189" s="69" t="s">
        <v>3310</v>
      </c>
      <c r="M189" s="73">
        <v>36.30893664173493</v>
      </c>
      <c r="N189" s="74">
        <v>5007.21435546875</v>
      </c>
      <c r="O189" s="74">
        <v>3979.455078125</v>
      </c>
      <c r="P189" s="75"/>
      <c r="Q189" s="76"/>
      <c r="R189" s="76"/>
      <c r="S189" s="86"/>
      <c r="T189" s="48">
        <v>0</v>
      </c>
      <c r="U189" s="48">
        <v>1</v>
      </c>
      <c r="V189" s="49">
        <v>0</v>
      </c>
      <c r="W189" s="49">
        <v>0.001808</v>
      </c>
      <c r="X189" s="49">
        <v>0.004028</v>
      </c>
      <c r="Y189" s="49">
        <v>0.514204</v>
      </c>
      <c r="Z189" s="49">
        <v>0</v>
      </c>
      <c r="AA189" s="49">
        <v>0</v>
      </c>
      <c r="AB189" s="71">
        <v>189</v>
      </c>
      <c r="AC189" s="71"/>
      <c r="AD189" s="72"/>
      <c r="AE189" s="78" t="s">
        <v>1898</v>
      </c>
      <c r="AF189" s="78">
        <v>2414</v>
      </c>
      <c r="AG189" s="78">
        <v>2231</v>
      </c>
      <c r="AH189" s="78">
        <v>68073</v>
      </c>
      <c r="AI189" s="78">
        <v>13136</v>
      </c>
      <c r="AJ189" s="78"/>
      <c r="AK189" s="78" t="s">
        <v>2170</v>
      </c>
      <c r="AL189" s="78" t="s">
        <v>2280</v>
      </c>
      <c r="AM189" s="82" t="s">
        <v>2463</v>
      </c>
      <c r="AN189" s="78"/>
      <c r="AO189" s="80">
        <v>39911.84527777778</v>
      </c>
      <c r="AP189" s="82" t="s">
        <v>2644</v>
      </c>
      <c r="AQ189" s="78" t="b">
        <v>0</v>
      </c>
      <c r="AR189" s="78" t="b">
        <v>0</v>
      </c>
      <c r="AS189" s="78" t="b">
        <v>1</v>
      </c>
      <c r="AT189" s="78" t="s">
        <v>1663</v>
      </c>
      <c r="AU189" s="78">
        <v>4</v>
      </c>
      <c r="AV189" s="82" t="s">
        <v>2733</v>
      </c>
      <c r="AW189" s="78" t="b">
        <v>0</v>
      </c>
      <c r="AX189" s="78" t="s">
        <v>2837</v>
      </c>
      <c r="AY189" s="82" t="s">
        <v>3024</v>
      </c>
      <c r="AZ189" s="78" t="s">
        <v>66</v>
      </c>
      <c r="BA189" s="78" t="str">
        <f>REPLACE(INDEX(GroupVertices[Group],MATCH(Vertices[[#This Row],[Vertex]],GroupVertices[Vertex],0)),1,1,"")</f>
        <v>1</v>
      </c>
      <c r="BB189" s="48"/>
      <c r="BC189" s="48"/>
      <c r="BD189" s="48"/>
      <c r="BE189" s="48"/>
      <c r="BF189" s="48" t="s">
        <v>625</v>
      </c>
      <c r="BG189" s="48" t="s">
        <v>625</v>
      </c>
      <c r="BH189" s="121" t="s">
        <v>3847</v>
      </c>
      <c r="BI189" s="121" t="s">
        <v>3847</v>
      </c>
      <c r="BJ189" s="121" t="s">
        <v>3934</v>
      </c>
      <c r="BK189" s="121" t="s">
        <v>3934</v>
      </c>
      <c r="BL189" s="121">
        <v>0</v>
      </c>
      <c r="BM189" s="124">
        <v>0</v>
      </c>
      <c r="BN189" s="121">
        <v>0</v>
      </c>
      <c r="BO189" s="124">
        <v>0</v>
      </c>
      <c r="BP189" s="121">
        <v>0</v>
      </c>
      <c r="BQ189" s="124">
        <v>0</v>
      </c>
      <c r="BR189" s="121">
        <v>7</v>
      </c>
      <c r="BS189" s="124">
        <v>100</v>
      </c>
      <c r="BT189" s="121">
        <v>7</v>
      </c>
      <c r="BU189" s="2"/>
      <c r="BV189" s="3"/>
      <c r="BW189" s="3"/>
      <c r="BX189" s="3"/>
      <c r="BY189" s="3"/>
    </row>
    <row r="190" spans="1:77" ht="41.45" customHeight="1">
      <c r="A190" s="64" t="s">
        <v>391</v>
      </c>
      <c r="C190" s="65"/>
      <c r="D190" s="65" t="s">
        <v>64</v>
      </c>
      <c r="E190" s="66">
        <v>194.82694837224597</v>
      </c>
      <c r="F190" s="68">
        <v>99.86422889706755</v>
      </c>
      <c r="G190" s="100" t="s">
        <v>860</v>
      </c>
      <c r="H190" s="65"/>
      <c r="I190" s="69" t="s">
        <v>391</v>
      </c>
      <c r="J190" s="70"/>
      <c r="K190" s="70"/>
      <c r="L190" s="69" t="s">
        <v>3311</v>
      </c>
      <c r="M190" s="73">
        <v>46.247982903953464</v>
      </c>
      <c r="N190" s="74">
        <v>1146.1343994140625</v>
      </c>
      <c r="O190" s="74">
        <v>7464.8095703125</v>
      </c>
      <c r="P190" s="75"/>
      <c r="Q190" s="76"/>
      <c r="R190" s="76"/>
      <c r="S190" s="86"/>
      <c r="T190" s="48">
        <v>0</v>
      </c>
      <c r="U190" s="48">
        <v>1</v>
      </c>
      <c r="V190" s="49">
        <v>0</v>
      </c>
      <c r="W190" s="49">
        <v>0.001808</v>
      </c>
      <c r="X190" s="49">
        <v>0.004028</v>
      </c>
      <c r="Y190" s="49">
        <v>0.514204</v>
      </c>
      <c r="Z190" s="49">
        <v>0</v>
      </c>
      <c r="AA190" s="49">
        <v>0</v>
      </c>
      <c r="AB190" s="71">
        <v>190</v>
      </c>
      <c r="AC190" s="71"/>
      <c r="AD190" s="72"/>
      <c r="AE190" s="78" t="s">
        <v>1899</v>
      </c>
      <c r="AF190" s="78">
        <v>3786</v>
      </c>
      <c r="AG190" s="78">
        <v>2859</v>
      </c>
      <c r="AH190" s="78">
        <v>52781</v>
      </c>
      <c r="AI190" s="78">
        <v>47735</v>
      </c>
      <c r="AJ190" s="78"/>
      <c r="AK190" s="78" t="s">
        <v>2171</v>
      </c>
      <c r="AL190" s="78" t="s">
        <v>2374</v>
      </c>
      <c r="AM190" s="78"/>
      <c r="AN190" s="78"/>
      <c r="AO190" s="80">
        <v>40041.23357638889</v>
      </c>
      <c r="AP190" s="82" t="s">
        <v>2645</v>
      </c>
      <c r="AQ190" s="78" t="b">
        <v>1</v>
      </c>
      <c r="AR190" s="78" t="b">
        <v>0</v>
      </c>
      <c r="AS190" s="78" t="b">
        <v>1</v>
      </c>
      <c r="AT190" s="78" t="s">
        <v>1663</v>
      </c>
      <c r="AU190" s="78">
        <v>14</v>
      </c>
      <c r="AV190" s="82" t="s">
        <v>2733</v>
      </c>
      <c r="AW190" s="78" t="b">
        <v>0</v>
      </c>
      <c r="AX190" s="78" t="s">
        <v>2837</v>
      </c>
      <c r="AY190" s="82" t="s">
        <v>3025</v>
      </c>
      <c r="AZ190" s="78" t="s">
        <v>66</v>
      </c>
      <c r="BA190" s="78" t="str">
        <f>REPLACE(INDEX(GroupVertices[Group],MATCH(Vertices[[#This Row],[Vertex]],GroupVertices[Vertex],0)),1,1,"")</f>
        <v>1</v>
      </c>
      <c r="BB190" s="48"/>
      <c r="BC190" s="48"/>
      <c r="BD190" s="48"/>
      <c r="BE190" s="48"/>
      <c r="BF190" s="48" t="s">
        <v>625</v>
      </c>
      <c r="BG190" s="48" t="s">
        <v>625</v>
      </c>
      <c r="BH190" s="121" t="s">
        <v>3853</v>
      </c>
      <c r="BI190" s="121" t="s">
        <v>3896</v>
      </c>
      <c r="BJ190" s="121" t="s">
        <v>3940</v>
      </c>
      <c r="BK190" s="121" t="s">
        <v>3977</v>
      </c>
      <c r="BL190" s="121">
        <v>1</v>
      </c>
      <c r="BM190" s="124">
        <v>2.4390243902439024</v>
      </c>
      <c r="BN190" s="121">
        <v>1</v>
      </c>
      <c r="BO190" s="124">
        <v>2.4390243902439024</v>
      </c>
      <c r="BP190" s="121">
        <v>0</v>
      </c>
      <c r="BQ190" s="124">
        <v>0</v>
      </c>
      <c r="BR190" s="121">
        <v>39</v>
      </c>
      <c r="BS190" s="124">
        <v>95.1219512195122</v>
      </c>
      <c r="BT190" s="121">
        <v>41</v>
      </c>
      <c r="BU190" s="2"/>
      <c r="BV190" s="3"/>
      <c r="BW190" s="3"/>
      <c r="BX190" s="3"/>
      <c r="BY190" s="3"/>
    </row>
    <row r="191" spans="1:77" ht="41.45" customHeight="1">
      <c r="A191" s="64" t="s">
        <v>392</v>
      </c>
      <c r="C191" s="65"/>
      <c r="D191" s="65" t="s">
        <v>64</v>
      </c>
      <c r="E191" s="66">
        <v>220.0298695604516</v>
      </c>
      <c r="F191" s="68">
        <v>99.75999050219637</v>
      </c>
      <c r="G191" s="100" t="s">
        <v>2781</v>
      </c>
      <c r="H191" s="65"/>
      <c r="I191" s="69" t="s">
        <v>392</v>
      </c>
      <c r="J191" s="70"/>
      <c r="K191" s="70"/>
      <c r="L191" s="69" t="s">
        <v>3312</v>
      </c>
      <c r="M191" s="73">
        <v>80.9871653013574</v>
      </c>
      <c r="N191" s="74">
        <v>9524.3037109375</v>
      </c>
      <c r="O191" s="74">
        <v>7172.10693359375</v>
      </c>
      <c r="P191" s="75"/>
      <c r="Q191" s="76"/>
      <c r="R191" s="76"/>
      <c r="S191" s="86"/>
      <c r="T191" s="48">
        <v>0</v>
      </c>
      <c r="U191" s="48">
        <v>3</v>
      </c>
      <c r="V191" s="49">
        <v>0.222222</v>
      </c>
      <c r="W191" s="49">
        <v>0.001815</v>
      </c>
      <c r="X191" s="49">
        <v>0.004865</v>
      </c>
      <c r="Y191" s="49">
        <v>1.05882</v>
      </c>
      <c r="Z191" s="49">
        <v>0.3333333333333333</v>
      </c>
      <c r="AA191" s="49">
        <v>0</v>
      </c>
      <c r="AB191" s="71">
        <v>191</v>
      </c>
      <c r="AC191" s="71"/>
      <c r="AD191" s="72"/>
      <c r="AE191" s="78" t="s">
        <v>1900</v>
      </c>
      <c r="AF191" s="78">
        <v>312</v>
      </c>
      <c r="AG191" s="78">
        <v>5054</v>
      </c>
      <c r="AH191" s="78">
        <v>235284</v>
      </c>
      <c r="AI191" s="78">
        <v>1386</v>
      </c>
      <c r="AJ191" s="78"/>
      <c r="AK191" s="78" t="s">
        <v>2172</v>
      </c>
      <c r="AL191" s="78" t="s">
        <v>2375</v>
      </c>
      <c r="AM191" s="82" t="s">
        <v>2464</v>
      </c>
      <c r="AN191" s="78"/>
      <c r="AO191" s="80">
        <v>42552.75337962963</v>
      </c>
      <c r="AP191" s="82" t="s">
        <v>2646</v>
      </c>
      <c r="AQ191" s="78" t="b">
        <v>0</v>
      </c>
      <c r="AR191" s="78" t="b">
        <v>0</v>
      </c>
      <c r="AS191" s="78" t="b">
        <v>0</v>
      </c>
      <c r="AT191" s="78" t="s">
        <v>1663</v>
      </c>
      <c r="AU191" s="78">
        <v>48</v>
      </c>
      <c r="AV191" s="82" t="s">
        <v>2733</v>
      </c>
      <c r="AW191" s="78" t="b">
        <v>0</v>
      </c>
      <c r="AX191" s="78" t="s">
        <v>2837</v>
      </c>
      <c r="AY191" s="82" t="s">
        <v>3026</v>
      </c>
      <c r="AZ191" s="78" t="s">
        <v>66</v>
      </c>
      <c r="BA191" s="78" t="str">
        <f>REPLACE(INDEX(GroupVertices[Group],MATCH(Vertices[[#This Row],[Vertex]],GroupVertices[Vertex],0)),1,1,"")</f>
        <v>4</v>
      </c>
      <c r="BB191" s="48"/>
      <c r="BC191" s="48"/>
      <c r="BD191" s="48"/>
      <c r="BE191" s="48"/>
      <c r="BF191" s="48" t="s">
        <v>629</v>
      </c>
      <c r="BG191" s="48" t="s">
        <v>629</v>
      </c>
      <c r="BH191" s="121" t="s">
        <v>3852</v>
      </c>
      <c r="BI191" s="121" t="s">
        <v>3852</v>
      </c>
      <c r="BJ191" s="121" t="s">
        <v>3939</v>
      </c>
      <c r="BK191" s="121" t="s">
        <v>3939</v>
      </c>
      <c r="BL191" s="121">
        <v>0</v>
      </c>
      <c r="BM191" s="124">
        <v>0</v>
      </c>
      <c r="BN191" s="121">
        <v>0</v>
      </c>
      <c r="BO191" s="124">
        <v>0</v>
      </c>
      <c r="BP191" s="121">
        <v>0</v>
      </c>
      <c r="BQ191" s="124">
        <v>0</v>
      </c>
      <c r="BR191" s="121">
        <v>7</v>
      </c>
      <c r="BS191" s="124">
        <v>100</v>
      </c>
      <c r="BT191" s="121">
        <v>7</v>
      </c>
      <c r="BU191" s="2"/>
      <c r="BV191" s="3"/>
      <c r="BW191" s="3"/>
      <c r="BX191" s="3"/>
      <c r="BY191" s="3"/>
    </row>
    <row r="192" spans="1:77" ht="41.45" customHeight="1">
      <c r="A192" s="64" t="s">
        <v>393</v>
      </c>
      <c r="C192" s="65"/>
      <c r="D192" s="65" t="s">
        <v>64</v>
      </c>
      <c r="E192" s="66">
        <v>180.78450071248494</v>
      </c>
      <c r="F192" s="68">
        <v>99.9223079662828</v>
      </c>
      <c r="G192" s="100" t="s">
        <v>2782</v>
      </c>
      <c r="H192" s="65"/>
      <c r="I192" s="69" t="s">
        <v>393</v>
      </c>
      <c r="J192" s="70"/>
      <c r="K192" s="70"/>
      <c r="L192" s="69" t="s">
        <v>3313</v>
      </c>
      <c r="M192" s="73">
        <v>26.892165103486484</v>
      </c>
      <c r="N192" s="74">
        <v>7712.8408203125</v>
      </c>
      <c r="O192" s="74">
        <v>4700.09814453125</v>
      </c>
      <c r="P192" s="75"/>
      <c r="Q192" s="76"/>
      <c r="R192" s="76"/>
      <c r="S192" s="86"/>
      <c r="T192" s="48">
        <v>0</v>
      </c>
      <c r="U192" s="48">
        <v>1</v>
      </c>
      <c r="V192" s="49">
        <v>0</v>
      </c>
      <c r="W192" s="49">
        <v>0.076923</v>
      </c>
      <c r="X192" s="49">
        <v>0</v>
      </c>
      <c r="Y192" s="49">
        <v>0.526089</v>
      </c>
      <c r="Z192" s="49">
        <v>0</v>
      </c>
      <c r="AA192" s="49">
        <v>0</v>
      </c>
      <c r="AB192" s="71">
        <v>192</v>
      </c>
      <c r="AC192" s="71"/>
      <c r="AD192" s="72"/>
      <c r="AE192" s="78" t="s">
        <v>1901</v>
      </c>
      <c r="AF192" s="78">
        <v>1983</v>
      </c>
      <c r="AG192" s="78">
        <v>1636</v>
      </c>
      <c r="AH192" s="78">
        <v>41257</v>
      </c>
      <c r="AI192" s="78">
        <v>9673</v>
      </c>
      <c r="AJ192" s="78"/>
      <c r="AK192" s="78" t="s">
        <v>2173</v>
      </c>
      <c r="AL192" s="78" t="s">
        <v>1687</v>
      </c>
      <c r="AM192" s="78"/>
      <c r="AN192" s="78"/>
      <c r="AO192" s="80">
        <v>39545.66886574074</v>
      </c>
      <c r="AP192" s="82" t="s">
        <v>2647</v>
      </c>
      <c r="AQ192" s="78" t="b">
        <v>0</v>
      </c>
      <c r="AR192" s="78" t="b">
        <v>0</v>
      </c>
      <c r="AS192" s="78" t="b">
        <v>0</v>
      </c>
      <c r="AT192" s="78" t="s">
        <v>1663</v>
      </c>
      <c r="AU192" s="78">
        <v>44</v>
      </c>
      <c r="AV192" s="82" t="s">
        <v>2733</v>
      </c>
      <c r="AW192" s="78" t="b">
        <v>0</v>
      </c>
      <c r="AX192" s="78" t="s">
        <v>2837</v>
      </c>
      <c r="AY192" s="82" t="s">
        <v>3027</v>
      </c>
      <c r="AZ192" s="78" t="s">
        <v>66</v>
      </c>
      <c r="BA192" s="78" t="str">
        <f>REPLACE(INDEX(GroupVertices[Group],MATCH(Vertices[[#This Row],[Vertex]],GroupVertices[Vertex],0)),1,1,"")</f>
        <v>5</v>
      </c>
      <c r="BB192" s="48"/>
      <c r="BC192" s="48"/>
      <c r="BD192" s="48"/>
      <c r="BE192" s="48"/>
      <c r="BF192" s="48" t="s">
        <v>622</v>
      </c>
      <c r="BG192" s="48" t="s">
        <v>622</v>
      </c>
      <c r="BH192" s="121" t="s">
        <v>3838</v>
      </c>
      <c r="BI192" s="121" t="s">
        <v>3838</v>
      </c>
      <c r="BJ192" s="121" t="s">
        <v>3925</v>
      </c>
      <c r="BK192" s="121" t="s">
        <v>3925</v>
      </c>
      <c r="BL192" s="121">
        <v>0</v>
      </c>
      <c r="BM192" s="124">
        <v>0</v>
      </c>
      <c r="BN192" s="121">
        <v>0</v>
      </c>
      <c r="BO192" s="124">
        <v>0</v>
      </c>
      <c r="BP192" s="121">
        <v>0</v>
      </c>
      <c r="BQ192" s="124">
        <v>0</v>
      </c>
      <c r="BR192" s="121">
        <v>9</v>
      </c>
      <c r="BS192" s="124">
        <v>100</v>
      </c>
      <c r="BT192" s="121">
        <v>9</v>
      </c>
      <c r="BU192" s="2"/>
      <c r="BV192" s="3"/>
      <c r="BW192" s="3"/>
      <c r="BX192" s="3"/>
      <c r="BY192" s="3"/>
    </row>
    <row r="193" spans="1:77" ht="41.45" customHeight="1">
      <c r="A193" s="64" t="s">
        <v>394</v>
      </c>
      <c r="C193" s="65"/>
      <c r="D193" s="65" t="s">
        <v>64</v>
      </c>
      <c r="E193" s="66">
        <v>168.83177134714458</v>
      </c>
      <c r="F193" s="68">
        <v>99.9717440341921</v>
      </c>
      <c r="G193" s="100" t="s">
        <v>2783</v>
      </c>
      <c r="H193" s="65"/>
      <c r="I193" s="69" t="s">
        <v>394</v>
      </c>
      <c r="J193" s="70"/>
      <c r="K193" s="70"/>
      <c r="L193" s="69" t="s">
        <v>3314</v>
      </c>
      <c r="M193" s="73">
        <v>10.416771538248447</v>
      </c>
      <c r="N193" s="74">
        <v>9319.021484375</v>
      </c>
      <c r="O193" s="74">
        <v>3565.22314453125</v>
      </c>
      <c r="P193" s="75"/>
      <c r="Q193" s="76"/>
      <c r="R193" s="76"/>
      <c r="S193" s="86"/>
      <c r="T193" s="48">
        <v>1</v>
      </c>
      <c r="U193" s="48">
        <v>1</v>
      </c>
      <c r="V193" s="49">
        <v>512</v>
      </c>
      <c r="W193" s="49">
        <v>0.001255</v>
      </c>
      <c r="X193" s="49">
        <v>0.000263</v>
      </c>
      <c r="Y193" s="49">
        <v>0.989766</v>
      </c>
      <c r="Z193" s="49">
        <v>0</v>
      </c>
      <c r="AA193" s="49">
        <v>0</v>
      </c>
      <c r="AB193" s="71">
        <v>193</v>
      </c>
      <c r="AC193" s="71"/>
      <c r="AD193" s="72"/>
      <c r="AE193" s="78" t="s">
        <v>1902</v>
      </c>
      <c r="AF193" s="78">
        <v>526</v>
      </c>
      <c r="AG193" s="78">
        <v>595</v>
      </c>
      <c r="AH193" s="78">
        <v>1505</v>
      </c>
      <c r="AI193" s="78">
        <v>3580</v>
      </c>
      <c r="AJ193" s="78"/>
      <c r="AK193" s="78" t="s">
        <v>2174</v>
      </c>
      <c r="AL193" s="78" t="s">
        <v>2376</v>
      </c>
      <c r="AM193" s="82" t="s">
        <v>2465</v>
      </c>
      <c r="AN193" s="78"/>
      <c r="AO193" s="80">
        <v>42071.94101851852</v>
      </c>
      <c r="AP193" s="82" t="s">
        <v>2648</v>
      </c>
      <c r="AQ193" s="78" t="b">
        <v>1</v>
      </c>
      <c r="AR193" s="78" t="b">
        <v>0</v>
      </c>
      <c r="AS193" s="78" t="b">
        <v>1</v>
      </c>
      <c r="AT193" s="78" t="s">
        <v>1663</v>
      </c>
      <c r="AU193" s="78">
        <v>3</v>
      </c>
      <c r="AV193" s="82" t="s">
        <v>2733</v>
      </c>
      <c r="AW193" s="78" t="b">
        <v>0</v>
      </c>
      <c r="AX193" s="78" t="s">
        <v>2837</v>
      </c>
      <c r="AY193" s="82" t="s">
        <v>3028</v>
      </c>
      <c r="AZ193" s="78" t="s">
        <v>66</v>
      </c>
      <c r="BA193" s="78" t="str">
        <f>REPLACE(INDEX(GroupVertices[Group],MATCH(Vertices[[#This Row],[Vertex]],GroupVertices[Vertex],0)),1,1,"")</f>
        <v>6</v>
      </c>
      <c r="BB193" s="48"/>
      <c r="BC193" s="48"/>
      <c r="BD193" s="48"/>
      <c r="BE193" s="48"/>
      <c r="BF193" s="48" t="s">
        <v>630</v>
      </c>
      <c r="BG193" s="48" t="s">
        <v>630</v>
      </c>
      <c r="BH193" s="121" t="s">
        <v>3854</v>
      </c>
      <c r="BI193" s="121" t="s">
        <v>3854</v>
      </c>
      <c r="BJ193" s="121" t="s">
        <v>3941</v>
      </c>
      <c r="BK193" s="121" t="s">
        <v>3941</v>
      </c>
      <c r="BL193" s="121">
        <v>3</v>
      </c>
      <c r="BM193" s="124">
        <v>10.714285714285714</v>
      </c>
      <c r="BN193" s="121">
        <v>0</v>
      </c>
      <c r="BO193" s="124">
        <v>0</v>
      </c>
      <c r="BP193" s="121">
        <v>0</v>
      </c>
      <c r="BQ193" s="124">
        <v>0</v>
      </c>
      <c r="BR193" s="121">
        <v>25</v>
      </c>
      <c r="BS193" s="124">
        <v>89.28571428571429</v>
      </c>
      <c r="BT193" s="121">
        <v>28</v>
      </c>
      <c r="BU193" s="2"/>
      <c r="BV193" s="3"/>
      <c r="BW193" s="3"/>
      <c r="BX193" s="3"/>
      <c r="BY193" s="3"/>
    </row>
    <row r="194" spans="1:77" ht="41.45" customHeight="1">
      <c r="A194" s="64" t="s">
        <v>488</v>
      </c>
      <c r="C194" s="65"/>
      <c r="D194" s="65" t="s">
        <v>64</v>
      </c>
      <c r="E194" s="66">
        <v>1000</v>
      </c>
      <c r="F194" s="68">
        <v>70</v>
      </c>
      <c r="G194" s="100" t="s">
        <v>2784</v>
      </c>
      <c r="H194" s="65"/>
      <c r="I194" s="69" t="s">
        <v>488</v>
      </c>
      <c r="J194" s="70"/>
      <c r="K194" s="70"/>
      <c r="L194" s="69" t="s">
        <v>3315</v>
      </c>
      <c r="M194" s="73">
        <v>9999</v>
      </c>
      <c r="N194" s="74">
        <v>9326.56640625</v>
      </c>
      <c r="O194" s="74">
        <v>3187.91650390625</v>
      </c>
      <c r="P194" s="75"/>
      <c r="Q194" s="76"/>
      <c r="R194" s="76"/>
      <c r="S194" s="86"/>
      <c r="T194" s="48">
        <v>1</v>
      </c>
      <c r="U194" s="48">
        <v>0</v>
      </c>
      <c r="V194" s="49">
        <v>0</v>
      </c>
      <c r="W194" s="49">
        <v>0.00095</v>
      </c>
      <c r="X194" s="49">
        <v>1.7E-05</v>
      </c>
      <c r="Y194" s="49">
        <v>0.57065</v>
      </c>
      <c r="Z194" s="49">
        <v>0</v>
      </c>
      <c r="AA194" s="49">
        <v>0</v>
      </c>
      <c r="AB194" s="71">
        <v>194</v>
      </c>
      <c r="AC194" s="71"/>
      <c r="AD194" s="72"/>
      <c r="AE194" s="78" t="s">
        <v>1903</v>
      </c>
      <c r="AF194" s="78">
        <v>658</v>
      </c>
      <c r="AG194" s="78">
        <v>631725</v>
      </c>
      <c r="AH194" s="78">
        <v>21492</v>
      </c>
      <c r="AI194" s="78">
        <v>18768</v>
      </c>
      <c r="AJ194" s="78"/>
      <c r="AK194" s="78" t="s">
        <v>2175</v>
      </c>
      <c r="AL194" s="78" t="s">
        <v>2377</v>
      </c>
      <c r="AM194" s="82" t="s">
        <v>2466</v>
      </c>
      <c r="AN194" s="78"/>
      <c r="AO194" s="80">
        <v>42696.251805555556</v>
      </c>
      <c r="AP194" s="82" t="s">
        <v>2649</v>
      </c>
      <c r="AQ194" s="78" t="b">
        <v>0</v>
      </c>
      <c r="AR194" s="78" t="b">
        <v>0</v>
      </c>
      <c r="AS194" s="78" t="b">
        <v>1</v>
      </c>
      <c r="AT194" s="78" t="s">
        <v>1663</v>
      </c>
      <c r="AU194" s="78">
        <v>3961</v>
      </c>
      <c r="AV194" s="82" t="s">
        <v>2733</v>
      </c>
      <c r="AW194" s="78" t="b">
        <v>1</v>
      </c>
      <c r="AX194" s="78" t="s">
        <v>2837</v>
      </c>
      <c r="AY194" s="82" t="s">
        <v>3029</v>
      </c>
      <c r="AZ194" s="78" t="s">
        <v>65</v>
      </c>
      <c r="BA194" s="78" t="str">
        <f>REPLACE(INDEX(GroupVertices[Group],MATCH(Vertices[[#This Row],[Vertex]],GroupVertices[Vertex],0)),1,1,"")</f>
        <v>6</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4" t="s">
        <v>395</v>
      </c>
      <c r="C195" s="65"/>
      <c r="D195" s="65" t="s">
        <v>64</v>
      </c>
      <c r="E195" s="66">
        <v>183.71240271840404</v>
      </c>
      <c r="F195" s="68">
        <v>99.91019826665084</v>
      </c>
      <c r="G195" s="100" t="s">
        <v>2785</v>
      </c>
      <c r="H195" s="65"/>
      <c r="I195" s="69" t="s">
        <v>395</v>
      </c>
      <c r="J195" s="70"/>
      <c r="K195" s="70"/>
      <c r="L195" s="69" t="s">
        <v>3316</v>
      </c>
      <c r="M195" s="73">
        <v>30.92792433416439</v>
      </c>
      <c r="N195" s="74">
        <v>6820.69921875</v>
      </c>
      <c r="O195" s="74">
        <v>2583.6884765625</v>
      </c>
      <c r="P195" s="75"/>
      <c r="Q195" s="76"/>
      <c r="R195" s="76"/>
      <c r="S195" s="86"/>
      <c r="T195" s="48">
        <v>0</v>
      </c>
      <c r="U195" s="48">
        <v>1</v>
      </c>
      <c r="V195" s="49">
        <v>0</v>
      </c>
      <c r="W195" s="49">
        <v>0.001808</v>
      </c>
      <c r="X195" s="49">
        <v>0.004028</v>
      </c>
      <c r="Y195" s="49">
        <v>0.514204</v>
      </c>
      <c r="Z195" s="49">
        <v>0</v>
      </c>
      <c r="AA195" s="49">
        <v>0</v>
      </c>
      <c r="AB195" s="71">
        <v>195</v>
      </c>
      <c r="AC195" s="71"/>
      <c r="AD195" s="72"/>
      <c r="AE195" s="78" t="s">
        <v>1904</v>
      </c>
      <c r="AF195" s="78">
        <v>2643</v>
      </c>
      <c r="AG195" s="78">
        <v>1891</v>
      </c>
      <c r="AH195" s="78">
        <v>38151</v>
      </c>
      <c r="AI195" s="78">
        <v>22941</v>
      </c>
      <c r="AJ195" s="78"/>
      <c r="AK195" s="78" t="s">
        <v>2176</v>
      </c>
      <c r="AL195" s="78" t="s">
        <v>2378</v>
      </c>
      <c r="AM195" s="78"/>
      <c r="AN195" s="78"/>
      <c r="AO195" s="80">
        <v>41713.6396875</v>
      </c>
      <c r="AP195" s="78"/>
      <c r="AQ195" s="78" t="b">
        <v>1</v>
      </c>
      <c r="AR195" s="78" t="b">
        <v>0</v>
      </c>
      <c r="AS195" s="78" t="b">
        <v>1</v>
      </c>
      <c r="AT195" s="78" t="s">
        <v>1663</v>
      </c>
      <c r="AU195" s="78">
        <v>56</v>
      </c>
      <c r="AV195" s="82" t="s">
        <v>2733</v>
      </c>
      <c r="AW195" s="78" t="b">
        <v>0</v>
      </c>
      <c r="AX195" s="78" t="s">
        <v>2837</v>
      </c>
      <c r="AY195" s="82" t="s">
        <v>3030</v>
      </c>
      <c r="AZ195" s="78" t="s">
        <v>66</v>
      </c>
      <c r="BA195" s="78" t="str">
        <f>REPLACE(INDEX(GroupVertices[Group],MATCH(Vertices[[#This Row],[Vertex]],GroupVertices[Vertex],0)),1,1,"")</f>
        <v>1</v>
      </c>
      <c r="BB195" s="48"/>
      <c r="BC195" s="48"/>
      <c r="BD195" s="48"/>
      <c r="BE195" s="48"/>
      <c r="BF195" s="48" t="s">
        <v>625</v>
      </c>
      <c r="BG195" s="48" t="s">
        <v>625</v>
      </c>
      <c r="BH195" s="121" t="s">
        <v>3847</v>
      </c>
      <c r="BI195" s="121" t="s">
        <v>3847</v>
      </c>
      <c r="BJ195" s="121" t="s">
        <v>3934</v>
      </c>
      <c r="BK195" s="121" t="s">
        <v>3934</v>
      </c>
      <c r="BL195" s="121">
        <v>0</v>
      </c>
      <c r="BM195" s="124">
        <v>0</v>
      </c>
      <c r="BN195" s="121">
        <v>0</v>
      </c>
      <c r="BO195" s="124">
        <v>0</v>
      </c>
      <c r="BP195" s="121">
        <v>0</v>
      </c>
      <c r="BQ195" s="124">
        <v>0</v>
      </c>
      <c r="BR195" s="121">
        <v>7</v>
      </c>
      <c r="BS195" s="124">
        <v>100</v>
      </c>
      <c r="BT195" s="121">
        <v>7</v>
      </c>
      <c r="BU195" s="2"/>
      <c r="BV195" s="3"/>
      <c r="BW195" s="3"/>
      <c r="BX195" s="3"/>
      <c r="BY195" s="3"/>
    </row>
    <row r="196" spans="1:77" ht="41.45" customHeight="1">
      <c r="A196" s="64" t="s">
        <v>396</v>
      </c>
      <c r="C196" s="65"/>
      <c r="D196" s="65" t="s">
        <v>64</v>
      </c>
      <c r="E196" s="66">
        <v>165.93831524717746</v>
      </c>
      <c r="F196" s="68">
        <v>99.98371126676956</v>
      </c>
      <c r="G196" s="100" t="s">
        <v>2786</v>
      </c>
      <c r="H196" s="65"/>
      <c r="I196" s="69" t="s">
        <v>396</v>
      </c>
      <c r="J196" s="70"/>
      <c r="K196" s="70"/>
      <c r="L196" s="69" t="s">
        <v>3317</v>
      </c>
      <c r="M196" s="73">
        <v>6.428491827931458</v>
      </c>
      <c r="N196" s="74">
        <v>7913.4384765625</v>
      </c>
      <c r="O196" s="74">
        <v>2567.390380859375</v>
      </c>
      <c r="P196" s="75"/>
      <c r="Q196" s="76"/>
      <c r="R196" s="76"/>
      <c r="S196" s="86"/>
      <c r="T196" s="48">
        <v>1</v>
      </c>
      <c r="U196" s="48">
        <v>1</v>
      </c>
      <c r="V196" s="49">
        <v>0</v>
      </c>
      <c r="W196" s="49">
        <v>0</v>
      </c>
      <c r="X196" s="49">
        <v>0</v>
      </c>
      <c r="Y196" s="49">
        <v>0.999998</v>
      </c>
      <c r="Z196" s="49">
        <v>0</v>
      </c>
      <c r="AA196" s="49" t="s">
        <v>4122</v>
      </c>
      <c r="AB196" s="71">
        <v>196</v>
      </c>
      <c r="AC196" s="71"/>
      <c r="AD196" s="72"/>
      <c r="AE196" s="78" t="s">
        <v>1905</v>
      </c>
      <c r="AF196" s="78">
        <v>774</v>
      </c>
      <c r="AG196" s="78">
        <v>343</v>
      </c>
      <c r="AH196" s="78">
        <v>573</v>
      </c>
      <c r="AI196" s="78">
        <v>1237</v>
      </c>
      <c r="AJ196" s="78"/>
      <c r="AK196" s="78" t="s">
        <v>2177</v>
      </c>
      <c r="AL196" s="78" t="s">
        <v>1687</v>
      </c>
      <c r="AM196" s="78"/>
      <c r="AN196" s="78"/>
      <c r="AO196" s="80">
        <v>42030.74239583333</v>
      </c>
      <c r="AP196" s="82" t="s">
        <v>2650</v>
      </c>
      <c r="AQ196" s="78" t="b">
        <v>0</v>
      </c>
      <c r="AR196" s="78" t="b">
        <v>0</v>
      </c>
      <c r="AS196" s="78" t="b">
        <v>1</v>
      </c>
      <c r="AT196" s="78" t="s">
        <v>1663</v>
      </c>
      <c r="AU196" s="78">
        <v>59</v>
      </c>
      <c r="AV196" s="82" t="s">
        <v>2733</v>
      </c>
      <c r="AW196" s="78" t="b">
        <v>0</v>
      </c>
      <c r="AX196" s="78" t="s">
        <v>2837</v>
      </c>
      <c r="AY196" s="82" t="s">
        <v>3031</v>
      </c>
      <c r="AZ196" s="78" t="s">
        <v>66</v>
      </c>
      <c r="BA196" s="78" t="str">
        <f>REPLACE(INDEX(GroupVertices[Group],MATCH(Vertices[[#This Row],[Vertex]],GroupVertices[Vertex],0)),1,1,"")</f>
        <v>8</v>
      </c>
      <c r="BB196" s="48"/>
      <c r="BC196" s="48"/>
      <c r="BD196" s="48"/>
      <c r="BE196" s="48"/>
      <c r="BF196" s="48" t="s">
        <v>631</v>
      </c>
      <c r="BG196" s="48" t="s">
        <v>631</v>
      </c>
      <c r="BH196" s="121" t="s">
        <v>3855</v>
      </c>
      <c r="BI196" s="121" t="s">
        <v>3855</v>
      </c>
      <c r="BJ196" s="121" t="s">
        <v>3942</v>
      </c>
      <c r="BK196" s="121" t="s">
        <v>3942</v>
      </c>
      <c r="BL196" s="121">
        <v>0</v>
      </c>
      <c r="BM196" s="124">
        <v>0</v>
      </c>
      <c r="BN196" s="121">
        <v>0</v>
      </c>
      <c r="BO196" s="124">
        <v>0</v>
      </c>
      <c r="BP196" s="121">
        <v>0</v>
      </c>
      <c r="BQ196" s="124">
        <v>0</v>
      </c>
      <c r="BR196" s="121">
        <v>11</v>
      </c>
      <c r="BS196" s="124">
        <v>100</v>
      </c>
      <c r="BT196" s="121">
        <v>11</v>
      </c>
      <c r="BU196" s="2"/>
      <c r="BV196" s="3"/>
      <c r="BW196" s="3"/>
      <c r="BX196" s="3"/>
      <c r="BY196" s="3"/>
    </row>
    <row r="197" spans="1:77" ht="41.45" customHeight="1">
      <c r="A197" s="64" t="s">
        <v>397</v>
      </c>
      <c r="C197" s="65"/>
      <c r="D197" s="65" t="s">
        <v>64</v>
      </c>
      <c r="E197" s="66">
        <v>175.9046640359531</v>
      </c>
      <c r="F197" s="68">
        <v>99.94249079900273</v>
      </c>
      <c r="G197" s="100" t="s">
        <v>2787</v>
      </c>
      <c r="H197" s="65"/>
      <c r="I197" s="69" t="s">
        <v>397</v>
      </c>
      <c r="J197" s="70"/>
      <c r="K197" s="70"/>
      <c r="L197" s="69" t="s">
        <v>3318</v>
      </c>
      <c r="M197" s="73">
        <v>20.165899719023308</v>
      </c>
      <c r="N197" s="74">
        <v>9688.6962890625</v>
      </c>
      <c r="O197" s="74">
        <v>5487.85107421875</v>
      </c>
      <c r="P197" s="75"/>
      <c r="Q197" s="76"/>
      <c r="R197" s="76"/>
      <c r="S197" s="86"/>
      <c r="T197" s="48">
        <v>0</v>
      </c>
      <c r="U197" s="48">
        <v>3</v>
      </c>
      <c r="V197" s="49">
        <v>0.222222</v>
      </c>
      <c r="W197" s="49">
        <v>0.001815</v>
      </c>
      <c r="X197" s="49">
        <v>0.004865</v>
      </c>
      <c r="Y197" s="49">
        <v>1.05882</v>
      </c>
      <c r="Z197" s="49">
        <v>0.3333333333333333</v>
      </c>
      <c r="AA197" s="49">
        <v>0</v>
      </c>
      <c r="AB197" s="71">
        <v>197</v>
      </c>
      <c r="AC197" s="71"/>
      <c r="AD197" s="72"/>
      <c r="AE197" s="78" t="s">
        <v>1906</v>
      </c>
      <c r="AF197" s="78">
        <v>2692</v>
      </c>
      <c r="AG197" s="78">
        <v>1211</v>
      </c>
      <c r="AH197" s="78">
        <v>3303</v>
      </c>
      <c r="AI197" s="78">
        <v>9712</v>
      </c>
      <c r="AJ197" s="78"/>
      <c r="AK197" s="78" t="s">
        <v>2178</v>
      </c>
      <c r="AL197" s="78"/>
      <c r="AM197" s="78"/>
      <c r="AN197" s="78"/>
      <c r="AO197" s="80">
        <v>43011.060266203705</v>
      </c>
      <c r="AP197" s="82" t="s">
        <v>2651</v>
      </c>
      <c r="AQ197" s="78" t="b">
        <v>1</v>
      </c>
      <c r="AR197" s="78" t="b">
        <v>0</v>
      </c>
      <c r="AS197" s="78" t="b">
        <v>0</v>
      </c>
      <c r="AT197" s="78" t="s">
        <v>1663</v>
      </c>
      <c r="AU197" s="78">
        <v>1</v>
      </c>
      <c r="AV197" s="78"/>
      <c r="AW197" s="78" t="b">
        <v>0</v>
      </c>
      <c r="AX197" s="78" t="s">
        <v>2837</v>
      </c>
      <c r="AY197" s="82" t="s">
        <v>3032</v>
      </c>
      <c r="AZ197" s="78" t="s">
        <v>66</v>
      </c>
      <c r="BA197" s="78" t="str">
        <f>REPLACE(INDEX(GroupVertices[Group],MATCH(Vertices[[#This Row],[Vertex]],GroupVertices[Vertex],0)),1,1,"")</f>
        <v>4</v>
      </c>
      <c r="BB197" s="48"/>
      <c r="BC197" s="48"/>
      <c r="BD197" s="48"/>
      <c r="BE197" s="48"/>
      <c r="BF197" s="48" t="s">
        <v>629</v>
      </c>
      <c r="BG197" s="48" t="s">
        <v>629</v>
      </c>
      <c r="BH197" s="121" t="s">
        <v>3852</v>
      </c>
      <c r="BI197" s="121" t="s">
        <v>3852</v>
      </c>
      <c r="BJ197" s="121" t="s">
        <v>3939</v>
      </c>
      <c r="BK197" s="121" t="s">
        <v>3939</v>
      </c>
      <c r="BL197" s="121">
        <v>0</v>
      </c>
      <c r="BM197" s="124">
        <v>0</v>
      </c>
      <c r="BN197" s="121">
        <v>0</v>
      </c>
      <c r="BO197" s="124">
        <v>0</v>
      </c>
      <c r="BP197" s="121">
        <v>0</v>
      </c>
      <c r="BQ197" s="124">
        <v>0</v>
      </c>
      <c r="BR197" s="121">
        <v>7</v>
      </c>
      <c r="BS197" s="124">
        <v>100</v>
      </c>
      <c r="BT197" s="121">
        <v>7</v>
      </c>
      <c r="BU197" s="2"/>
      <c r="BV197" s="3"/>
      <c r="BW197" s="3"/>
      <c r="BX197" s="3"/>
      <c r="BY197" s="3"/>
    </row>
    <row r="198" spans="1:77" ht="41.45" customHeight="1">
      <c r="A198" s="64" t="s">
        <v>398</v>
      </c>
      <c r="C198" s="65"/>
      <c r="D198" s="65" t="s">
        <v>64</v>
      </c>
      <c r="E198" s="66">
        <v>213.25550805656036</v>
      </c>
      <c r="F198" s="68">
        <v>99.78800902291346</v>
      </c>
      <c r="G198" s="100" t="s">
        <v>2788</v>
      </c>
      <c r="H198" s="65"/>
      <c r="I198" s="69" t="s">
        <v>398</v>
      </c>
      <c r="J198" s="70"/>
      <c r="K198" s="70"/>
      <c r="L198" s="69" t="s">
        <v>3319</v>
      </c>
      <c r="M198" s="73">
        <v>71.6495262970438</v>
      </c>
      <c r="N198" s="74">
        <v>8235.0732421875</v>
      </c>
      <c r="O198" s="74">
        <v>1411.62353515625</v>
      </c>
      <c r="P198" s="75"/>
      <c r="Q198" s="76"/>
      <c r="R198" s="76"/>
      <c r="S198" s="86"/>
      <c r="T198" s="48">
        <v>0</v>
      </c>
      <c r="U198" s="48">
        <v>1</v>
      </c>
      <c r="V198" s="49">
        <v>0</v>
      </c>
      <c r="W198" s="49">
        <v>0.125</v>
      </c>
      <c r="X198" s="49">
        <v>0</v>
      </c>
      <c r="Y198" s="49">
        <v>0.558768</v>
      </c>
      <c r="Z198" s="49">
        <v>0</v>
      </c>
      <c r="AA198" s="49">
        <v>0</v>
      </c>
      <c r="AB198" s="71">
        <v>198</v>
      </c>
      <c r="AC198" s="71"/>
      <c r="AD198" s="72"/>
      <c r="AE198" s="78" t="s">
        <v>1907</v>
      </c>
      <c r="AF198" s="78">
        <v>1877</v>
      </c>
      <c r="AG198" s="78">
        <v>4464</v>
      </c>
      <c r="AH198" s="78">
        <v>11334</v>
      </c>
      <c r="AI198" s="78">
        <v>20465</v>
      </c>
      <c r="AJ198" s="78"/>
      <c r="AK198" s="78" t="s">
        <v>2179</v>
      </c>
      <c r="AL198" s="78" t="s">
        <v>1687</v>
      </c>
      <c r="AM198" s="82" t="s">
        <v>2467</v>
      </c>
      <c r="AN198" s="78"/>
      <c r="AO198" s="80">
        <v>40596.10318287037</v>
      </c>
      <c r="AP198" s="82" t="s">
        <v>2652</v>
      </c>
      <c r="AQ198" s="78" t="b">
        <v>1</v>
      </c>
      <c r="AR198" s="78" t="b">
        <v>0</v>
      </c>
      <c r="AS198" s="78" t="b">
        <v>1</v>
      </c>
      <c r="AT198" s="78" t="s">
        <v>1663</v>
      </c>
      <c r="AU198" s="78">
        <v>130</v>
      </c>
      <c r="AV198" s="82" t="s">
        <v>2733</v>
      </c>
      <c r="AW198" s="78" t="b">
        <v>1</v>
      </c>
      <c r="AX198" s="78" t="s">
        <v>2837</v>
      </c>
      <c r="AY198" s="82" t="s">
        <v>3033</v>
      </c>
      <c r="AZ198" s="78" t="s">
        <v>66</v>
      </c>
      <c r="BA198" s="78" t="str">
        <f>REPLACE(INDEX(GroupVertices[Group],MATCH(Vertices[[#This Row],[Vertex]],GroupVertices[Vertex],0)),1,1,"")</f>
        <v>7</v>
      </c>
      <c r="BB198" s="48"/>
      <c r="BC198" s="48"/>
      <c r="BD198" s="48"/>
      <c r="BE198" s="48"/>
      <c r="BF198" s="48" t="s">
        <v>626</v>
      </c>
      <c r="BG198" s="48" t="s">
        <v>626</v>
      </c>
      <c r="BH198" s="121" t="s">
        <v>3834</v>
      </c>
      <c r="BI198" s="121" t="s">
        <v>3834</v>
      </c>
      <c r="BJ198" s="121" t="s">
        <v>3921</v>
      </c>
      <c r="BK198" s="121" t="s">
        <v>3921</v>
      </c>
      <c r="BL198" s="121">
        <v>0</v>
      </c>
      <c r="BM198" s="124">
        <v>0</v>
      </c>
      <c r="BN198" s="121">
        <v>0</v>
      </c>
      <c r="BO198" s="124">
        <v>0</v>
      </c>
      <c r="BP198" s="121">
        <v>0</v>
      </c>
      <c r="BQ198" s="124">
        <v>0</v>
      </c>
      <c r="BR198" s="121">
        <v>16</v>
      </c>
      <c r="BS198" s="124">
        <v>100</v>
      </c>
      <c r="BT198" s="121">
        <v>16</v>
      </c>
      <c r="BU198" s="2"/>
      <c r="BV198" s="3"/>
      <c r="BW198" s="3"/>
      <c r="BX198" s="3"/>
      <c r="BY198" s="3"/>
    </row>
    <row r="199" spans="1:77" ht="41.45" customHeight="1">
      <c r="A199" s="64" t="s">
        <v>399</v>
      </c>
      <c r="C199" s="65"/>
      <c r="D199" s="65" t="s">
        <v>64</v>
      </c>
      <c r="E199" s="66">
        <v>171.71374547846102</v>
      </c>
      <c r="F199" s="68">
        <v>99.9598242906328</v>
      </c>
      <c r="G199" s="100" t="s">
        <v>2789</v>
      </c>
      <c r="H199" s="65"/>
      <c r="I199" s="69" t="s">
        <v>399</v>
      </c>
      <c r="J199" s="70"/>
      <c r="K199" s="70"/>
      <c r="L199" s="69" t="s">
        <v>3320</v>
      </c>
      <c r="M199" s="73">
        <v>14.389224741778463</v>
      </c>
      <c r="N199" s="74">
        <v>9083.982421875</v>
      </c>
      <c r="O199" s="74">
        <v>7199.27978515625</v>
      </c>
      <c r="P199" s="75"/>
      <c r="Q199" s="76"/>
      <c r="R199" s="76"/>
      <c r="S199" s="86"/>
      <c r="T199" s="48">
        <v>0</v>
      </c>
      <c r="U199" s="48">
        <v>3</v>
      </c>
      <c r="V199" s="49">
        <v>0.222222</v>
      </c>
      <c r="W199" s="49">
        <v>0.001815</v>
      </c>
      <c r="X199" s="49">
        <v>0.004865</v>
      </c>
      <c r="Y199" s="49">
        <v>1.05882</v>
      </c>
      <c r="Z199" s="49">
        <v>0.3333333333333333</v>
      </c>
      <c r="AA199" s="49">
        <v>0</v>
      </c>
      <c r="AB199" s="71">
        <v>199</v>
      </c>
      <c r="AC199" s="71"/>
      <c r="AD199" s="72"/>
      <c r="AE199" s="78" t="s">
        <v>1908</v>
      </c>
      <c r="AF199" s="78">
        <v>1286</v>
      </c>
      <c r="AG199" s="78">
        <v>846</v>
      </c>
      <c r="AH199" s="78">
        <v>120704</v>
      </c>
      <c r="AI199" s="78">
        <v>110651</v>
      </c>
      <c r="AJ199" s="78"/>
      <c r="AK199" s="78" t="s">
        <v>2180</v>
      </c>
      <c r="AL199" s="78"/>
      <c r="AM199" s="78"/>
      <c r="AN199" s="78"/>
      <c r="AO199" s="80">
        <v>41271.1275</v>
      </c>
      <c r="AP199" s="82" t="s">
        <v>2653</v>
      </c>
      <c r="AQ199" s="78" t="b">
        <v>0</v>
      </c>
      <c r="AR199" s="78" t="b">
        <v>0</v>
      </c>
      <c r="AS199" s="78" t="b">
        <v>0</v>
      </c>
      <c r="AT199" s="78" t="s">
        <v>1663</v>
      </c>
      <c r="AU199" s="78">
        <v>2</v>
      </c>
      <c r="AV199" s="82" t="s">
        <v>2733</v>
      </c>
      <c r="AW199" s="78" t="b">
        <v>0</v>
      </c>
      <c r="AX199" s="78" t="s">
        <v>2837</v>
      </c>
      <c r="AY199" s="82" t="s">
        <v>3034</v>
      </c>
      <c r="AZ199" s="78" t="s">
        <v>66</v>
      </c>
      <c r="BA199" s="78" t="str">
        <f>REPLACE(INDEX(GroupVertices[Group],MATCH(Vertices[[#This Row],[Vertex]],GroupVertices[Vertex],0)),1,1,"")</f>
        <v>4</v>
      </c>
      <c r="BB199" s="48"/>
      <c r="BC199" s="48"/>
      <c r="BD199" s="48"/>
      <c r="BE199" s="48"/>
      <c r="BF199" s="48" t="s">
        <v>629</v>
      </c>
      <c r="BG199" s="48" t="s">
        <v>629</v>
      </c>
      <c r="BH199" s="121" t="s">
        <v>3852</v>
      </c>
      <c r="BI199" s="121" t="s">
        <v>3852</v>
      </c>
      <c r="BJ199" s="121" t="s">
        <v>3939</v>
      </c>
      <c r="BK199" s="121" t="s">
        <v>3939</v>
      </c>
      <c r="BL199" s="121">
        <v>0</v>
      </c>
      <c r="BM199" s="124">
        <v>0</v>
      </c>
      <c r="BN199" s="121">
        <v>0</v>
      </c>
      <c r="BO199" s="124">
        <v>0</v>
      </c>
      <c r="BP199" s="121">
        <v>0</v>
      </c>
      <c r="BQ199" s="124">
        <v>0</v>
      </c>
      <c r="BR199" s="121">
        <v>7</v>
      </c>
      <c r="BS199" s="124">
        <v>100</v>
      </c>
      <c r="BT199" s="121">
        <v>7</v>
      </c>
      <c r="BU199" s="2"/>
      <c r="BV199" s="3"/>
      <c r="BW199" s="3"/>
      <c r="BX199" s="3"/>
      <c r="BY199" s="3"/>
    </row>
    <row r="200" spans="1:77" ht="41.45" customHeight="1">
      <c r="A200" s="64" t="s">
        <v>400</v>
      </c>
      <c r="C200" s="65"/>
      <c r="D200" s="65" t="s">
        <v>64</v>
      </c>
      <c r="E200" s="66">
        <v>206.0448317439439</v>
      </c>
      <c r="F200" s="68">
        <v>99.8178321263208</v>
      </c>
      <c r="G200" s="100" t="s">
        <v>861</v>
      </c>
      <c r="H200" s="65"/>
      <c r="I200" s="69" t="s">
        <v>400</v>
      </c>
      <c r="J200" s="70"/>
      <c r="K200" s="70"/>
      <c r="L200" s="69" t="s">
        <v>3321</v>
      </c>
      <c r="M200" s="73">
        <v>61.71048003482528</v>
      </c>
      <c r="N200" s="74">
        <v>8468.8203125</v>
      </c>
      <c r="O200" s="74">
        <v>7996.552734375</v>
      </c>
      <c r="P200" s="75"/>
      <c r="Q200" s="76"/>
      <c r="R200" s="76"/>
      <c r="S200" s="86"/>
      <c r="T200" s="48">
        <v>0</v>
      </c>
      <c r="U200" s="48">
        <v>2</v>
      </c>
      <c r="V200" s="49">
        <v>0</v>
      </c>
      <c r="W200" s="49">
        <v>0.000991</v>
      </c>
      <c r="X200" s="49">
        <v>7.6E-05</v>
      </c>
      <c r="Y200" s="49">
        <v>0.654591</v>
      </c>
      <c r="Z200" s="49">
        <v>0.5</v>
      </c>
      <c r="AA200" s="49">
        <v>0</v>
      </c>
      <c r="AB200" s="71">
        <v>200</v>
      </c>
      <c r="AC200" s="71"/>
      <c r="AD200" s="72"/>
      <c r="AE200" s="78" t="s">
        <v>1909</v>
      </c>
      <c r="AF200" s="78">
        <v>4042</v>
      </c>
      <c r="AG200" s="78">
        <v>3836</v>
      </c>
      <c r="AH200" s="78">
        <v>77893</v>
      </c>
      <c r="AI200" s="78">
        <v>125955</v>
      </c>
      <c r="AJ200" s="78"/>
      <c r="AK200" s="78" t="s">
        <v>2181</v>
      </c>
      <c r="AL200" s="78" t="s">
        <v>1685</v>
      </c>
      <c r="AM200" s="82" t="s">
        <v>2468</v>
      </c>
      <c r="AN200" s="78"/>
      <c r="AO200" s="80">
        <v>40137.798796296294</v>
      </c>
      <c r="AP200" s="82" t="s">
        <v>2654</v>
      </c>
      <c r="AQ200" s="78" t="b">
        <v>0</v>
      </c>
      <c r="AR200" s="78" t="b">
        <v>0</v>
      </c>
      <c r="AS200" s="78" t="b">
        <v>0</v>
      </c>
      <c r="AT200" s="78" t="s">
        <v>1663</v>
      </c>
      <c r="AU200" s="78">
        <v>282</v>
      </c>
      <c r="AV200" s="82" t="s">
        <v>2740</v>
      </c>
      <c r="AW200" s="78" t="b">
        <v>0</v>
      </c>
      <c r="AX200" s="78" t="s">
        <v>2837</v>
      </c>
      <c r="AY200" s="82" t="s">
        <v>3035</v>
      </c>
      <c r="AZ200" s="78" t="s">
        <v>66</v>
      </c>
      <c r="BA200" s="78" t="str">
        <f>REPLACE(INDEX(GroupVertices[Group],MATCH(Vertices[[#This Row],[Vertex]],GroupVertices[Vertex],0)),1,1,"")</f>
        <v>2</v>
      </c>
      <c r="BB200" s="48"/>
      <c r="BC200" s="48"/>
      <c r="BD200" s="48"/>
      <c r="BE200" s="48"/>
      <c r="BF200" s="48" t="s">
        <v>632</v>
      </c>
      <c r="BG200" s="48" t="s">
        <v>632</v>
      </c>
      <c r="BH200" s="121" t="s">
        <v>3856</v>
      </c>
      <c r="BI200" s="121" t="s">
        <v>3856</v>
      </c>
      <c r="BJ200" s="121" t="s">
        <v>3943</v>
      </c>
      <c r="BK200" s="121" t="s">
        <v>3943</v>
      </c>
      <c r="BL200" s="121">
        <v>0</v>
      </c>
      <c r="BM200" s="124">
        <v>0</v>
      </c>
      <c r="BN200" s="121">
        <v>1</v>
      </c>
      <c r="BO200" s="124">
        <v>5</v>
      </c>
      <c r="BP200" s="121">
        <v>0</v>
      </c>
      <c r="BQ200" s="124">
        <v>0</v>
      </c>
      <c r="BR200" s="121">
        <v>19</v>
      </c>
      <c r="BS200" s="124">
        <v>95</v>
      </c>
      <c r="BT200" s="121">
        <v>20</v>
      </c>
      <c r="BU200" s="2"/>
      <c r="BV200" s="3"/>
      <c r="BW200" s="3"/>
      <c r="BX200" s="3"/>
      <c r="BY200" s="3"/>
    </row>
    <row r="201" spans="1:77" ht="41.45" customHeight="1">
      <c r="A201" s="64" t="s">
        <v>489</v>
      </c>
      <c r="C201" s="65"/>
      <c r="D201" s="65" t="s">
        <v>64</v>
      </c>
      <c r="E201" s="66">
        <v>162.60854433848516</v>
      </c>
      <c r="F201" s="68">
        <v>99.99748308203728</v>
      </c>
      <c r="G201" s="100" t="s">
        <v>2790</v>
      </c>
      <c r="H201" s="65"/>
      <c r="I201" s="69" t="s">
        <v>489</v>
      </c>
      <c r="J201" s="70"/>
      <c r="K201" s="70"/>
      <c r="L201" s="69" t="s">
        <v>3322</v>
      </c>
      <c r="M201" s="73">
        <v>1.8388048597095255</v>
      </c>
      <c r="N201" s="74">
        <v>8766.076171875</v>
      </c>
      <c r="O201" s="74">
        <v>8414.740234375</v>
      </c>
      <c r="P201" s="75"/>
      <c r="Q201" s="76"/>
      <c r="R201" s="76"/>
      <c r="S201" s="86"/>
      <c r="T201" s="48">
        <v>6</v>
      </c>
      <c r="U201" s="48">
        <v>0</v>
      </c>
      <c r="V201" s="49">
        <v>640.890476</v>
      </c>
      <c r="W201" s="49">
        <v>0.001316</v>
      </c>
      <c r="X201" s="49">
        <v>0.000439</v>
      </c>
      <c r="Y201" s="49">
        <v>1.76818</v>
      </c>
      <c r="Z201" s="49">
        <v>0.16666666666666666</v>
      </c>
      <c r="AA201" s="49">
        <v>0</v>
      </c>
      <c r="AB201" s="71">
        <v>201</v>
      </c>
      <c r="AC201" s="71"/>
      <c r="AD201" s="72"/>
      <c r="AE201" s="78" t="s">
        <v>1910</v>
      </c>
      <c r="AF201" s="78">
        <v>147</v>
      </c>
      <c r="AG201" s="78">
        <v>53</v>
      </c>
      <c r="AH201" s="78">
        <v>416</v>
      </c>
      <c r="AI201" s="78">
        <v>126</v>
      </c>
      <c r="AJ201" s="78"/>
      <c r="AK201" s="78" t="s">
        <v>2182</v>
      </c>
      <c r="AL201" s="78" t="s">
        <v>2379</v>
      </c>
      <c r="AM201" s="78"/>
      <c r="AN201" s="78"/>
      <c r="AO201" s="80">
        <v>43369.11671296296</v>
      </c>
      <c r="AP201" s="82" t="s">
        <v>2655</v>
      </c>
      <c r="AQ201" s="78" t="b">
        <v>0</v>
      </c>
      <c r="AR201" s="78" t="b">
        <v>0</v>
      </c>
      <c r="AS201" s="78" t="b">
        <v>0</v>
      </c>
      <c r="AT201" s="78" t="s">
        <v>1663</v>
      </c>
      <c r="AU201" s="78">
        <v>0</v>
      </c>
      <c r="AV201" s="82" t="s">
        <v>2733</v>
      </c>
      <c r="AW201" s="78" t="b">
        <v>0</v>
      </c>
      <c r="AX201" s="78" t="s">
        <v>2837</v>
      </c>
      <c r="AY201" s="82" t="s">
        <v>3036</v>
      </c>
      <c r="AZ201" s="78" t="s">
        <v>65</v>
      </c>
      <c r="BA201" s="78" t="str">
        <f>REPLACE(INDEX(GroupVertices[Group],MATCH(Vertices[[#This Row],[Vertex]],GroupVertices[Vertex],0)),1,1,"")</f>
        <v>2</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401</v>
      </c>
      <c r="C202" s="65"/>
      <c r="D202" s="65" t="s">
        <v>64</v>
      </c>
      <c r="E202" s="66">
        <v>206.43521867806643</v>
      </c>
      <c r="F202" s="68">
        <v>99.8162174997032</v>
      </c>
      <c r="G202" s="100" t="s">
        <v>862</v>
      </c>
      <c r="H202" s="65"/>
      <c r="I202" s="69" t="s">
        <v>401</v>
      </c>
      <c r="J202" s="70"/>
      <c r="K202" s="70"/>
      <c r="L202" s="69" t="s">
        <v>3323</v>
      </c>
      <c r="M202" s="73">
        <v>62.24858126558233</v>
      </c>
      <c r="N202" s="74">
        <v>4484.8837890625</v>
      </c>
      <c r="O202" s="74">
        <v>8194.7509765625</v>
      </c>
      <c r="P202" s="75"/>
      <c r="Q202" s="76"/>
      <c r="R202" s="76"/>
      <c r="S202" s="86"/>
      <c r="T202" s="48">
        <v>0</v>
      </c>
      <c r="U202" s="48">
        <v>1</v>
      </c>
      <c r="V202" s="49">
        <v>0</v>
      </c>
      <c r="W202" s="49">
        <v>0.001808</v>
      </c>
      <c r="X202" s="49">
        <v>0.004028</v>
      </c>
      <c r="Y202" s="49">
        <v>0.514204</v>
      </c>
      <c r="Z202" s="49">
        <v>0</v>
      </c>
      <c r="AA202" s="49">
        <v>0</v>
      </c>
      <c r="AB202" s="71">
        <v>202</v>
      </c>
      <c r="AC202" s="71"/>
      <c r="AD202" s="72"/>
      <c r="AE202" s="78" t="s">
        <v>1911</v>
      </c>
      <c r="AF202" s="78">
        <v>4993</v>
      </c>
      <c r="AG202" s="78">
        <v>3870</v>
      </c>
      <c r="AH202" s="78">
        <v>154209</v>
      </c>
      <c r="AI202" s="78">
        <v>87713</v>
      </c>
      <c r="AJ202" s="78"/>
      <c r="AK202" s="78" t="s">
        <v>2183</v>
      </c>
      <c r="AL202" s="78" t="s">
        <v>2380</v>
      </c>
      <c r="AM202" s="78"/>
      <c r="AN202" s="78"/>
      <c r="AO202" s="80">
        <v>41716.86009259259</v>
      </c>
      <c r="AP202" s="82" t="s">
        <v>2656</v>
      </c>
      <c r="AQ202" s="78" t="b">
        <v>1</v>
      </c>
      <c r="AR202" s="78" t="b">
        <v>0</v>
      </c>
      <c r="AS202" s="78" t="b">
        <v>1</v>
      </c>
      <c r="AT202" s="78" t="s">
        <v>1663</v>
      </c>
      <c r="AU202" s="78">
        <v>71</v>
      </c>
      <c r="AV202" s="82" t="s">
        <v>2733</v>
      </c>
      <c r="AW202" s="78" t="b">
        <v>0</v>
      </c>
      <c r="AX202" s="78" t="s">
        <v>2837</v>
      </c>
      <c r="AY202" s="82" t="s">
        <v>3037</v>
      </c>
      <c r="AZ202" s="78" t="s">
        <v>66</v>
      </c>
      <c r="BA202" s="78" t="str">
        <f>REPLACE(INDEX(GroupVertices[Group],MATCH(Vertices[[#This Row],[Vertex]],GroupVertices[Vertex],0)),1,1,"")</f>
        <v>1</v>
      </c>
      <c r="BB202" s="48"/>
      <c r="BC202" s="48"/>
      <c r="BD202" s="48"/>
      <c r="BE202" s="48"/>
      <c r="BF202" s="48" t="s">
        <v>625</v>
      </c>
      <c r="BG202" s="48" t="s">
        <v>625</v>
      </c>
      <c r="BH202" s="121" t="s">
        <v>3843</v>
      </c>
      <c r="BI202" s="121" t="s">
        <v>3897</v>
      </c>
      <c r="BJ202" s="121" t="s">
        <v>3930</v>
      </c>
      <c r="BK202" s="121" t="s">
        <v>3930</v>
      </c>
      <c r="BL202" s="121">
        <v>0</v>
      </c>
      <c r="BM202" s="124">
        <v>0</v>
      </c>
      <c r="BN202" s="121">
        <v>1</v>
      </c>
      <c r="BO202" s="124">
        <v>3.5714285714285716</v>
      </c>
      <c r="BP202" s="121">
        <v>0</v>
      </c>
      <c r="BQ202" s="124">
        <v>0</v>
      </c>
      <c r="BR202" s="121">
        <v>27</v>
      </c>
      <c r="BS202" s="124">
        <v>96.42857142857143</v>
      </c>
      <c r="BT202" s="121">
        <v>28</v>
      </c>
      <c r="BU202" s="2"/>
      <c r="BV202" s="3"/>
      <c r="BW202" s="3"/>
      <c r="BX202" s="3"/>
      <c r="BY202" s="3"/>
    </row>
    <row r="203" spans="1:77" ht="41.45" customHeight="1">
      <c r="A203" s="64" t="s">
        <v>402</v>
      </c>
      <c r="C203" s="65"/>
      <c r="D203" s="65" t="s">
        <v>64</v>
      </c>
      <c r="E203" s="66">
        <v>178.80960210457087</v>
      </c>
      <c r="F203" s="68">
        <v>99.93047607740709</v>
      </c>
      <c r="G203" s="100" t="s">
        <v>2791</v>
      </c>
      <c r="H203" s="65"/>
      <c r="I203" s="69" t="s">
        <v>402</v>
      </c>
      <c r="J203" s="70"/>
      <c r="K203" s="70"/>
      <c r="L203" s="69" t="s">
        <v>3324</v>
      </c>
      <c r="M203" s="73">
        <v>24.17000593612727</v>
      </c>
      <c r="N203" s="74">
        <v>8075.2353515625</v>
      </c>
      <c r="O203" s="74">
        <v>5117.13525390625</v>
      </c>
      <c r="P203" s="75"/>
      <c r="Q203" s="76"/>
      <c r="R203" s="76"/>
      <c r="S203" s="86"/>
      <c r="T203" s="48">
        <v>0</v>
      </c>
      <c r="U203" s="48">
        <v>1</v>
      </c>
      <c r="V203" s="49">
        <v>0</v>
      </c>
      <c r="W203" s="49">
        <v>0.001264</v>
      </c>
      <c r="X203" s="49">
        <v>0.000285</v>
      </c>
      <c r="Y203" s="49">
        <v>0.537237</v>
      </c>
      <c r="Z203" s="49">
        <v>0</v>
      </c>
      <c r="AA203" s="49">
        <v>0</v>
      </c>
      <c r="AB203" s="71">
        <v>203</v>
      </c>
      <c r="AC203" s="71"/>
      <c r="AD203" s="72"/>
      <c r="AE203" s="78" t="s">
        <v>1912</v>
      </c>
      <c r="AF203" s="78">
        <v>2429</v>
      </c>
      <c r="AG203" s="78">
        <v>1464</v>
      </c>
      <c r="AH203" s="78">
        <v>15465</v>
      </c>
      <c r="AI203" s="78">
        <v>15561</v>
      </c>
      <c r="AJ203" s="78"/>
      <c r="AK203" s="78" t="s">
        <v>2184</v>
      </c>
      <c r="AL203" s="78" t="s">
        <v>2381</v>
      </c>
      <c r="AM203" s="78"/>
      <c r="AN203" s="78"/>
      <c r="AO203" s="80">
        <v>43199.64895833333</v>
      </c>
      <c r="AP203" s="82" t="s">
        <v>2657</v>
      </c>
      <c r="AQ203" s="78" t="b">
        <v>1</v>
      </c>
      <c r="AR203" s="78" t="b">
        <v>0</v>
      </c>
      <c r="AS203" s="78" t="b">
        <v>0</v>
      </c>
      <c r="AT203" s="78" t="s">
        <v>1663</v>
      </c>
      <c r="AU203" s="78">
        <v>6</v>
      </c>
      <c r="AV203" s="78"/>
      <c r="AW203" s="78" t="b">
        <v>0</v>
      </c>
      <c r="AX203" s="78" t="s">
        <v>2837</v>
      </c>
      <c r="AY203" s="82" t="s">
        <v>3038</v>
      </c>
      <c r="AZ203" s="78" t="s">
        <v>66</v>
      </c>
      <c r="BA203" s="78" t="str">
        <f>REPLACE(INDEX(GroupVertices[Group],MATCH(Vertices[[#This Row],[Vertex]],GroupVertices[Vertex],0)),1,1,"")</f>
        <v>3</v>
      </c>
      <c r="BB203" s="48"/>
      <c r="BC203" s="48"/>
      <c r="BD203" s="48"/>
      <c r="BE203" s="48"/>
      <c r="BF203" s="48" t="s">
        <v>622</v>
      </c>
      <c r="BG203" s="48" t="s">
        <v>622</v>
      </c>
      <c r="BH203" s="121" t="s">
        <v>3857</v>
      </c>
      <c r="BI203" s="121" t="s">
        <v>3857</v>
      </c>
      <c r="BJ203" s="121" t="s">
        <v>3944</v>
      </c>
      <c r="BK203" s="121" t="s">
        <v>3944</v>
      </c>
      <c r="BL203" s="121">
        <v>0</v>
      </c>
      <c r="BM203" s="124">
        <v>0</v>
      </c>
      <c r="BN203" s="121">
        <v>0</v>
      </c>
      <c r="BO203" s="124">
        <v>0</v>
      </c>
      <c r="BP203" s="121">
        <v>0</v>
      </c>
      <c r="BQ203" s="124">
        <v>0</v>
      </c>
      <c r="BR203" s="121">
        <v>5</v>
      </c>
      <c r="BS203" s="124">
        <v>100</v>
      </c>
      <c r="BT203" s="121">
        <v>5</v>
      </c>
      <c r="BU203" s="2"/>
      <c r="BV203" s="3"/>
      <c r="BW203" s="3"/>
      <c r="BX203" s="3"/>
      <c r="BY203" s="3"/>
    </row>
    <row r="204" spans="1:77" ht="41.45" customHeight="1">
      <c r="A204" s="64" t="s">
        <v>403</v>
      </c>
      <c r="C204" s="65"/>
      <c r="D204" s="65" t="s">
        <v>64</v>
      </c>
      <c r="E204" s="66">
        <v>165.59385618765756</v>
      </c>
      <c r="F204" s="68">
        <v>99.9851359373145</v>
      </c>
      <c r="G204" s="100" t="s">
        <v>2792</v>
      </c>
      <c r="H204" s="65"/>
      <c r="I204" s="69" t="s">
        <v>403</v>
      </c>
      <c r="J204" s="70"/>
      <c r="K204" s="70"/>
      <c r="L204" s="69" t="s">
        <v>3325</v>
      </c>
      <c r="M204" s="73">
        <v>5.953696624322292</v>
      </c>
      <c r="N204" s="74">
        <v>8882.083984375</v>
      </c>
      <c r="O204" s="74">
        <v>5529.3115234375</v>
      </c>
      <c r="P204" s="75"/>
      <c r="Q204" s="76"/>
      <c r="R204" s="76"/>
      <c r="S204" s="86"/>
      <c r="T204" s="48">
        <v>0</v>
      </c>
      <c r="U204" s="48">
        <v>3</v>
      </c>
      <c r="V204" s="49">
        <v>0.222222</v>
      </c>
      <c r="W204" s="49">
        <v>0.001815</v>
      </c>
      <c r="X204" s="49">
        <v>0.004865</v>
      </c>
      <c r="Y204" s="49">
        <v>1.05882</v>
      </c>
      <c r="Z204" s="49">
        <v>0.3333333333333333</v>
      </c>
      <c r="AA204" s="49">
        <v>0</v>
      </c>
      <c r="AB204" s="71">
        <v>204</v>
      </c>
      <c r="AC204" s="71"/>
      <c r="AD204" s="72"/>
      <c r="AE204" s="78" t="s">
        <v>1913</v>
      </c>
      <c r="AF204" s="78">
        <v>512</v>
      </c>
      <c r="AG204" s="78">
        <v>313</v>
      </c>
      <c r="AH204" s="78">
        <v>2045</v>
      </c>
      <c r="AI204" s="78">
        <v>12374</v>
      </c>
      <c r="AJ204" s="78"/>
      <c r="AK204" s="78" t="s">
        <v>2185</v>
      </c>
      <c r="AL204" s="78" t="s">
        <v>2382</v>
      </c>
      <c r="AM204" s="78"/>
      <c r="AN204" s="78"/>
      <c r="AO204" s="80">
        <v>43253.15311342593</v>
      </c>
      <c r="AP204" s="82" t="s">
        <v>2658</v>
      </c>
      <c r="AQ204" s="78" t="b">
        <v>1</v>
      </c>
      <c r="AR204" s="78" t="b">
        <v>0</v>
      </c>
      <c r="AS204" s="78" t="b">
        <v>0</v>
      </c>
      <c r="AT204" s="78" t="s">
        <v>1663</v>
      </c>
      <c r="AU204" s="78">
        <v>3</v>
      </c>
      <c r="AV204" s="78"/>
      <c r="AW204" s="78" t="b">
        <v>0</v>
      </c>
      <c r="AX204" s="78" t="s">
        <v>2837</v>
      </c>
      <c r="AY204" s="82" t="s">
        <v>3039</v>
      </c>
      <c r="AZ204" s="78" t="s">
        <v>66</v>
      </c>
      <c r="BA204" s="78" t="str">
        <f>REPLACE(INDEX(GroupVertices[Group],MATCH(Vertices[[#This Row],[Vertex]],GroupVertices[Vertex],0)),1,1,"")</f>
        <v>4</v>
      </c>
      <c r="BB204" s="48"/>
      <c r="BC204" s="48"/>
      <c r="BD204" s="48"/>
      <c r="BE204" s="48"/>
      <c r="BF204" s="48" t="s">
        <v>3564</v>
      </c>
      <c r="BG204" s="48" t="s">
        <v>629</v>
      </c>
      <c r="BH204" s="121" t="s">
        <v>3858</v>
      </c>
      <c r="BI204" s="121" t="s">
        <v>3898</v>
      </c>
      <c r="BJ204" s="121" t="s">
        <v>3945</v>
      </c>
      <c r="BK204" s="121" t="s">
        <v>3978</v>
      </c>
      <c r="BL204" s="121">
        <v>0</v>
      </c>
      <c r="BM204" s="124">
        <v>0</v>
      </c>
      <c r="BN204" s="121">
        <v>0</v>
      </c>
      <c r="BO204" s="124">
        <v>0</v>
      </c>
      <c r="BP204" s="121">
        <v>0</v>
      </c>
      <c r="BQ204" s="124">
        <v>0</v>
      </c>
      <c r="BR204" s="121">
        <v>14</v>
      </c>
      <c r="BS204" s="124">
        <v>100</v>
      </c>
      <c r="BT204" s="121">
        <v>14</v>
      </c>
      <c r="BU204" s="2"/>
      <c r="BV204" s="3"/>
      <c r="BW204" s="3"/>
      <c r="BX204" s="3"/>
      <c r="BY204" s="3"/>
    </row>
    <row r="205" spans="1:77" ht="41.45" customHeight="1">
      <c r="A205" s="64" t="s">
        <v>404</v>
      </c>
      <c r="C205" s="65"/>
      <c r="D205" s="65" t="s">
        <v>64</v>
      </c>
      <c r="E205" s="66">
        <v>294.24931491833826</v>
      </c>
      <c r="F205" s="68">
        <v>99.45302148878072</v>
      </c>
      <c r="G205" s="100" t="s">
        <v>863</v>
      </c>
      <c r="H205" s="65"/>
      <c r="I205" s="69" t="s">
        <v>404</v>
      </c>
      <c r="J205" s="70"/>
      <c r="K205" s="70"/>
      <c r="L205" s="69" t="s">
        <v>3326</v>
      </c>
      <c r="M205" s="73">
        <v>183.28970517234555</v>
      </c>
      <c r="N205" s="74">
        <v>2896.08056640625</v>
      </c>
      <c r="O205" s="74">
        <v>5524.08935546875</v>
      </c>
      <c r="P205" s="75"/>
      <c r="Q205" s="76"/>
      <c r="R205" s="76"/>
      <c r="S205" s="86"/>
      <c r="T205" s="48">
        <v>0</v>
      </c>
      <c r="U205" s="48">
        <v>1</v>
      </c>
      <c r="V205" s="49">
        <v>0</v>
      </c>
      <c r="W205" s="49">
        <v>0.001808</v>
      </c>
      <c r="X205" s="49">
        <v>0.004028</v>
      </c>
      <c r="Y205" s="49">
        <v>0.514204</v>
      </c>
      <c r="Z205" s="49">
        <v>0</v>
      </c>
      <c r="AA205" s="49">
        <v>0</v>
      </c>
      <c r="AB205" s="71">
        <v>205</v>
      </c>
      <c r="AC205" s="71"/>
      <c r="AD205" s="72"/>
      <c r="AE205" s="78" t="s">
        <v>1914</v>
      </c>
      <c r="AF205" s="78">
        <v>12394</v>
      </c>
      <c r="AG205" s="78">
        <v>11518</v>
      </c>
      <c r="AH205" s="78">
        <v>109821</v>
      </c>
      <c r="AI205" s="78">
        <v>327262</v>
      </c>
      <c r="AJ205" s="78"/>
      <c r="AK205" s="78" t="s">
        <v>2186</v>
      </c>
      <c r="AL205" s="78" t="s">
        <v>2383</v>
      </c>
      <c r="AM205" s="78"/>
      <c r="AN205" s="78"/>
      <c r="AO205" s="80">
        <v>43113.77836805556</v>
      </c>
      <c r="AP205" s="82" t="s">
        <v>2659</v>
      </c>
      <c r="AQ205" s="78" t="b">
        <v>1</v>
      </c>
      <c r="AR205" s="78" t="b">
        <v>0</v>
      </c>
      <c r="AS205" s="78" t="b">
        <v>0</v>
      </c>
      <c r="AT205" s="78" t="s">
        <v>1663</v>
      </c>
      <c r="AU205" s="78">
        <v>4</v>
      </c>
      <c r="AV205" s="78"/>
      <c r="AW205" s="78" t="b">
        <v>0</v>
      </c>
      <c r="AX205" s="78" t="s">
        <v>2837</v>
      </c>
      <c r="AY205" s="82" t="s">
        <v>3040</v>
      </c>
      <c r="AZ205" s="78" t="s">
        <v>66</v>
      </c>
      <c r="BA205" s="78" t="str">
        <f>REPLACE(INDEX(GroupVertices[Group],MATCH(Vertices[[#This Row],[Vertex]],GroupVertices[Vertex],0)),1,1,"")</f>
        <v>1</v>
      </c>
      <c r="BB205" s="48"/>
      <c r="BC205" s="48"/>
      <c r="BD205" s="48"/>
      <c r="BE205" s="48"/>
      <c r="BF205" s="48" t="s">
        <v>3809</v>
      </c>
      <c r="BG205" s="48" t="s">
        <v>3809</v>
      </c>
      <c r="BH205" s="121" t="s">
        <v>3859</v>
      </c>
      <c r="BI205" s="121" t="s">
        <v>3899</v>
      </c>
      <c r="BJ205" s="121" t="s">
        <v>3946</v>
      </c>
      <c r="BK205" s="121" t="s">
        <v>3946</v>
      </c>
      <c r="BL205" s="121">
        <v>0</v>
      </c>
      <c r="BM205" s="124">
        <v>0</v>
      </c>
      <c r="BN205" s="121">
        <v>0</v>
      </c>
      <c r="BO205" s="124">
        <v>0</v>
      </c>
      <c r="BP205" s="121">
        <v>0</v>
      </c>
      <c r="BQ205" s="124">
        <v>0</v>
      </c>
      <c r="BR205" s="121">
        <v>35</v>
      </c>
      <c r="BS205" s="124">
        <v>100</v>
      </c>
      <c r="BT205" s="121">
        <v>35</v>
      </c>
      <c r="BU205" s="2"/>
      <c r="BV205" s="3"/>
      <c r="BW205" s="3"/>
      <c r="BX205" s="3"/>
      <c r="BY205" s="3"/>
    </row>
    <row r="206" spans="1:77" ht="41.45" customHeight="1">
      <c r="A206" s="64" t="s">
        <v>405</v>
      </c>
      <c r="C206" s="65"/>
      <c r="D206" s="65" t="s">
        <v>64</v>
      </c>
      <c r="E206" s="66">
        <v>468.90154006357557</v>
      </c>
      <c r="F206" s="68">
        <v>98.73066603347976</v>
      </c>
      <c r="G206" s="100" t="s">
        <v>2793</v>
      </c>
      <c r="H206" s="65"/>
      <c r="I206" s="69" t="s">
        <v>405</v>
      </c>
      <c r="J206" s="70"/>
      <c r="K206" s="70"/>
      <c r="L206" s="69" t="s">
        <v>3327</v>
      </c>
      <c r="M206" s="73">
        <v>424.02669990897937</v>
      </c>
      <c r="N206" s="74">
        <v>3993.302490234375</v>
      </c>
      <c r="O206" s="74">
        <v>8449.671875</v>
      </c>
      <c r="P206" s="75"/>
      <c r="Q206" s="76"/>
      <c r="R206" s="76"/>
      <c r="S206" s="86"/>
      <c r="T206" s="48">
        <v>0</v>
      </c>
      <c r="U206" s="48">
        <v>1</v>
      </c>
      <c r="V206" s="49">
        <v>0</v>
      </c>
      <c r="W206" s="49">
        <v>0.001808</v>
      </c>
      <c r="X206" s="49">
        <v>0.004028</v>
      </c>
      <c r="Y206" s="49">
        <v>0.514204</v>
      </c>
      <c r="Z206" s="49">
        <v>0</v>
      </c>
      <c r="AA206" s="49">
        <v>0</v>
      </c>
      <c r="AB206" s="71">
        <v>206</v>
      </c>
      <c r="AC206" s="71"/>
      <c r="AD206" s="72"/>
      <c r="AE206" s="78" t="s">
        <v>1915</v>
      </c>
      <c r="AF206" s="78">
        <v>26731</v>
      </c>
      <c r="AG206" s="78">
        <v>26729</v>
      </c>
      <c r="AH206" s="78">
        <v>125059</v>
      </c>
      <c r="AI206" s="78">
        <v>69111</v>
      </c>
      <c r="AJ206" s="78"/>
      <c r="AK206" s="78" t="s">
        <v>2187</v>
      </c>
      <c r="AL206" s="78" t="s">
        <v>2384</v>
      </c>
      <c r="AM206" s="78"/>
      <c r="AN206" s="78"/>
      <c r="AO206" s="80">
        <v>41964.678923611114</v>
      </c>
      <c r="AP206" s="82" t="s">
        <v>2660</v>
      </c>
      <c r="AQ206" s="78" t="b">
        <v>0</v>
      </c>
      <c r="AR206" s="78" t="b">
        <v>0</v>
      </c>
      <c r="AS206" s="78" t="b">
        <v>0</v>
      </c>
      <c r="AT206" s="78" t="s">
        <v>1663</v>
      </c>
      <c r="AU206" s="78">
        <v>42</v>
      </c>
      <c r="AV206" s="82" t="s">
        <v>2733</v>
      </c>
      <c r="AW206" s="78" t="b">
        <v>0</v>
      </c>
      <c r="AX206" s="78" t="s">
        <v>2837</v>
      </c>
      <c r="AY206" s="82" t="s">
        <v>3041</v>
      </c>
      <c r="AZ206" s="78" t="s">
        <v>66</v>
      </c>
      <c r="BA206" s="78" t="str">
        <f>REPLACE(INDEX(GroupVertices[Group],MATCH(Vertices[[#This Row],[Vertex]],GroupVertices[Vertex],0)),1,1,"")</f>
        <v>1</v>
      </c>
      <c r="BB206" s="48"/>
      <c r="BC206" s="48"/>
      <c r="BD206" s="48"/>
      <c r="BE206" s="48"/>
      <c r="BF206" s="48" t="s">
        <v>625</v>
      </c>
      <c r="BG206" s="48" t="s">
        <v>625</v>
      </c>
      <c r="BH206" s="121" t="s">
        <v>3847</v>
      </c>
      <c r="BI206" s="121" t="s">
        <v>3847</v>
      </c>
      <c r="BJ206" s="121" t="s">
        <v>3934</v>
      </c>
      <c r="BK206" s="121" t="s">
        <v>3934</v>
      </c>
      <c r="BL206" s="121">
        <v>0</v>
      </c>
      <c r="BM206" s="124">
        <v>0</v>
      </c>
      <c r="BN206" s="121">
        <v>0</v>
      </c>
      <c r="BO206" s="124">
        <v>0</v>
      </c>
      <c r="BP206" s="121">
        <v>0</v>
      </c>
      <c r="BQ206" s="124">
        <v>0</v>
      </c>
      <c r="BR206" s="121">
        <v>7</v>
      </c>
      <c r="BS206" s="124">
        <v>100</v>
      </c>
      <c r="BT206" s="121">
        <v>7</v>
      </c>
      <c r="BU206" s="2"/>
      <c r="BV206" s="3"/>
      <c r="BW206" s="3"/>
      <c r="BX206" s="3"/>
      <c r="BY206" s="3"/>
    </row>
    <row r="207" spans="1:77" ht="41.45" customHeight="1">
      <c r="A207" s="64" t="s">
        <v>406</v>
      </c>
      <c r="C207" s="65"/>
      <c r="D207" s="65" t="s">
        <v>64</v>
      </c>
      <c r="E207" s="66">
        <v>169.26808615586978</v>
      </c>
      <c r="F207" s="68">
        <v>99.96993945150184</v>
      </c>
      <c r="G207" s="100" t="s">
        <v>2794</v>
      </c>
      <c r="H207" s="65"/>
      <c r="I207" s="69" t="s">
        <v>406</v>
      </c>
      <c r="J207" s="70"/>
      <c r="K207" s="70"/>
      <c r="L207" s="69" t="s">
        <v>3328</v>
      </c>
      <c r="M207" s="73">
        <v>11.01817879615339</v>
      </c>
      <c r="N207" s="74">
        <v>7439.9248046875</v>
      </c>
      <c r="O207" s="74">
        <v>6561.72900390625</v>
      </c>
      <c r="P207" s="75"/>
      <c r="Q207" s="76"/>
      <c r="R207" s="76"/>
      <c r="S207" s="86"/>
      <c r="T207" s="48">
        <v>0</v>
      </c>
      <c r="U207" s="48">
        <v>1</v>
      </c>
      <c r="V207" s="49">
        <v>0</v>
      </c>
      <c r="W207" s="49">
        <v>0.001264</v>
      </c>
      <c r="X207" s="49">
        <v>0.000285</v>
      </c>
      <c r="Y207" s="49">
        <v>0.537237</v>
      </c>
      <c r="Z207" s="49">
        <v>0</v>
      </c>
      <c r="AA207" s="49">
        <v>0</v>
      </c>
      <c r="AB207" s="71">
        <v>207</v>
      </c>
      <c r="AC207" s="71"/>
      <c r="AD207" s="72"/>
      <c r="AE207" s="78" t="s">
        <v>1916</v>
      </c>
      <c r="AF207" s="78">
        <v>420</v>
      </c>
      <c r="AG207" s="78">
        <v>633</v>
      </c>
      <c r="AH207" s="78">
        <v>2860</v>
      </c>
      <c r="AI207" s="78">
        <v>4233</v>
      </c>
      <c r="AJ207" s="78"/>
      <c r="AK207" s="78" t="s">
        <v>2188</v>
      </c>
      <c r="AL207" s="78" t="s">
        <v>1687</v>
      </c>
      <c r="AM207" s="82" t="s">
        <v>2469</v>
      </c>
      <c r="AN207" s="78"/>
      <c r="AO207" s="80">
        <v>41550.0909837963</v>
      </c>
      <c r="AP207" s="82" t="s">
        <v>2661</v>
      </c>
      <c r="AQ207" s="78" t="b">
        <v>0</v>
      </c>
      <c r="AR207" s="78" t="b">
        <v>0</v>
      </c>
      <c r="AS207" s="78" t="b">
        <v>1</v>
      </c>
      <c r="AT207" s="78" t="s">
        <v>1663</v>
      </c>
      <c r="AU207" s="78">
        <v>14</v>
      </c>
      <c r="AV207" s="82" t="s">
        <v>2744</v>
      </c>
      <c r="AW207" s="78" t="b">
        <v>0</v>
      </c>
      <c r="AX207" s="78" t="s">
        <v>2837</v>
      </c>
      <c r="AY207" s="82" t="s">
        <v>3042</v>
      </c>
      <c r="AZ207" s="78" t="s">
        <v>66</v>
      </c>
      <c r="BA207" s="78" t="str">
        <f>REPLACE(INDEX(GroupVertices[Group],MATCH(Vertices[[#This Row],[Vertex]],GroupVertices[Vertex],0)),1,1,"")</f>
        <v>3</v>
      </c>
      <c r="BB207" s="48" t="s">
        <v>606</v>
      </c>
      <c r="BC207" s="48" t="s">
        <v>606</v>
      </c>
      <c r="BD207" s="48" t="s">
        <v>618</v>
      </c>
      <c r="BE207" s="48" t="s">
        <v>618</v>
      </c>
      <c r="BF207" s="48" t="s">
        <v>3563</v>
      </c>
      <c r="BG207" s="48" t="s">
        <v>621</v>
      </c>
      <c r="BH207" s="121" t="s">
        <v>3860</v>
      </c>
      <c r="BI207" s="121" t="s">
        <v>3900</v>
      </c>
      <c r="BJ207" s="121" t="s">
        <v>3947</v>
      </c>
      <c r="BK207" s="121" t="s">
        <v>3947</v>
      </c>
      <c r="BL207" s="121">
        <v>1</v>
      </c>
      <c r="BM207" s="124">
        <v>4.761904761904762</v>
      </c>
      <c r="BN207" s="121">
        <v>0</v>
      </c>
      <c r="BO207" s="124">
        <v>0</v>
      </c>
      <c r="BP207" s="121">
        <v>0</v>
      </c>
      <c r="BQ207" s="124">
        <v>0</v>
      </c>
      <c r="BR207" s="121">
        <v>20</v>
      </c>
      <c r="BS207" s="124">
        <v>95.23809523809524</v>
      </c>
      <c r="BT207" s="121">
        <v>21</v>
      </c>
      <c r="BU207" s="2"/>
      <c r="BV207" s="3"/>
      <c r="BW207" s="3"/>
      <c r="BX207" s="3"/>
      <c r="BY207" s="3"/>
    </row>
    <row r="208" spans="1:77" ht="41.45" customHeight="1">
      <c r="A208" s="64" t="s">
        <v>407</v>
      </c>
      <c r="C208" s="65"/>
      <c r="D208" s="65" t="s">
        <v>64</v>
      </c>
      <c r="E208" s="66">
        <v>180.95673024224487</v>
      </c>
      <c r="F208" s="68">
        <v>99.92159563101033</v>
      </c>
      <c r="G208" s="100" t="s">
        <v>2795</v>
      </c>
      <c r="H208" s="65"/>
      <c r="I208" s="69" t="s">
        <v>407</v>
      </c>
      <c r="J208" s="70"/>
      <c r="K208" s="70"/>
      <c r="L208" s="69" t="s">
        <v>3329</v>
      </c>
      <c r="M208" s="73">
        <v>27.129562705291068</v>
      </c>
      <c r="N208" s="74">
        <v>2692.780029296875</v>
      </c>
      <c r="O208" s="74">
        <v>2274.5419921875</v>
      </c>
      <c r="P208" s="75"/>
      <c r="Q208" s="76"/>
      <c r="R208" s="76"/>
      <c r="S208" s="86"/>
      <c r="T208" s="48">
        <v>0</v>
      </c>
      <c r="U208" s="48">
        <v>1</v>
      </c>
      <c r="V208" s="49">
        <v>0</v>
      </c>
      <c r="W208" s="49">
        <v>0.001808</v>
      </c>
      <c r="X208" s="49">
        <v>0.004028</v>
      </c>
      <c r="Y208" s="49">
        <v>0.514204</v>
      </c>
      <c r="Z208" s="49">
        <v>0</v>
      </c>
      <c r="AA208" s="49">
        <v>0</v>
      </c>
      <c r="AB208" s="71">
        <v>208</v>
      </c>
      <c r="AC208" s="71"/>
      <c r="AD208" s="72"/>
      <c r="AE208" s="78" t="s">
        <v>1917</v>
      </c>
      <c r="AF208" s="78">
        <v>2112</v>
      </c>
      <c r="AG208" s="78">
        <v>1651</v>
      </c>
      <c r="AH208" s="78">
        <v>231205</v>
      </c>
      <c r="AI208" s="78">
        <v>194529</v>
      </c>
      <c r="AJ208" s="78"/>
      <c r="AK208" s="78"/>
      <c r="AL208" s="78" t="s">
        <v>1684</v>
      </c>
      <c r="AM208" s="78"/>
      <c r="AN208" s="78"/>
      <c r="AO208" s="80">
        <v>40860.86770833333</v>
      </c>
      <c r="AP208" s="78"/>
      <c r="AQ208" s="78" t="b">
        <v>1</v>
      </c>
      <c r="AR208" s="78" t="b">
        <v>0</v>
      </c>
      <c r="AS208" s="78" t="b">
        <v>1</v>
      </c>
      <c r="AT208" s="78" t="s">
        <v>1663</v>
      </c>
      <c r="AU208" s="78">
        <v>85</v>
      </c>
      <c r="AV208" s="82" t="s">
        <v>2733</v>
      </c>
      <c r="AW208" s="78" t="b">
        <v>0</v>
      </c>
      <c r="AX208" s="78" t="s">
        <v>2837</v>
      </c>
      <c r="AY208" s="82" t="s">
        <v>3043</v>
      </c>
      <c r="AZ208" s="78" t="s">
        <v>66</v>
      </c>
      <c r="BA208" s="78" t="str">
        <f>REPLACE(INDEX(GroupVertices[Group],MATCH(Vertices[[#This Row],[Vertex]],GroupVertices[Vertex],0)),1,1,"")</f>
        <v>1</v>
      </c>
      <c r="BB208" s="48"/>
      <c r="BC208" s="48"/>
      <c r="BD208" s="48"/>
      <c r="BE208" s="48"/>
      <c r="BF208" s="48" t="s">
        <v>633</v>
      </c>
      <c r="BG208" s="48" t="s">
        <v>633</v>
      </c>
      <c r="BH208" s="121" t="s">
        <v>3861</v>
      </c>
      <c r="BI208" s="121" t="s">
        <v>3861</v>
      </c>
      <c r="BJ208" s="121" t="s">
        <v>3948</v>
      </c>
      <c r="BK208" s="121" t="s">
        <v>3948</v>
      </c>
      <c r="BL208" s="121">
        <v>0</v>
      </c>
      <c r="BM208" s="124">
        <v>0</v>
      </c>
      <c r="BN208" s="121">
        <v>0</v>
      </c>
      <c r="BO208" s="124">
        <v>0</v>
      </c>
      <c r="BP208" s="121">
        <v>0</v>
      </c>
      <c r="BQ208" s="124">
        <v>0</v>
      </c>
      <c r="BR208" s="121">
        <v>11</v>
      </c>
      <c r="BS208" s="124">
        <v>100</v>
      </c>
      <c r="BT208" s="121">
        <v>11</v>
      </c>
      <c r="BU208" s="2"/>
      <c r="BV208" s="3"/>
      <c r="BW208" s="3"/>
      <c r="BX208" s="3"/>
      <c r="BY208" s="3"/>
    </row>
    <row r="209" spans="1:77" ht="41.45" customHeight="1">
      <c r="A209" s="64" t="s">
        <v>408</v>
      </c>
      <c r="C209" s="65"/>
      <c r="D209" s="65" t="s">
        <v>64</v>
      </c>
      <c r="E209" s="66">
        <v>169.02696481420585</v>
      </c>
      <c r="F209" s="68">
        <v>99.9709367208833</v>
      </c>
      <c r="G209" s="100" t="s">
        <v>2796</v>
      </c>
      <c r="H209" s="65"/>
      <c r="I209" s="69" t="s">
        <v>408</v>
      </c>
      <c r="J209" s="70"/>
      <c r="K209" s="70"/>
      <c r="L209" s="69" t="s">
        <v>3330</v>
      </c>
      <c r="M209" s="73">
        <v>10.685822153626974</v>
      </c>
      <c r="N209" s="74">
        <v>3881.93798828125</v>
      </c>
      <c r="O209" s="74">
        <v>7884.646484375</v>
      </c>
      <c r="P209" s="75"/>
      <c r="Q209" s="76"/>
      <c r="R209" s="76"/>
      <c r="S209" s="86"/>
      <c r="T209" s="48">
        <v>0</v>
      </c>
      <c r="U209" s="48">
        <v>1</v>
      </c>
      <c r="V209" s="49">
        <v>0</v>
      </c>
      <c r="W209" s="49">
        <v>0.001808</v>
      </c>
      <c r="X209" s="49">
        <v>0.004028</v>
      </c>
      <c r="Y209" s="49">
        <v>0.514204</v>
      </c>
      <c r="Z209" s="49">
        <v>0</v>
      </c>
      <c r="AA209" s="49">
        <v>0</v>
      </c>
      <c r="AB209" s="71">
        <v>209</v>
      </c>
      <c r="AC209" s="71"/>
      <c r="AD209" s="72"/>
      <c r="AE209" s="78" t="s">
        <v>1918</v>
      </c>
      <c r="AF209" s="78">
        <v>1124</v>
      </c>
      <c r="AG209" s="78">
        <v>612</v>
      </c>
      <c r="AH209" s="78">
        <v>8406</v>
      </c>
      <c r="AI209" s="78">
        <v>7162</v>
      </c>
      <c r="AJ209" s="78"/>
      <c r="AK209" s="78" t="s">
        <v>2189</v>
      </c>
      <c r="AL209" s="78"/>
      <c r="AM209" s="78"/>
      <c r="AN209" s="78"/>
      <c r="AO209" s="80">
        <v>40503.066516203704</v>
      </c>
      <c r="AP209" s="82" t="s">
        <v>2662</v>
      </c>
      <c r="AQ209" s="78" t="b">
        <v>1</v>
      </c>
      <c r="AR209" s="78" t="b">
        <v>0</v>
      </c>
      <c r="AS209" s="78" t="b">
        <v>0</v>
      </c>
      <c r="AT209" s="78" t="s">
        <v>1663</v>
      </c>
      <c r="AU209" s="78">
        <v>0</v>
      </c>
      <c r="AV209" s="82" t="s">
        <v>2733</v>
      </c>
      <c r="AW209" s="78" t="b">
        <v>0</v>
      </c>
      <c r="AX209" s="78" t="s">
        <v>2837</v>
      </c>
      <c r="AY209" s="82" t="s">
        <v>3044</v>
      </c>
      <c r="AZ209" s="78" t="s">
        <v>66</v>
      </c>
      <c r="BA209" s="78" t="str">
        <f>REPLACE(INDEX(GroupVertices[Group],MATCH(Vertices[[#This Row],[Vertex]],GroupVertices[Vertex],0)),1,1,"")</f>
        <v>1</v>
      </c>
      <c r="BB209" s="48"/>
      <c r="BC209" s="48"/>
      <c r="BD209" s="48"/>
      <c r="BE209" s="48"/>
      <c r="BF209" s="48" t="s">
        <v>633</v>
      </c>
      <c r="BG209" s="48" t="s">
        <v>633</v>
      </c>
      <c r="BH209" s="121" t="s">
        <v>3861</v>
      </c>
      <c r="BI209" s="121" t="s">
        <v>3861</v>
      </c>
      <c r="BJ209" s="121" t="s">
        <v>3948</v>
      </c>
      <c r="BK209" s="121" t="s">
        <v>3948</v>
      </c>
      <c r="BL209" s="121">
        <v>0</v>
      </c>
      <c r="BM209" s="124">
        <v>0</v>
      </c>
      <c r="BN209" s="121">
        <v>0</v>
      </c>
      <c r="BO209" s="124">
        <v>0</v>
      </c>
      <c r="BP209" s="121">
        <v>0</v>
      </c>
      <c r="BQ209" s="124">
        <v>0</v>
      </c>
      <c r="BR209" s="121">
        <v>11</v>
      </c>
      <c r="BS209" s="124">
        <v>100</v>
      </c>
      <c r="BT209" s="121">
        <v>11</v>
      </c>
      <c r="BU209" s="2"/>
      <c r="BV209" s="3"/>
      <c r="BW209" s="3"/>
      <c r="BX209" s="3"/>
      <c r="BY209" s="3"/>
    </row>
    <row r="210" spans="1:77" ht="41.45" customHeight="1">
      <c r="A210" s="64" t="s">
        <v>409</v>
      </c>
      <c r="C210" s="65"/>
      <c r="D210" s="65" t="s">
        <v>64</v>
      </c>
      <c r="E210" s="66">
        <v>164.48010522854324</v>
      </c>
      <c r="F210" s="68">
        <v>99.98974237207646</v>
      </c>
      <c r="G210" s="100" t="s">
        <v>2797</v>
      </c>
      <c r="H210" s="65"/>
      <c r="I210" s="69" t="s">
        <v>409</v>
      </c>
      <c r="J210" s="70"/>
      <c r="K210" s="70"/>
      <c r="L210" s="69" t="s">
        <v>3331</v>
      </c>
      <c r="M210" s="73">
        <v>4.418525465985991</v>
      </c>
      <c r="N210" s="74">
        <v>7231.24560546875</v>
      </c>
      <c r="O210" s="74">
        <v>5316.9228515625</v>
      </c>
      <c r="P210" s="75"/>
      <c r="Q210" s="76"/>
      <c r="R210" s="76"/>
      <c r="S210" s="86"/>
      <c r="T210" s="48">
        <v>0</v>
      </c>
      <c r="U210" s="48">
        <v>1</v>
      </c>
      <c r="V210" s="49">
        <v>0</v>
      </c>
      <c r="W210" s="49">
        <v>0.001808</v>
      </c>
      <c r="X210" s="49">
        <v>0.004028</v>
      </c>
      <c r="Y210" s="49">
        <v>0.514204</v>
      </c>
      <c r="Z210" s="49">
        <v>0</v>
      </c>
      <c r="AA210" s="49">
        <v>0</v>
      </c>
      <c r="AB210" s="71">
        <v>210</v>
      </c>
      <c r="AC210" s="71"/>
      <c r="AD210" s="72"/>
      <c r="AE210" s="78" t="s">
        <v>409</v>
      </c>
      <c r="AF210" s="78">
        <v>988</v>
      </c>
      <c r="AG210" s="78">
        <v>216</v>
      </c>
      <c r="AH210" s="78">
        <v>51632</v>
      </c>
      <c r="AI210" s="78">
        <v>32911</v>
      </c>
      <c r="AJ210" s="78"/>
      <c r="AK210" s="78" t="s">
        <v>2190</v>
      </c>
      <c r="AL210" s="78"/>
      <c r="AM210" s="78"/>
      <c r="AN210" s="78"/>
      <c r="AO210" s="80">
        <v>39780.1190625</v>
      </c>
      <c r="AP210" s="82" t="s">
        <v>2663</v>
      </c>
      <c r="AQ210" s="78" t="b">
        <v>0</v>
      </c>
      <c r="AR210" s="78" t="b">
        <v>0</v>
      </c>
      <c r="AS210" s="78" t="b">
        <v>0</v>
      </c>
      <c r="AT210" s="78" t="s">
        <v>1663</v>
      </c>
      <c r="AU210" s="78">
        <v>30</v>
      </c>
      <c r="AV210" s="82" t="s">
        <v>2739</v>
      </c>
      <c r="AW210" s="78" t="b">
        <v>0</v>
      </c>
      <c r="AX210" s="78" t="s">
        <v>2837</v>
      </c>
      <c r="AY210" s="82" t="s">
        <v>3045</v>
      </c>
      <c r="AZ210" s="78" t="s">
        <v>66</v>
      </c>
      <c r="BA210" s="78" t="str">
        <f>REPLACE(INDEX(GroupVertices[Group],MATCH(Vertices[[#This Row],[Vertex]],GroupVertices[Vertex],0)),1,1,"")</f>
        <v>1</v>
      </c>
      <c r="BB210" s="48"/>
      <c r="BC210" s="48"/>
      <c r="BD210" s="48"/>
      <c r="BE210" s="48"/>
      <c r="BF210" s="48" t="s">
        <v>633</v>
      </c>
      <c r="BG210" s="48" t="s">
        <v>633</v>
      </c>
      <c r="BH210" s="121" t="s">
        <v>3861</v>
      </c>
      <c r="BI210" s="121" t="s">
        <v>3861</v>
      </c>
      <c r="BJ210" s="121" t="s">
        <v>3948</v>
      </c>
      <c r="BK210" s="121" t="s">
        <v>3948</v>
      </c>
      <c r="BL210" s="121">
        <v>0</v>
      </c>
      <c r="BM210" s="124">
        <v>0</v>
      </c>
      <c r="BN210" s="121">
        <v>0</v>
      </c>
      <c r="BO210" s="124">
        <v>0</v>
      </c>
      <c r="BP210" s="121">
        <v>0</v>
      </c>
      <c r="BQ210" s="124">
        <v>0</v>
      </c>
      <c r="BR210" s="121">
        <v>11</v>
      </c>
      <c r="BS210" s="124">
        <v>100</v>
      </c>
      <c r="BT210" s="121">
        <v>11</v>
      </c>
      <c r="BU210" s="2"/>
      <c r="BV210" s="3"/>
      <c r="BW210" s="3"/>
      <c r="BX210" s="3"/>
      <c r="BY210" s="3"/>
    </row>
    <row r="211" spans="1:77" ht="41.45" customHeight="1">
      <c r="A211" s="64" t="s">
        <v>410</v>
      </c>
      <c r="C211" s="65"/>
      <c r="D211" s="65" t="s">
        <v>64</v>
      </c>
      <c r="E211" s="66">
        <v>167.2587416420037</v>
      </c>
      <c r="F211" s="68">
        <v>99.97825002968064</v>
      </c>
      <c r="G211" s="100" t="s">
        <v>864</v>
      </c>
      <c r="H211" s="65"/>
      <c r="I211" s="69" t="s">
        <v>410</v>
      </c>
      <c r="J211" s="70"/>
      <c r="K211" s="70"/>
      <c r="L211" s="69" t="s">
        <v>3332</v>
      </c>
      <c r="M211" s="73">
        <v>8.248540108433257</v>
      </c>
      <c r="N211" s="74">
        <v>5367.0390625</v>
      </c>
      <c r="O211" s="74">
        <v>2122.052734375</v>
      </c>
      <c r="P211" s="75"/>
      <c r="Q211" s="76"/>
      <c r="R211" s="76"/>
      <c r="S211" s="86"/>
      <c r="T211" s="48">
        <v>0</v>
      </c>
      <c r="U211" s="48">
        <v>1</v>
      </c>
      <c r="V211" s="49">
        <v>0</v>
      </c>
      <c r="W211" s="49">
        <v>0.001808</v>
      </c>
      <c r="X211" s="49">
        <v>0.004028</v>
      </c>
      <c r="Y211" s="49">
        <v>0.514204</v>
      </c>
      <c r="Z211" s="49">
        <v>0</v>
      </c>
      <c r="AA211" s="49">
        <v>0</v>
      </c>
      <c r="AB211" s="71">
        <v>211</v>
      </c>
      <c r="AC211" s="71"/>
      <c r="AD211" s="72"/>
      <c r="AE211" s="78" t="s">
        <v>1919</v>
      </c>
      <c r="AF211" s="78">
        <v>493</v>
      </c>
      <c r="AG211" s="78">
        <v>458</v>
      </c>
      <c r="AH211" s="78">
        <v>7222</v>
      </c>
      <c r="AI211" s="78">
        <v>28501</v>
      </c>
      <c r="AJ211" s="78"/>
      <c r="AK211" s="78" t="s">
        <v>2191</v>
      </c>
      <c r="AL211" s="78" t="s">
        <v>2265</v>
      </c>
      <c r="AM211" s="78"/>
      <c r="AN211" s="78"/>
      <c r="AO211" s="80">
        <v>43226.322222222225</v>
      </c>
      <c r="AP211" s="78"/>
      <c r="AQ211" s="78" t="b">
        <v>0</v>
      </c>
      <c r="AR211" s="78" t="b">
        <v>0</v>
      </c>
      <c r="AS211" s="78" t="b">
        <v>0</v>
      </c>
      <c r="AT211" s="78" t="s">
        <v>1663</v>
      </c>
      <c r="AU211" s="78">
        <v>1</v>
      </c>
      <c r="AV211" s="82" t="s">
        <v>2733</v>
      </c>
      <c r="AW211" s="78" t="b">
        <v>0</v>
      </c>
      <c r="AX211" s="78" t="s">
        <v>2837</v>
      </c>
      <c r="AY211" s="82" t="s">
        <v>3046</v>
      </c>
      <c r="AZ211" s="78" t="s">
        <v>66</v>
      </c>
      <c r="BA211" s="78" t="str">
        <f>REPLACE(INDEX(GroupVertices[Group],MATCH(Vertices[[#This Row],[Vertex]],GroupVertices[Vertex],0)),1,1,"")</f>
        <v>1</v>
      </c>
      <c r="BB211" s="48"/>
      <c r="BC211" s="48"/>
      <c r="BD211" s="48"/>
      <c r="BE211" s="48"/>
      <c r="BF211" s="48" t="s">
        <v>3810</v>
      </c>
      <c r="BG211" s="48" t="s">
        <v>3810</v>
      </c>
      <c r="BH211" s="121" t="s">
        <v>3862</v>
      </c>
      <c r="BI211" s="121" t="s">
        <v>3901</v>
      </c>
      <c r="BJ211" s="121" t="s">
        <v>3949</v>
      </c>
      <c r="BK211" s="121" t="s">
        <v>3949</v>
      </c>
      <c r="BL211" s="121">
        <v>1</v>
      </c>
      <c r="BM211" s="124">
        <v>2.7027027027027026</v>
      </c>
      <c r="BN211" s="121">
        <v>0</v>
      </c>
      <c r="BO211" s="124">
        <v>0</v>
      </c>
      <c r="BP211" s="121">
        <v>0</v>
      </c>
      <c r="BQ211" s="124">
        <v>0</v>
      </c>
      <c r="BR211" s="121">
        <v>36</v>
      </c>
      <c r="BS211" s="124">
        <v>97.29729729729729</v>
      </c>
      <c r="BT211" s="121">
        <v>37</v>
      </c>
      <c r="BU211" s="2"/>
      <c r="BV211" s="3"/>
      <c r="BW211" s="3"/>
      <c r="BX211" s="3"/>
      <c r="BY211" s="3"/>
    </row>
    <row r="212" spans="1:77" ht="41.45" customHeight="1">
      <c r="A212" s="64" t="s">
        <v>411</v>
      </c>
      <c r="C212" s="65"/>
      <c r="D212" s="65" t="s">
        <v>64</v>
      </c>
      <c r="E212" s="66">
        <v>164.9279020059191</v>
      </c>
      <c r="F212" s="68">
        <v>99.98789030036804</v>
      </c>
      <c r="G212" s="100" t="s">
        <v>2798</v>
      </c>
      <c r="H212" s="65"/>
      <c r="I212" s="69" t="s">
        <v>411</v>
      </c>
      <c r="J212" s="70"/>
      <c r="K212" s="70"/>
      <c r="L212" s="69" t="s">
        <v>3333</v>
      </c>
      <c r="M212" s="73">
        <v>5.035759230677906</v>
      </c>
      <c r="N212" s="74">
        <v>9804.087890625</v>
      </c>
      <c r="O212" s="74">
        <v>8036.4189453125</v>
      </c>
      <c r="P212" s="75"/>
      <c r="Q212" s="76"/>
      <c r="R212" s="76"/>
      <c r="S212" s="86"/>
      <c r="T212" s="48">
        <v>0</v>
      </c>
      <c r="U212" s="48">
        <v>2</v>
      </c>
      <c r="V212" s="49">
        <v>0</v>
      </c>
      <c r="W212" s="49">
        <v>0.001812</v>
      </c>
      <c r="X212" s="49">
        <v>0.004326</v>
      </c>
      <c r="Y212" s="49">
        <v>0.836908</v>
      </c>
      <c r="Z212" s="49">
        <v>0.5</v>
      </c>
      <c r="AA212" s="49">
        <v>0</v>
      </c>
      <c r="AB212" s="71">
        <v>212</v>
      </c>
      <c r="AC212" s="71"/>
      <c r="AD212" s="72"/>
      <c r="AE212" s="78" t="s">
        <v>1920</v>
      </c>
      <c r="AF212" s="78">
        <v>110</v>
      </c>
      <c r="AG212" s="78">
        <v>255</v>
      </c>
      <c r="AH212" s="78">
        <v>39727</v>
      </c>
      <c r="AI212" s="78">
        <v>3377</v>
      </c>
      <c r="AJ212" s="78"/>
      <c r="AK212" s="78"/>
      <c r="AL212" s="78"/>
      <c r="AM212" s="78"/>
      <c r="AN212" s="78"/>
      <c r="AO212" s="80">
        <v>42519.098645833335</v>
      </c>
      <c r="AP212" s="78"/>
      <c r="AQ212" s="78" t="b">
        <v>1</v>
      </c>
      <c r="AR212" s="78" t="b">
        <v>0</v>
      </c>
      <c r="AS212" s="78" t="b">
        <v>0</v>
      </c>
      <c r="AT212" s="78" t="s">
        <v>1663</v>
      </c>
      <c r="AU212" s="78">
        <v>6</v>
      </c>
      <c r="AV212" s="78"/>
      <c r="AW212" s="78" t="b">
        <v>0</v>
      </c>
      <c r="AX212" s="78" t="s">
        <v>2837</v>
      </c>
      <c r="AY212" s="82" t="s">
        <v>3047</v>
      </c>
      <c r="AZ212" s="78" t="s">
        <v>66</v>
      </c>
      <c r="BA212" s="78" t="str">
        <f>REPLACE(INDEX(GroupVertices[Group],MATCH(Vertices[[#This Row],[Vertex]],GroupVertices[Vertex],0)),1,1,"")</f>
        <v>2</v>
      </c>
      <c r="BB212" s="48"/>
      <c r="BC212" s="48"/>
      <c r="BD212" s="48"/>
      <c r="BE212" s="48"/>
      <c r="BF212" s="48" t="s">
        <v>625</v>
      </c>
      <c r="BG212" s="48" t="s">
        <v>625</v>
      </c>
      <c r="BH212" s="121" t="s">
        <v>3863</v>
      </c>
      <c r="BI212" s="121" t="s">
        <v>3863</v>
      </c>
      <c r="BJ212" s="121" t="s">
        <v>3950</v>
      </c>
      <c r="BK212" s="121" t="s">
        <v>3950</v>
      </c>
      <c r="BL212" s="121">
        <v>0</v>
      </c>
      <c r="BM212" s="124">
        <v>0</v>
      </c>
      <c r="BN212" s="121">
        <v>0</v>
      </c>
      <c r="BO212" s="124">
        <v>0</v>
      </c>
      <c r="BP212" s="121">
        <v>0</v>
      </c>
      <c r="BQ212" s="124">
        <v>0</v>
      </c>
      <c r="BR212" s="121">
        <v>11</v>
      </c>
      <c r="BS212" s="124">
        <v>100</v>
      </c>
      <c r="BT212" s="121">
        <v>11</v>
      </c>
      <c r="BU212" s="2"/>
      <c r="BV212" s="3"/>
      <c r="BW212" s="3"/>
      <c r="BX212" s="3"/>
      <c r="BY212" s="3"/>
    </row>
    <row r="213" spans="1:77" ht="41.45" customHeight="1">
      <c r="A213" s="64" t="s">
        <v>490</v>
      </c>
      <c r="C213" s="65"/>
      <c r="D213" s="65" t="s">
        <v>64</v>
      </c>
      <c r="E213" s="66">
        <v>447.1776553765209</v>
      </c>
      <c r="F213" s="68">
        <v>98.82051525584708</v>
      </c>
      <c r="G213" s="100" t="s">
        <v>2799</v>
      </c>
      <c r="H213" s="65"/>
      <c r="I213" s="69" t="s">
        <v>490</v>
      </c>
      <c r="J213" s="70"/>
      <c r="K213" s="70"/>
      <c r="L213" s="69" t="s">
        <v>3334</v>
      </c>
      <c r="M213" s="73">
        <v>394.08294906802803</v>
      </c>
      <c r="N213" s="74">
        <v>9433.9638671875</v>
      </c>
      <c r="O213" s="74">
        <v>8363.3369140625</v>
      </c>
      <c r="P213" s="75"/>
      <c r="Q213" s="76"/>
      <c r="R213" s="76"/>
      <c r="S213" s="86"/>
      <c r="T213" s="48">
        <v>3</v>
      </c>
      <c r="U213" s="48">
        <v>0</v>
      </c>
      <c r="V213" s="49">
        <v>13.757143</v>
      </c>
      <c r="W213" s="49">
        <v>0.001869</v>
      </c>
      <c r="X213" s="49">
        <v>0.004673</v>
      </c>
      <c r="Y213" s="49">
        <v>1.138956</v>
      </c>
      <c r="Z213" s="49">
        <v>0.3333333333333333</v>
      </c>
      <c r="AA213" s="49">
        <v>0</v>
      </c>
      <c r="AB213" s="71">
        <v>213</v>
      </c>
      <c r="AC213" s="71"/>
      <c r="AD213" s="72"/>
      <c r="AE213" s="78" t="s">
        <v>1921</v>
      </c>
      <c r="AF213" s="78">
        <v>4556</v>
      </c>
      <c r="AG213" s="78">
        <v>24837</v>
      </c>
      <c r="AH213" s="78">
        <v>5835</v>
      </c>
      <c r="AI213" s="78">
        <v>6821</v>
      </c>
      <c r="AJ213" s="78"/>
      <c r="AK213" s="78" t="s">
        <v>2192</v>
      </c>
      <c r="AL213" s="78" t="s">
        <v>2385</v>
      </c>
      <c r="AM213" s="82" t="s">
        <v>2470</v>
      </c>
      <c r="AN213" s="78"/>
      <c r="AO213" s="80">
        <v>42780.04603009259</v>
      </c>
      <c r="AP213" s="82" t="s">
        <v>2664</v>
      </c>
      <c r="AQ213" s="78" t="b">
        <v>0</v>
      </c>
      <c r="AR213" s="78" t="b">
        <v>0</v>
      </c>
      <c r="AS213" s="78" t="b">
        <v>1</v>
      </c>
      <c r="AT213" s="78" t="s">
        <v>1663</v>
      </c>
      <c r="AU213" s="78">
        <v>192</v>
      </c>
      <c r="AV213" s="82" t="s">
        <v>2733</v>
      </c>
      <c r="AW213" s="78" t="b">
        <v>1</v>
      </c>
      <c r="AX213" s="78" t="s">
        <v>2837</v>
      </c>
      <c r="AY213" s="82" t="s">
        <v>3048</v>
      </c>
      <c r="AZ213" s="78" t="s">
        <v>65</v>
      </c>
      <c r="BA213" s="78" t="str">
        <f>REPLACE(INDEX(GroupVertices[Group],MATCH(Vertices[[#This Row],[Vertex]],GroupVertices[Vertex],0)),1,1,"")</f>
        <v>2</v>
      </c>
      <c r="BB213" s="48"/>
      <c r="BC213" s="48"/>
      <c r="BD213" s="48"/>
      <c r="BE213" s="48"/>
      <c r="BF213" s="48"/>
      <c r="BG213" s="48"/>
      <c r="BH213" s="48"/>
      <c r="BI213" s="48"/>
      <c r="BJ213" s="48"/>
      <c r="BK213" s="48"/>
      <c r="BL213" s="48"/>
      <c r="BM213" s="49"/>
      <c r="BN213" s="48"/>
      <c r="BO213" s="49"/>
      <c r="BP213" s="48"/>
      <c r="BQ213" s="49"/>
      <c r="BR213" s="48"/>
      <c r="BS213" s="49"/>
      <c r="BT213" s="48"/>
      <c r="BU213" s="2"/>
      <c r="BV213" s="3"/>
      <c r="BW213" s="3"/>
      <c r="BX213" s="3"/>
      <c r="BY213" s="3"/>
    </row>
    <row r="214" spans="1:77" ht="41.45" customHeight="1">
      <c r="A214" s="64" t="s">
        <v>412</v>
      </c>
      <c r="C214" s="65"/>
      <c r="D214" s="65" t="s">
        <v>64</v>
      </c>
      <c r="E214" s="66">
        <v>163.38931820673025</v>
      </c>
      <c r="F214" s="68">
        <v>99.99425382880209</v>
      </c>
      <c r="G214" s="100" t="s">
        <v>2800</v>
      </c>
      <c r="H214" s="65"/>
      <c r="I214" s="69" t="s">
        <v>412</v>
      </c>
      <c r="J214" s="70"/>
      <c r="K214" s="70"/>
      <c r="L214" s="69" t="s">
        <v>3335</v>
      </c>
      <c r="M214" s="73">
        <v>2.9150073212236336</v>
      </c>
      <c r="N214" s="74">
        <v>9804.087890625</v>
      </c>
      <c r="O214" s="74">
        <v>6431.0908203125</v>
      </c>
      <c r="P214" s="75"/>
      <c r="Q214" s="76"/>
      <c r="R214" s="76"/>
      <c r="S214" s="86"/>
      <c r="T214" s="48">
        <v>0</v>
      </c>
      <c r="U214" s="48">
        <v>3</v>
      </c>
      <c r="V214" s="49">
        <v>0.222222</v>
      </c>
      <c r="W214" s="49">
        <v>0.001815</v>
      </c>
      <c r="X214" s="49">
        <v>0.004865</v>
      </c>
      <c r="Y214" s="49">
        <v>1.05882</v>
      </c>
      <c r="Z214" s="49">
        <v>0.3333333333333333</v>
      </c>
      <c r="AA214" s="49">
        <v>0</v>
      </c>
      <c r="AB214" s="71">
        <v>214</v>
      </c>
      <c r="AC214" s="71"/>
      <c r="AD214" s="72"/>
      <c r="AE214" s="78" t="s">
        <v>1922</v>
      </c>
      <c r="AF214" s="78">
        <v>162</v>
      </c>
      <c r="AG214" s="78">
        <v>121</v>
      </c>
      <c r="AH214" s="78">
        <v>14673</v>
      </c>
      <c r="AI214" s="78">
        <v>26186</v>
      </c>
      <c r="AJ214" s="78"/>
      <c r="AK214" s="78"/>
      <c r="AL214" s="78" t="s">
        <v>2386</v>
      </c>
      <c r="AM214" s="78"/>
      <c r="AN214" s="78"/>
      <c r="AO214" s="80">
        <v>40978.176157407404</v>
      </c>
      <c r="AP214" s="78"/>
      <c r="AQ214" s="78" t="b">
        <v>1</v>
      </c>
      <c r="AR214" s="78" t="b">
        <v>0</v>
      </c>
      <c r="AS214" s="78" t="b">
        <v>1</v>
      </c>
      <c r="AT214" s="78" t="s">
        <v>1663</v>
      </c>
      <c r="AU214" s="78">
        <v>5</v>
      </c>
      <c r="AV214" s="82" t="s">
        <v>2733</v>
      </c>
      <c r="AW214" s="78" t="b">
        <v>0</v>
      </c>
      <c r="AX214" s="78" t="s">
        <v>2837</v>
      </c>
      <c r="AY214" s="82" t="s">
        <v>3049</v>
      </c>
      <c r="AZ214" s="78" t="s">
        <v>66</v>
      </c>
      <c r="BA214" s="78" t="str">
        <f>REPLACE(INDEX(GroupVertices[Group],MATCH(Vertices[[#This Row],[Vertex]],GroupVertices[Vertex],0)),1,1,"")</f>
        <v>4</v>
      </c>
      <c r="BB214" s="48"/>
      <c r="BC214" s="48"/>
      <c r="BD214" s="48"/>
      <c r="BE214" s="48"/>
      <c r="BF214" s="48" t="s">
        <v>629</v>
      </c>
      <c r="BG214" s="48" t="s">
        <v>629</v>
      </c>
      <c r="BH214" s="121" t="s">
        <v>3852</v>
      </c>
      <c r="BI214" s="121" t="s">
        <v>3852</v>
      </c>
      <c r="BJ214" s="121" t="s">
        <v>3939</v>
      </c>
      <c r="BK214" s="121" t="s">
        <v>3939</v>
      </c>
      <c r="BL214" s="121">
        <v>0</v>
      </c>
      <c r="BM214" s="124">
        <v>0</v>
      </c>
      <c r="BN214" s="121">
        <v>0</v>
      </c>
      <c r="BO214" s="124">
        <v>0</v>
      </c>
      <c r="BP214" s="121">
        <v>0</v>
      </c>
      <c r="BQ214" s="124">
        <v>0</v>
      </c>
      <c r="BR214" s="121">
        <v>7</v>
      </c>
      <c r="BS214" s="124">
        <v>100</v>
      </c>
      <c r="BT214" s="121">
        <v>7</v>
      </c>
      <c r="BU214" s="2"/>
      <c r="BV214" s="3"/>
      <c r="BW214" s="3"/>
      <c r="BX214" s="3"/>
      <c r="BY214" s="3"/>
    </row>
    <row r="215" spans="1:77" ht="41.45" customHeight="1">
      <c r="A215" s="64" t="s">
        <v>413</v>
      </c>
      <c r="C215" s="65"/>
      <c r="D215" s="65" t="s">
        <v>64</v>
      </c>
      <c r="E215" s="66">
        <v>195.61920420914174</v>
      </c>
      <c r="F215" s="68">
        <v>99.8609521548142</v>
      </c>
      <c r="G215" s="100" t="s">
        <v>2801</v>
      </c>
      <c r="H215" s="65"/>
      <c r="I215" s="69" t="s">
        <v>413</v>
      </c>
      <c r="J215" s="70"/>
      <c r="K215" s="70"/>
      <c r="L215" s="69" t="s">
        <v>3336</v>
      </c>
      <c r="M215" s="73">
        <v>47.34001187225454</v>
      </c>
      <c r="N215" s="74">
        <v>223.1411590576172</v>
      </c>
      <c r="O215" s="74">
        <v>3937.09619140625</v>
      </c>
      <c r="P215" s="75"/>
      <c r="Q215" s="76"/>
      <c r="R215" s="76"/>
      <c r="S215" s="86"/>
      <c r="T215" s="48">
        <v>0</v>
      </c>
      <c r="U215" s="48">
        <v>1</v>
      </c>
      <c r="V215" s="49">
        <v>0</v>
      </c>
      <c r="W215" s="49">
        <v>0.001808</v>
      </c>
      <c r="X215" s="49">
        <v>0.004028</v>
      </c>
      <c r="Y215" s="49">
        <v>0.514204</v>
      </c>
      <c r="Z215" s="49">
        <v>0</v>
      </c>
      <c r="AA215" s="49">
        <v>0</v>
      </c>
      <c r="AB215" s="71">
        <v>215</v>
      </c>
      <c r="AC215" s="71"/>
      <c r="AD215" s="72"/>
      <c r="AE215" s="78" t="s">
        <v>1923</v>
      </c>
      <c r="AF215" s="78">
        <v>4992</v>
      </c>
      <c r="AG215" s="78">
        <v>2928</v>
      </c>
      <c r="AH215" s="78">
        <v>34904</v>
      </c>
      <c r="AI215" s="78">
        <v>8506</v>
      </c>
      <c r="AJ215" s="78"/>
      <c r="AK215" s="78" t="s">
        <v>2193</v>
      </c>
      <c r="AL215" s="78" t="s">
        <v>2387</v>
      </c>
      <c r="AM215" s="82" t="s">
        <v>2471</v>
      </c>
      <c r="AN215" s="78"/>
      <c r="AO215" s="80">
        <v>42761.01422453704</v>
      </c>
      <c r="AP215" s="82" t="s">
        <v>2665</v>
      </c>
      <c r="AQ215" s="78" t="b">
        <v>0</v>
      </c>
      <c r="AR215" s="78" t="b">
        <v>0</v>
      </c>
      <c r="AS215" s="78" t="b">
        <v>0</v>
      </c>
      <c r="AT215" s="78" t="s">
        <v>1663</v>
      </c>
      <c r="AU215" s="78">
        <v>9</v>
      </c>
      <c r="AV215" s="82" t="s">
        <v>2733</v>
      </c>
      <c r="AW215" s="78" t="b">
        <v>0</v>
      </c>
      <c r="AX215" s="78" t="s">
        <v>2837</v>
      </c>
      <c r="AY215" s="82" t="s">
        <v>3050</v>
      </c>
      <c r="AZ215" s="78" t="s">
        <v>66</v>
      </c>
      <c r="BA215" s="78" t="str">
        <f>REPLACE(INDEX(GroupVertices[Group],MATCH(Vertices[[#This Row],[Vertex]],GroupVertices[Vertex],0)),1,1,"")</f>
        <v>1</v>
      </c>
      <c r="BB215" s="48"/>
      <c r="BC215" s="48"/>
      <c r="BD215" s="48"/>
      <c r="BE215" s="48"/>
      <c r="BF215" s="48" t="s">
        <v>625</v>
      </c>
      <c r="BG215" s="48" t="s">
        <v>625</v>
      </c>
      <c r="BH215" s="121" t="s">
        <v>3847</v>
      </c>
      <c r="BI215" s="121" t="s">
        <v>3847</v>
      </c>
      <c r="BJ215" s="121" t="s">
        <v>3934</v>
      </c>
      <c r="BK215" s="121" t="s">
        <v>3934</v>
      </c>
      <c r="BL215" s="121">
        <v>0</v>
      </c>
      <c r="BM215" s="124">
        <v>0</v>
      </c>
      <c r="BN215" s="121">
        <v>0</v>
      </c>
      <c r="BO215" s="124">
        <v>0</v>
      </c>
      <c r="BP215" s="121">
        <v>0</v>
      </c>
      <c r="BQ215" s="124">
        <v>0</v>
      </c>
      <c r="BR215" s="121">
        <v>7</v>
      </c>
      <c r="BS215" s="124">
        <v>100</v>
      </c>
      <c r="BT215" s="121">
        <v>7</v>
      </c>
      <c r="BU215" s="2"/>
      <c r="BV215" s="3"/>
      <c r="BW215" s="3"/>
      <c r="BX215" s="3"/>
      <c r="BY215" s="3"/>
    </row>
    <row r="216" spans="1:77" ht="41.45" customHeight="1">
      <c r="A216" s="64" t="s">
        <v>414</v>
      </c>
      <c r="C216" s="65"/>
      <c r="D216" s="65" t="s">
        <v>64</v>
      </c>
      <c r="E216" s="66">
        <v>162.0574098432533</v>
      </c>
      <c r="F216" s="68">
        <v>99.99976255490918</v>
      </c>
      <c r="G216" s="100" t="s">
        <v>2802</v>
      </c>
      <c r="H216" s="65"/>
      <c r="I216" s="69" t="s">
        <v>414</v>
      </c>
      <c r="J216" s="70"/>
      <c r="K216" s="70"/>
      <c r="L216" s="69" t="s">
        <v>3337</v>
      </c>
      <c r="M216" s="73">
        <v>1.079132533934861</v>
      </c>
      <c r="N216" s="74">
        <v>8400.7197265625</v>
      </c>
      <c r="O216" s="74">
        <v>352.9058837890625</v>
      </c>
      <c r="P216" s="75"/>
      <c r="Q216" s="76"/>
      <c r="R216" s="76"/>
      <c r="S216" s="86"/>
      <c r="T216" s="48">
        <v>2</v>
      </c>
      <c r="U216" s="48">
        <v>1</v>
      </c>
      <c r="V216" s="49">
        <v>0</v>
      </c>
      <c r="W216" s="49">
        <v>0.111111</v>
      </c>
      <c r="X216" s="49">
        <v>0</v>
      </c>
      <c r="Y216" s="49">
        <v>0.982507</v>
      </c>
      <c r="Z216" s="49">
        <v>0</v>
      </c>
      <c r="AA216" s="49">
        <v>0</v>
      </c>
      <c r="AB216" s="71">
        <v>216</v>
      </c>
      <c r="AC216" s="71"/>
      <c r="AD216" s="72"/>
      <c r="AE216" s="78" t="s">
        <v>1924</v>
      </c>
      <c r="AF216" s="78">
        <v>11</v>
      </c>
      <c r="AG216" s="78">
        <v>5</v>
      </c>
      <c r="AH216" s="78">
        <v>16</v>
      </c>
      <c r="AI216" s="78">
        <v>2</v>
      </c>
      <c r="AJ216" s="78"/>
      <c r="AK216" s="78" t="s">
        <v>2194</v>
      </c>
      <c r="AL216" s="78" t="s">
        <v>1687</v>
      </c>
      <c r="AM216" s="78"/>
      <c r="AN216" s="78"/>
      <c r="AO216" s="80">
        <v>43472.89811342592</v>
      </c>
      <c r="AP216" s="82" t="s">
        <v>2666</v>
      </c>
      <c r="AQ216" s="78" t="b">
        <v>1</v>
      </c>
      <c r="AR216" s="78" t="b">
        <v>0</v>
      </c>
      <c r="AS216" s="78" t="b">
        <v>1</v>
      </c>
      <c r="AT216" s="78" t="s">
        <v>1663</v>
      </c>
      <c r="AU216" s="78">
        <v>0</v>
      </c>
      <c r="AV216" s="78"/>
      <c r="AW216" s="78" t="b">
        <v>0</v>
      </c>
      <c r="AX216" s="78" t="s">
        <v>2837</v>
      </c>
      <c r="AY216" s="82" t="s">
        <v>3051</v>
      </c>
      <c r="AZ216" s="78" t="s">
        <v>66</v>
      </c>
      <c r="BA216" s="78" t="str">
        <f>REPLACE(INDEX(GroupVertices[Group],MATCH(Vertices[[#This Row],[Vertex]],GroupVertices[Vertex],0)),1,1,"")</f>
        <v>7</v>
      </c>
      <c r="BB216" s="48"/>
      <c r="BC216" s="48"/>
      <c r="BD216" s="48"/>
      <c r="BE216" s="48"/>
      <c r="BF216" s="48" t="s">
        <v>622</v>
      </c>
      <c r="BG216" s="48" t="s">
        <v>622</v>
      </c>
      <c r="BH216" s="121" t="s">
        <v>3864</v>
      </c>
      <c r="BI216" s="121" t="s">
        <v>3864</v>
      </c>
      <c r="BJ216" s="121" t="s">
        <v>3951</v>
      </c>
      <c r="BK216" s="121" t="s">
        <v>3951</v>
      </c>
      <c r="BL216" s="121">
        <v>0</v>
      </c>
      <c r="BM216" s="124">
        <v>0</v>
      </c>
      <c r="BN216" s="121">
        <v>0</v>
      </c>
      <c r="BO216" s="124">
        <v>0</v>
      </c>
      <c r="BP216" s="121">
        <v>0</v>
      </c>
      <c r="BQ216" s="124">
        <v>0</v>
      </c>
      <c r="BR216" s="121">
        <v>9</v>
      </c>
      <c r="BS216" s="124">
        <v>100</v>
      </c>
      <c r="BT216" s="121">
        <v>9</v>
      </c>
      <c r="BU216" s="2"/>
      <c r="BV216" s="3"/>
      <c r="BW216" s="3"/>
      <c r="BX216" s="3"/>
      <c r="BY216" s="3"/>
    </row>
    <row r="217" spans="1:77" ht="41.45" customHeight="1">
      <c r="A217" s="64" t="s">
        <v>415</v>
      </c>
      <c r="C217" s="65"/>
      <c r="D217" s="65" t="s">
        <v>64</v>
      </c>
      <c r="E217" s="66">
        <v>164.97382988052175</v>
      </c>
      <c r="F217" s="68">
        <v>99.98770034429538</v>
      </c>
      <c r="G217" s="100" t="s">
        <v>2803</v>
      </c>
      <c r="H217" s="65"/>
      <c r="I217" s="69" t="s">
        <v>415</v>
      </c>
      <c r="J217" s="70"/>
      <c r="K217" s="70"/>
      <c r="L217" s="69" t="s">
        <v>3338</v>
      </c>
      <c r="M217" s="73">
        <v>5.099065257825795</v>
      </c>
      <c r="N217" s="74">
        <v>8186.33984375</v>
      </c>
      <c r="O217" s="74">
        <v>694.8839721679688</v>
      </c>
      <c r="P217" s="75"/>
      <c r="Q217" s="76"/>
      <c r="R217" s="76"/>
      <c r="S217" s="86"/>
      <c r="T217" s="48">
        <v>0</v>
      </c>
      <c r="U217" s="48">
        <v>2</v>
      </c>
      <c r="V217" s="49">
        <v>6</v>
      </c>
      <c r="W217" s="49">
        <v>0.166667</v>
      </c>
      <c r="X217" s="49">
        <v>0</v>
      </c>
      <c r="Y217" s="49">
        <v>0.976333</v>
      </c>
      <c r="Z217" s="49">
        <v>0</v>
      </c>
      <c r="AA217" s="49">
        <v>0</v>
      </c>
      <c r="AB217" s="71">
        <v>217</v>
      </c>
      <c r="AC217" s="71"/>
      <c r="AD217" s="72"/>
      <c r="AE217" s="78" t="s">
        <v>1925</v>
      </c>
      <c r="AF217" s="78">
        <v>428</v>
      </c>
      <c r="AG217" s="78">
        <v>259</v>
      </c>
      <c r="AH217" s="78">
        <v>20229</v>
      </c>
      <c r="AI217" s="78">
        <v>24006</v>
      </c>
      <c r="AJ217" s="78"/>
      <c r="AK217" s="78" t="s">
        <v>2195</v>
      </c>
      <c r="AL217" s="78" t="s">
        <v>2374</v>
      </c>
      <c r="AM217" s="78"/>
      <c r="AN217" s="78"/>
      <c r="AO217" s="80">
        <v>43253.927453703705</v>
      </c>
      <c r="AP217" s="78"/>
      <c r="AQ217" s="78" t="b">
        <v>1</v>
      </c>
      <c r="AR217" s="78" t="b">
        <v>0</v>
      </c>
      <c r="AS217" s="78" t="b">
        <v>1</v>
      </c>
      <c r="AT217" s="78" t="s">
        <v>1663</v>
      </c>
      <c r="AU217" s="78">
        <v>2</v>
      </c>
      <c r="AV217" s="78"/>
      <c r="AW217" s="78" t="b">
        <v>0</v>
      </c>
      <c r="AX217" s="78" t="s">
        <v>2837</v>
      </c>
      <c r="AY217" s="82" t="s">
        <v>3052</v>
      </c>
      <c r="AZ217" s="78" t="s">
        <v>66</v>
      </c>
      <c r="BA217" s="78" t="str">
        <f>REPLACE(INDEX(GroupVertices[Group],MATCH(Vertices[[#This Row],[Vertex]],GroupVertices[Vertex],0)),1,1,"")</f>
        <v>7</v>
      </c>
      <c r="BB217" s="48"/>
      <c r="BC217" s="48"/>
      <c r="BD217" s="48"/>
      <c r="BE217" s="48"/>
      <c r="BF217" s="48" t="s">
        <v>626</v>
      </c>
      <c r="BG217" s="48" t="s">
        <v>3820</v>
      </c>
      <c r="BH217" s="121" t="s">
        <v>3865</v>
      </c>
      <c r="BI217" s="121" t="s">
        <v>3902</v>
      </c>
      <c r="BJ217" s="121" t="s">
        <v>3952</v>
      </c>
      <c r="BK217" s="121" t="s">
        <v>3952</v>
      </c>
      <c r="BL217" s="121">
        <v>0</v>
      </c>
      <c r="BM217" s="124">
        <v>0</v>
      </c>
      <c r="BN217" s="121">
        <v>0</v>
      </c>
      <c r="BO217" s="124">
        <v>0</v>
      </c>
      <c r="BP217" s="121">
        <v>0</v>
      </c>
      <c r="BQ217" s="124">
        <v>0</v>
      </c>
      <c r="BR217" s="121">
        <v>27</v>
      </c>
      <c r="BS217" s="124">
        <v>100</v>
      </c>
      <c r="BT217" s="121">
        <v>27</v>
      </c>
      <c r="BU217" s="2"/>
      <c r="BV217" s="3"/>
      <c r="BW217" s="3"/>
      <c r="BX217" s="3"/>
      <c r="BY217" s="3"/>
    </row>
    <row r="218" spans="1:77" ht="41.45" customHeight="1">
      <c r="A218" s="64" t="s">
        <v>417</v>
      </c>
      <c r="C218" s="65"/>
      <c r="D218" s="65" t="s">
        <v>64</v>
      </c>
      <c r="E218" s="66">
        <v>163.97489860791407</v>
      </c>
      <c r="F218" s="68">
        <v>99.9918318888757</v>
      </c>
      <c r="G218" s="100" t="s">
        <v>2804</v>
      </c>
      <c r="H218" s="65"/>
      <c r="I218" s="69" t="s">
        <v>417</v>
      </c>
      <c r="J218" s="70"/>
      <c r="K218" s="70"/>
      <c r="L218" s="69" t="s">
        <v>3339</v>
      </c>
      <c r="M218" s="73">
        <v>3.722159167359215</v>
      </c>
      <c r="N218" s="74">
        <v>5338.13037109375</v>
      </c>
      <c r="O218" s="74">
        <v>1037.0048828125</v>
      </c>
      <c r="P218" s="75"/>
      <c r="Q218" s="76"/>
      <c r="R218" s="76"/>
      <c r="S218" s="86"/>
      <c r="T218" s="48">
        <v>0</v>
      </c>
      <c r="U218" s="48">
        <v>1</v>
      </c>
      <c r="V218" s="49">
        <v>0</v>
      </c>
      <c r="W218" s="49">
        <v>0.001808</v>
      </c>
      <c r="X218" s="49">
        <v>0.004028</v>
      </c>
      <c r="Y218" s="49">
        <v>0.514204</v>
      </c>
      <c r="Z218" s="49">
        <v>0</v>
      </c>
      <c r="AA218" s="49">
        <v>0</v>
      </c>
      <c r="AB218" s="71">
        <v>218</v>
      </c>
      <c r="AC218" s="71"/>
      <c r="AD218" s="72"/>
      <c r="AE218" s="78" t="s">
        <v>1926</v>
      </c>
      <c r="AF218" s="78">
        <v>984</v>
      </c>
      <c r="AG218" s="78">
        <v>172</v>
      </c>
      <c r="AH218" s="78">
        <v>6413</v>
      </c>
      <c r="AI218" s="78">
        <v>42566</v>
      </c>
      <c r="AJ218" s="78"/>
      <c r="AK218" s="78" t="s">
        <v>2196</v>
      </c>
      <c r="AL218" s="78" t="s">
        <v>2388</v>
      </c>
      <c r="AM218" s="82" t="s">
        <v>2472</v>
      </c>
      <c r="AN218" s="78"/>
      <c r="AO218" s="80">
        <v>43034.756377314814</v>
      </c>
      <c r="AP218" s="82" t="s">
        <v>2667</v>
      </c>
      <c r="AQ218" s="78" t="b">
        <v>0</v>
      </c>
      <c r="AR218" s="78" t="b">
        <v>0</v>
      </c>
      <c r="AS218" s="78" t="b">
        <v>0</v>
      </c>
      <c r="AT218" s="78" t="s">
        <v>1663</v>
      </c>
      <c r="AU218" s="78">
        <v>3</v>
      </c>
      <c r="AV218" s="82" t="s">
        <v>2733</v>
      </c>
      <c r="AW218" s="78" t="b">
        <v>0</v>
      </c>
      <c r="AX218" s="78" t="s">
        <v>2837</v>
      </c>
      <c r="AY218" s="82" t="s">
        <v>3053</v>
      </c>
      <c r="AZ218" s="78" t="s">
        <v>66</v>
      </c>
      <c r="BA218" s="78" t="str">
        <f>REPLACE(INDEX(GroupVertices[Group],MATCH(Vertices[[#This Row],[Vertex]],GroupVertices[Vertex],0)),1,1,"")</f>
        <v>1</v>
      </c>
      <c r="BB218" s="48"/>
      <c r="BC218" s="48"/>
      <c r="BD218" s="48"/>
      <c r="BE218" s="48"/>
      <c r="BF218" s="48" t="s">
        <v>633</v>
      </c>
      <c r="BG218" s="48" t="s">
        <v>633</v>
      </c>
      <c r="BH218" s="121" t="s">
        <v>3861</v>
      </c>
      <c r="BI218" s="121" t="s">
        <v>3861</v>
      </c>
      <c r="BJ218" s="121" t="s">
        <v>3948</v>
      </c>
      <c r="BK218" s="121" t="s">
        <v>3948</v>
      </c>
      <c r="BL218" s="121">
        <v>0</v>
      </c>
      <c r="BM218" s="124">
        <v>0</v>
      </c>
      <c r="BN218" s="121">
        <v>0</v>
      </c>
      <c r="BO218" s="124">
        <v>0</v>
      </c>
      <c r="BP218" s="121">
        <v>0</v>
      </c>
      <c r="BQ218" s="124">
        <v>0</v>
      </c>
      <c r="BR218" s="121">
        <v>11</v>
      </c>
      <c r="BS218" s="124">
        <v>100</v>
      </c>
      <c r="BT218" s="121">
        <v>11</v>
      </c>
      <c r="BU218" s="2"/>
      <c r="BV218" s="3"/>
      <c r="BW218" s="3"/>
      <c r="BX218" s="3"/>
      <c r="BY218" s="3"/>
    </row>
    <row r="219" spans="1:77" ht="41.45" customHeight="1">
      <c r="A219" s="64" t="s">
        <v>418</v>
      </c>
      <c r="C219" s="65"/>
      <c r="D219" s="65" t="s">
        <v>64</v>
      </c>
      <c r="E219" s="66">
        <v>212.79622931053382</v>
      </c>
      <c r="F219" s="68">
        <v>99.78990858364003</v>
      </c>
      <c r="G219" s="100" t="s">
        <v>865</v>
      </c>
      <c r="H219" s="65"/>
      <c r="I219" s="69" t="s">
        <v>418</v>
      </c>
      <c r="J219" s="70"/>
      <c r="K219" s="70"/>
      <c r="L219" s="69" t="s">
        <v>3340</v>
      </c>
      <c r="M219" s="73">
        <v>71.01646602556492</v>
      </c>
      <c r="N219" s="74">
        <v>9091.78515625</v>
      </c>
      <c r="O219" s="74">
        <v>9646.09375</v>
      </c>
      <c r="P219" s="75"/>
      <c r="Q219" s="76"/>
      <c r="R219" s="76"/>
      <c r="S219" s="86"/>
      <c r="T219" s="48">
        <v>0</v>
      </c>
      <c r="U219" s="48">
        <v>1</v>
      </c>
      <c r="V219" s="49">
        <v>0</v>
      </c>
      <c r="W219" s="49">
        <v>0.001292</v>
      </c>
      <c r="X219" s="49">
        <v>0.000369</v>
      </c>
      <c r="Y219" s="49">
        <v>0.419066</v>
      </c>
      <c r="Z219" s="49">
        <v>0</v>
      </c>
      <c r="AA219" s="49">
        <v>0</v>
      </c>
      <c r="AB219" s="71">
        <v>219</v>
      </c>
      <c r="AC219" s="71"/>
      <c r="AD219" s="72"/>
      <c r="AE219" s="78" t="s">
        <v>1927</v>
      </c>
      <c r="AF219" s="78">
        <v>5001</v>
      </c>
      <c r="AG219" s="78">
        <v>4424</v>
      </c>
      <c r="AH219" s="78">
        <v>101411</v>
      </c>
      <c r="AI219" s="78">
        <v>66286</v>
      </c>
      <c r="AJ219" s="78"/>
      <c r="AK219" s="78" t="s">
        <v>2197</v>
      </c>
      <c r="AL219" s="78" t="s">
        <v>2265</v>
      </c>
      <c r="AM219" s="78"/>
      <c r="AN219" s="78"/>
      <c r="AO219" s="80">
        <v>39884.25871527778</v>
      </c>
      <c r="AP219" s="82" t="s">
        <v>2668</v>
      </c>
      <c r="AQ219" s="78" t="b">
        <v>0</v>
      </c>
      <c r="AR219" s="78" t="b">
        <v>0</v>
      </c>
      <c r="AS219" s="78" t="b">
        <v>1</v>
      </c>
      <c r="AT219" s="78" t="s">
        <v>1663</v>
      </c>
      <c r="AU219" s="78">
        <v>101</v>
      </c>
      <c r="AV219" s="82" t="s">
        <v>2741</v>
      </c>
      <c r="AW219" s="78" t="b">
        <v>0</v>
      </c>
      <c r="AX219" s="78" t="s">
        <v>2837</v>
      </c>
      <c r="AY219" s="82" t="s">
        <v>3054</v>
      </c>
      <c r="AZ219" s="78" t="s">
        <v>66</v>
      </c>
      <c r="BA219" s="78" t="str">
        <f>REPLACE(INDEX(GroupVertices[Group],MATCH(Vertices[[#This Row],[Vertex]],GroupVertices[Vertex],0)),1,1,"")</f>
        <v>2</v>
      </c>
      <c r="BB219" s="48" t="s">
        <v>609</v>
      </c>
      <c r="BC219" s="48" t="s">
        <v>609</v>
      </c>
      <c r="BD219" s="48" t="s">
        <v>619</v>
      </c>
      <c r="BE219" s="48" t="s">
        <v>619</v>
      </c>
      <c r="BF219" s="48" t="s">
        <v>634</v>
      </c>
      <c r="BG219" s="48" t="s">
        <v>634</v>
      </c>
      <c r="BH219" s="121" t="s">
        <v>3866</v>
      </c>
      <c r="BI219" s="121" t="s">
        <v>3866</v>
      </c>
      <c r="BJ219" s="121" t="s">
        <v>3953</v>
      </c>
      <c r="BK219" s="121" t="s">
        <v>3953</v>
      </c>
      <c r="BL219" s="121">
        <v>0</v>
      </c>
      <c r="BM219" s="124">
        <v>0</v>
      </c>
      <c r="BN219" s="121">
        <v>0</v>
      </c>
      <c r="BO219" s="124">
        <v>0</v>
      </c>
      <c r="BP219" s="121">
        <v>0</v>
      </c>
      <c r="BQ219" s="124">
        <v>0</v>
      </c>
      <c r="BR219" s="121">
        <v>6</v>
      </c>
      <c r="BS219" s="124">
        <v>100</v>
      </c>
      <c r="BT219" s="121">
        <v>6</v>
      </c>
      <c r="BU219" s="2"/>
      <c r="BV219" s="3"/>
      <c r="BW219" s="3"/>
      <c r="BX219" s="3"/>
      <c r="BY219" s="3"/>
    </row>
    <row r="220" spans="1:77" ht="41.45" customHeight="1">
      <c r="A220" s="64" t="s">
        <v>482</v>
      </c>
      <c r="C220" s="65"/>
      <c r="D220" s="65" t="s">
        <v>64</v>
      </c>
      <c r="E220" s="66">
        <v>188.39704592787461</v>
      </c>
      <c r="F220" s="68">
        <v>99.8908227472397</v>
      </c>
      <c r="G220" s="100" t="s">
        <v>902</v>
      </c>
      <c r="H220" s="65"/>
      <c r="I220" s="69" t="s">
        <v>482</v>
      </c>
      <c r="J220" s="70"/>
      <c r="K220" s="70"/>
      <c r="L220" s="69" t="s">
        <v>3341</v>
      </c>
      <c r="M220" s="73">
        <v>37.38513910324904</v>
      </c>
      <c r="N220" s="74">
        <v>9045.83203125</v>
      </c>
      <c r="O220" s="74">
        <v>8691.61328125</v>
      </c>
      <c r="P220" s="75"/>
      <c r="Q220" s="76"/>
      <c r="R220" s="76"/>
      <c r="S220" s="86"/>
      <c r="T220" s="48">
        <v>3</v>
      </c>
      <c r="U220" s="48">
        <v>11</v>
      </c>
      <c r="V220" s="49">
        <v>5616.260317</v>
      </c>
      <c r="W220" s="49">
        <v>0.001931</v>
      </c>
      <c r="X220" s="49">
        <v>0.005792</v>
      </c>
      <c r="Y220" s="49">
        <v>4.115131</v>
      </c>
      <c r="Z220" s="49">
        <v>0.045454545454545456</v>
      </c>
      <c r="AA220" s="49">
        <v>0</v>
      </c>
      <c r="AB220" s="71">
        <v>220</v>
      </c>
      <c r="AC220" s="71"/>
      <c r="AD220" s="72"/>
      <c r="AE220" s="78" t="s">
        <v>1928</v>
      </c>
      <c r="AF220" s="78">
        <v>2188</v>
      </c>
      <c r="AG220" s="78">
        <v>2299</v>
      </c>
      <c r="AH220" s="78">
        <v>82895</v>
      </c>
      <c r="AI220" s="78">
        <v>18627</v>
      </c>
      <c r="AJ220" s="78"/>
      <c r="AK220" s="78" t="s">
        <v>2198</v>
      </c>
      <c r="AL220" s="78" t="s">
        <v>2264</v>
      </c>
      <c r="AM220" s="78"/>
      <c r="AN220" s="78"/>
      <c r="AO220" s="80">
        <v>39848.410092592596</v>
      </c>
      <c r="AP220" s="82" t="s">
        <v>2669</v>
      </c>
      <c r="AQ220" s="78" t="b">
        <v>0</v>
      </c>
      <c r="AR220" s="78" t="b">
        <v>0</v>
      </c>
      <c r="AS220" s="78" t="b">
        <v>0</v>
      </c>
      <c r="AT220" s="78" t="s">
        <v>1663</v>
      </c>
      <c r="AU220" s="78">
        <v>97</v>
      </c>
      <c r="AV220" s="82" t="s">
        <v>2747</v>
      </c>
      <c r="AW220" s="78" t="b">
        <v>0</v>
      </c>
      <c r="AX220" s="78" t="s">
        <v>2837</v>
      </c>
      <c r="AY220" s="82" t="s">
        <v>3055</v>
      </c>
      <c r="AZ220" s="78" t="s">
        <v>66</v>
      </c>
      <c r="BA220" s="78" t="str">
        <f>REPLACE(INDEX(GroupVertices[Group],MATCH(Vertices[[#This Row],[Vertex]],GroupVertices[Vertex],0)),1,1,"")</f>
        <v>2</v>
      </c>
      <c r="BB220" s="48" t="s">
        <v>3798</v>
      </c>
      <c r="BC220" s="48" t="s">
        <v>3798</v>
      </c>
      <c r="BD220" s="48" t="s">
        <v>619</v>
      </c>
      <c r="BE220" s="48" t="s">
        <v>619</v>
      </c>
      <c r="BF220" s="48" t="s">
        <v>3811</v>
      </c>
      <c r="BG220" s="48" t="s">
        <v>3821</v>
      </c>
      <c r="BH220" s="121" t="s">
        <v>3867</v>
      </c>
      <c r="BI220" s="121" t="s">
        <v>3903</v>
      </c>
      <c r="BJ220" s="121" t="s">
        <v>3954</v>
      </c>
      <c r="BK220" s="121" t="s">
        <v>3979</v>
      </c>
      <c r="BL220" s="121">
        <v>9</v>
      </c>
      <c r="BM220" s="124">
        <v>3.1358885017421603</v>
      </c>
      <c r="BN220" s="121">
        <v>3</v>
      </c>
      <c r="BO220" s="124">
        <v>1.0452961672473868</v>
      </c>
      <c r="BP220" s="121">
        <v>0</v>
      </c>
      <c r="BQ220" s="124">
        <v>0</v>
      </c>
      <c r="BR220" s="121">
        <v>275</v>
      </c>
      <c r="BS220" s="124">
        <v>95.81881533101046</v>
      </c>
      <c r="BT220" s="121">
        <v>287</v>
      </c>
      <c r="BU220" s="2"/>
      <c r="BV220" s="3"/>
      <c r="BW220" s="3"/>
      <c r="BX220" s="3"/>
      <c r="BY220" s="3"/>
    </row>
    <row r="221" spans="1:77" ht="41.45" customHeight="1">
      <c r="A221" s="64" t="s">
        <v>419</v>
      </c>
      <c r="C221" s="65"/>
      <c r="D221" s="65" t="s">
        <v>64</v>
      </c>
      <c r="E221" s="66">
        <v>187.48997040447222</v>
      </c>
      <c r="F221" s="68">
        <v>99.8945743796747</v>
      </c>
      <c r="G221" s="100" t="s">
        <v>866</v>
      </c>
      <c r="H221" s="65"/>
      <c r="I221" s="69" t="s">
        <v>419</v>
      </c>
      <c r="J221" s="70"/>
      <c r="K221" s="70"/>
      <c r="L221" s="69" t="s">
        <v>3342</v>
      </c>
      <c r="M221" s="73">
        <v>36.13484506707824</v>
      </c>
      <c r="N221" s="74">
        <v>1336.192138671875</v>
      </c>
      <c r="O221" s="74">
        <v>3348.545654296875</v>
      </c>
      <c r="P221" s="75"/>
      <c r="Q221" s="76"/>
      <c r="R221" s="76"/>
      <c r="S221" s="86"/>
      <c r="T221" s="48">
        <v>0</v>
      </c>
      <c r="U221" s="48">
        <v>1</v>
      </c>
      <c r="V221" s="49">
        <v>0</v>
      </c>
      <c r="W221" s="49">
        <v>0.001808</v>
      </c>
      <c r="X221" s="49">
        <v>0.004028</v>
      </c>
      <c r="Y221" s="49">
        <v>0.514204</v>
      </c>
      <c r="Z221" s="49">
        <v>0</v>
      </c>
      <c r="AA221" s="49">
        <v>0</v>
      </c>
      <c r="AB221" s="71">
        <v>221</v>
      </c>
      <c r="AC221" s="71"/>
      <c r="AD221" s="72"/>
      <c r="AE221" s="78" t="s">
        <v>1929</v>
      </c>
      <c r="AF221" s="78">
        <v>4983</v>
      </c>
      <c r="AG221" s="78">
        <v>2220</v>
      </c>
      <c r="AH221" s="78">
        <v>28403</v>
      </c>
      <c r="AI221" s="78">
        <v>41053</v>
      </c>
      <c r="AJ221" s="78"/>
      <c r="AK221" s="78" t="s">
        <v>2199</v>
      </c>
      <c r="AL221" s="78" t="s">
        <v>1687</v>
      </c>
      <c r="AM221" s="78"/>
      <c r="AN221" s="78"/>
      <c r="AO221" s="80">
        <v>41156.141921296294</v>
      </c>
      <c r="AP221" s="82" t="s">
        <v>2670</v>
      </c>
      <c r="AQ221" s="78" t="b">
        <v>0</v>
      </c>
      <c r="AR221" s="78" t="b">
        <v>0</v>
      </c>
      <c r="AS221" s="78" t="b">
        <v>0</v>
      </c>
      <c r="AT221" s="78" t="s">
        <v>1663</v>
      </c>
      <c r="AU221" s="78">
        <v>21</v>
      </c>
      <c r="AV221" s="82" t="s">
        <v>2737</v>
      </c>
      <c r="AW221" s="78" t="b">
        <v>0</v>
      </c>
      <c r="AX221" s="78" t="s">
        <v>2837</v>
      </c>
      <c r="AY221" s="82" t="s">
        <v>3056</v>
      </c>
      <c r="AZ221" s="78" t="s">
        <v>66</v>
      </c>
      <c r="BA221" s="78" t="str">
        <f>REPLACE(INDEX(GroupVertices[Group],MATCH(Vertices[[#This Row],[Vertex]],GroupVertices[Vertex],0)),1,1,"")</f>
        <v>1</v>
      </c>
      <c r="BB221" s="48"/>
      <c r="BC221" s="48"/>
      <c r="BD221" s="48"/>
      <c r="BE221" s="48"/>
      <c r="BF221" s="48"/>
      <c r="BG221" s="48"/>
      <c r="BH221" s="121" t="s">
        <v>3843</v>
      </c>
      <c r="BI221" s="121" t="s">
        <v>3843</v>
      </c>
      <c r="BJ221" s="121" t="s">
        <v>3930</v>
      </c>
      <c r="BK221" s="121" t="s">
        <v>3930</v>
      </c>
      <c r="BL221" s="121">
        <v>0</v>
      </c>
      <c r="BM221" s="124">
        <v>0</v>
      </c>
      <c r="BN221" s="121">
        <v>1</v>
      </c>
      <c r="BO221" s="124">
        <v>4.761904761904762</v>
      </c>
      <c r="BP221" s="121">
        <v>0</v>
      </c>
      <c r="BQ221" s="124">
        <v>0</v>
      </c>
      <c r="BR221" s="121">
        <v>20</v>
      </c>
      <c r="BS221" s="124">
        <v>95.23809523809524</v>
      </c>
      <c r="BT221" s="121">
        <v>21</v>
      </c>
      <c r="BU221" s="2"/>
      <c r="BV221" s="3"/>
      <c r="BW221" s="3"/>
      <c r="BX221" s="3"/>
      <c r="BY221" s="3"/>
    </row>
    <row r="222" spans="1:77" ht="41.45" customHeight="1">
      <c r="A222" s="64" t="s">
        <v>420</v>
      </c>
      <c r="C222" s="65"/>
      <c r="D222" s="65" t="s">
        <v>64</v>
      </c>
      <c r="E222" s="66">
        <v>170.8525978296613</v>
      </c>
      <c r="F222" s="68">
        <v>99.96338596699513</v>
      </c>
      <c r="G222" s="100" t="s">
        <v>867</v>
      </c>
      <c r="H222" s="65"/>
      <c r="I222" s="69" t="s">
        <v>420</v>
      </c>
      <c r="J222" s="70"/>
      <c r="K222" s="70"/>
      <c r="L222" s="69" t="s">
        <v>3343</v>
      </c>
      <c r="M222" s="73">
        <v>13.20223673275555</v>
      </c>
      <c r="N222" s="74">
        <v>9311.21875</v>
      </c>
      <c r="O222" s="74">
        <v>3950.75390625</v>
      </c>
      <c r="P222" s="75"/>
      <c r="Q222" s="76"/>
      <c r="R222" s="76"/>
      <c r="S222" s="86"/>
      <c r="T222" s="48">
        <v>0</v>
      </c>
      <c r="U222" s="48">
        <v>3</v>
      </c>
      <c r="V222" s="49">
        <v>1480.4</v>
      </c>
      <c r="W222" s="49">
        <v>0.001842</v>
      </c>
      <c r="X222" s="49">
        <v>0.004106</v>
      </c>
      <c r="Y222" s="49">
        <v>1.251929</v>
      </c>
      <c r="Z222" s="49">
        <v>0</v>
      </c>
      <c r="AA222" s="49">
        <v>0</v>
      </c>
      <c r="AB222" s="71">
        <v>222</v>
      </c>
      <c r="AC222" s="71"/>
      <c r="AD222" s="72"/>
      <c r="AE222" s="78" t="s">
        <v>1930</v>
      </c>
      <c r="AF222" s="78">
        <v>1735</v>
      </c>
      <c r="AG222" s="78">
        <v>771</v>
      </c>
      <c r="AH222" s="78">
        <v>117542</v>
      </c>
      <c r="AI222" s="78">
        <v>135693</v>
      </c>
      <c r="AJ222" s="78"/>
      <c r="AK222" s="78" t="s">
        <v>2200</v>
      </c>
      <c r="AL222" s="78" t="s">
        <v>2389</v>
      </c>
      <c r="AM222" s="78"/>
      <c r="AN222" s="78"/>
      <c r="AO222" s="80">
        <v>40007.86578703704</v>
      </c>
      <c r="AP222" s="82" t="s">
        <v>2671</v>
      </c>
      <c r="AQ222" s="78" t="b">
        <v>1</v>
      </c>
      <c r="AR222" s="78" t="b">
        <v>0</v>
      </c>
      <c r="AS222" s="78" t="b">
        <v>1</v>
      </c>
      <c r="AT222" s="78" t="s">
        <v>1663</v>
      </c>
      <c r="AU222" s="78">
        <v>32</v>
      </c>
      <c r="AV222" s="82" t="s">
        <v>2733</v>
      </c>
      <c r="AW222" s="78" t="b">
        <v>0</v>
      </c>
      <c r="AX222" s="78" t="s">
        <v>2837</v>
      </c>
      <c r="AY222" s="82" t="s">
        <v>3057</v>
      </c>
      <c r="AZ222" s="78" t="s">
        <v>66</v>
      </c>
      <c r="BA222" s="78" t="str">
        <f>REPLACE(INDEX(GroupVertices[Group],MATCH(Vertices[[#This Row],[Vertex]],GroupVertices[Vertex],0)),1,1,"")</f>
        <v>6</v>
      </c>
      <c r="BB222" s="48"/>
      <c r="BC222" s="48"/>
      <c r="BD222" s="48"/>
      <c r="BE222" s="48"/>
      <c r="BF222" s="48" t="s">
        <v>625</v>
      </c>
      <c r="BG222" s="48" t="s">
        <v>625</v>
      </c>
      <c r="BH222" s="121" t="s">
        <v>3868</v>
      </c>
      <c r="BI222" s="121" t="s">
        <v>3904</v>
      </c>
      <c r="BJ222" s="121" t="s">
        <v>3955</v>
      </c>
      <c r="BK222" s="121" t="s">
        <v>3955</v>
      </c>
      <c r="BL222" s="121">
        <v>3</v>
      </c>
      <c r="BM222" s="124">
        <v>4.761904761904762</v>
      </c>
      <c r="BN222" s="121">
        <v>1</v>
      </c>
      <c r="BO222" s="124">
        <v>1.5873015873015872</v>
      </c>
      <c r="BP222" s="121">
        <v>0</v>
      </c>
      <c r="BQ222" s="124">
        <v>0</v>
      </c>
      <c r="BR222" s="121">
        <v>59</v>
      </c>
      <c r="BS222" s="124">
        <v>93.65079365079364</v>
      </c>
      <c r="BT222" s="121">
        <v>63</v>
      </c>
      <c r="BU222" s="2"/>
      <c r="BV222" s="3"/>
      <c r="BW222" s="3"/>
      <c r="BX222" s="3"/>
      <c r="BY222" s="3"/>
    </row>
    <row r="223" spans="1:77" ht="41.45" customHeight="1">
      <c r="A223" s="64" t="s">
        <v>421</v>
      </c>
      <c r="C223" s="65"/>
      <c r="D223" s="65" t="s">
        <v>64</v>
      </c>
      <c r="E223" s="66">
        <v>264.2928587087581</v>
      </c>
      <c r="F223" s="68">
        <v>99.57692033717203</v>
      </c>
      <c r="G223" s="100" t="s">
        <v>868</v>
      </c>
      <c r="H223" s="65"/>
      <c r="I223" s="69" t="s">
        <v>421</v>
      </c>
      <c r="J223" s="70"/>
      <c r="K223" s="70"/>
      <c r="L223" s="69" t="s">
        <v>3344</v>
      </c>
      <c r="M223" s="73">
        <v>141.99834896513514</v>
      </c>
      <c r="N223" s="74">
        <v>496.8310241699219</v>
      </c>
      <c r="O223" s="74">
        <v>6421.07666015625</v>
      </c>
      <c r="P223" s="75"/>
      <c r="Q223" s="76"/>
      <c r="R223" s="76"/>
      <c r="S223" s="86"/>
      <c r="T223" s="48">
        <v>0</v>
      </c>
      <c r="U223" s="48">
        <v>1</v>
      </c>
      <c r="V223" s="49">
        <v>0</v>
      </c>
      <c r="W223" s="49">
        <v>0.001808</v>
      </c>
      <c r="X223" s="49">
        <v>0.004028</v>
      </c>
      <c r="Y223" s="49">
        <v>0.514204</v>
      </c>
      <c r="Z223" s="49">
        <v>0</v>
      </c>
      <c r="AA223" s="49">
        <v>0</v>
      </c>
      <c r="AB223" s="71">
        <v>223</v>
      </c>
      <c r="AC223" s="71"/>
      <c r="AD223" s="72"/>
      <c r="AE223" s="78" t="s">
        <v>1931</v>
      </c>
      <c r="AF223" s="78">
        <v>747</v>
      </c>
      <c r="AG223" s="78">
        <v>8909</v>
      </c>
      <c r="AH223" s="78">
        <v>13003</v>
      </c>
      <c r="AI223" s="78">
        <v>35788</v>
      </c>
      <c r="AJ223" s="78"/>
      <c r="AK223" s="78" t="s">
        <v>2201</v>
      </c>
      <c r="AL223" s="78" t="s">
        <v>2390</v>
      </c>
      <c r="AM223" s="82" t="s">
        <v>2473</v>
      </c>
      <c r="AN223" s="78"/>
      <c r="AO223" s="80">
        <v>39962.84270833333</v>
      </c>
      <c r="AP223" s="82" t="s">
        <v>2672</v>
      </c>
      <c r="AQ223" s="78" t="b">
        <v>0</v>
      </c>
      <c r="AR223" s="78" t="b">
        <v>0</v>
      </c>
      <c r="AS223" s="78" t="b">
        <v>0</v>
      </c>
      <c r="AT223" s="78" t="s">
        <v>1663</v>
      </c>
      <c r="AU223" s="78">
        <v>46</v>
      </c>
      <c r="AV223" s="82" t="s">
        <v>2736</v>
      </c>
      <c r="AW223" s="78" t="b">
        <v>0</v>
      </c>
      <c r="AX223" s="78" t="s">
        <v>2837</v>
      </c>
      <c r="AY223" s="82" t="s">
        <v>3058</v>
      </c>
      <c r="AZ223" s="78" t="s">
        <v>66</v>
      </c>
      <c r="BA223" s="78" t="str">
        <f>REPLACE(INDEX(GroupVertices[Group],MATCH(Vertices[[#This Row],[Vertex]],GroupVertices[Vertex],0)),1,1,"")</f>
        <v>1</v>
      </c>
      <c r="BB223" s="48"/>
      <c r="BC223" s="48"/>
      <c r="BD223" s="48"/>
      <c r="BE223" s="48"/>
      <c r="BF223" s="48" t="s">
        <v>488</v>
      </c>
      <c r="BG223" s="48" t="s">
        <v>488</v>
      </c>
      <c r="BH223" s="121" t="s">
        <v>3827</v>
      </c>
      <c r="BI223" s="121" t="s">
        <v>3827</v>
      </c>
      <c r="BJ223" s="121" t="s">
        <v>3914</v>
      </c>
      <c r="BK223" s="121" t="s">
        <v>3914</v>
      </c>
      <c r="BL223" s="121">
        <v>0</v>
      </c>
      <c r="BM223" s="124">
        <v>0</v>
      </c>
      <c r="BN223" s="121">
        <v>0</v>
      </c>
      <c r="BO223" s="124">
        <v>0</v>
      </c>
      <c r="BP223" s="121">
        <v>0</v>
      </c>
      <c r="BQ223" s="124">
        <v>0</v>
      </c>
      <c r="BR223" s="121">
        <v>24</v>
      </c>
      <c r="BS223" s="124">
        <v>100</v>
      </c>
      <c r="BT223" s="121">
        <v>24</v>
      </c>
      <c r="BU223" s="2"/>
      <c r="BV223" s="3"/>
      <c r="BW223" s="3"/>
      <c r="BX223" s="3"/>
      <c r="BY223" s="3"/>
    </row>
    <row r="224" spans="1:77" ht="41.45" customHeight="1">
      <c r="A224" s="64" t="s">
        <v>422</v>
      </c>
      <c r="C224" s="65"/>
      <c r="D224" s="65" t="s">
        <v>64</v>
      </c>
      <c r="E224" s="66">
        <v>168.39545653841938</v>
      </c>
      <c r="F224" s="68">
        <v>99.97354861688234</v>
      </c>
      <c r="G224" s="100" t="s">
        <v>2805</v>
      </c>
      <c r="H224" s="65"/>
      <c r="I224" s="69" t="s">
        <v>422</v>
      </c>
      <c r="J224" s="70"/>
      <c r="K224" s="70"/>
      <c r="L224" s="69" t="s">
        <v>3345</v>
      </c>
      <c r="M224" s="73">
        <v>9.815364280343504</v>
      </c>
      <c r="N224" s="74">
        <v>8117.72900390625</v>
      </c>
      <c r="O224" s="74">
        <v>7199.27978515625</v>
      </c>
      <c r="P224" s="75"/>
      <c r="Q224" s="76"/>
      <c r="R224" s="76"/>
      <c r="S224" s="86"/>
      <c r="T224" s="48">
        <v>0</v>
      </c>
      <c r="U224" s="48">
        <v>1</v>
      </c>
      <c r="V224" s="49">
        <v>0</v>
      </c>
      <c r="W224" s="49">
        <v>0.001264</v>
      </c>
      <c r="X224" s="49">
        <v>0.000285</v>
      </c>
      <c r="Y224" s="49">
        <v>0.537237</v>
      </c>
      <c r="Z224" s="49">
        <v>0</v>
      </c>
      <c r="AA224" s="49">
        <v>0</v>
      </c>
      <c r="AB224" s="71">
        <v>224</v>
      </c>
      <c r="AC224" s="71"/>
      <c r="AD224" s="72"/>
      <c r="AE224" s="78" t="s">
        <v>1932</v>
      </c>
      <c r="AF224" s="78">
        <v>984</v>
      </c>
      <c r="AG224" s="78">
        <v>557</v>
      </c>
      <c r="AH224" s="78">
        <v>1931</v>
      </c>
      <c r="AI224" s="78">
        <v>3638</v>
      </c>
      <c r="AJ224" s="78"/>
      <c r="AK224" s="78" t="s">
        <v>2202</v>
      </c>
      <c r="AL224" s="78" t="s">
        <v>1687</v>
      </c>
      <c r="AM224" s="78"/>
      <c r="AN224" s="78"/>
      <c r="AO224" s="80">
        <v>41049.712222222224</v>
      </c>
      <c r="AP224" s="82" t="s">
        <v>2673</v>
      </c>
      <c r="AQ224" s="78" t="b">
        <v>0</v>
      </c>
      <c r="AR224" s="78" t="b">
        <v>0</v>
      </c>
      <c r="AS224" s="78" t="b">
        <v>1</v>
      </c>
      <c r="AT224" s="78" t="s">
        <v>1663</v>
      </c>
      <c r="AU224" s="78">
        <v>17</v>
      </c>
      <c r="AV224" s="82" t="s">
        <v>2733</v>
      </c>
      <c r="AW224" s="78" t="b">
        <v>0</v>
      </c>
      <c r="AX224" s="78" t="s">
        <v>2837</v>
      </c>
      <c r="AY224" s="82" t="s">
        <v>3059</v>
      </c>
      <c r="AZ224" s="78" t="s">
        <v>66</v>
      </c>
      <c r="BA224" s="78" t="str">
        <f>REPLACE(INDEX(GroupVertices[Group],MATCH(Vertices[[#This Row],[Vertex]],GroupVertices[Vertex],0)),1,1,"")</f>
        <v>3</v>
      </c>
      <c r="BB224" s="48"/>
      <c r="BC224" s="48"/>
      <c r="BD224" s="48"/>
      <c r="BE224" s="48"/>
      <c r="BF224" s="48" t="s">
        <v>622</v>
      </c>
      <c r="BG224" s="48" t="s">
        <v>622</v>
      </c>
      <c r="BH224" s="121" t="s">
        <v>3857</v>
      </c>
      <c r="BI224" s="121" t="s">
        <v>3857</v>
      </c>
      <c r="BJ224" s="121" t="s">
        <v>3944</v>
      </c>
      <c r="BK224" s="121" t="s">
        <v>3944</v>
      </c>
      <c r="BL224" s="121">
        <v>0</v>
      </c>
      <c r="BM224" s="124">
        <v>0</v>
      </c>
      <c r="BN224" s="121">
        <v>0</v>
      </c>
      <c r="BO224" s="124">
        <v>0</v>
      </c>
      <c r="BP224" s="121">
        <v>0</v>
      </c>
      <c r="BQ224" s="124">
        <v>0</v>
      </c>
      <c r="BR224" s="121">
        <v>5</v>
      </c>
      <c r="BS224" s="124">
        <v>100</v>
      </c>
      <c r="BT224" s="121">
        <v>5</v>
      </c>
      <c r="BU224" s="2"/>
      <c r="BV224" s="3"/>
      <c r="BW224" s="3"/>
      <c r="BX224" s="3"/>
      <c r="BY224" s="3"/>
    </row>
    <row r="225" spans="1:77" ht="41.45" customHeight="1">
      <c r="A225" s="64" t="s">
        <v>423</v>
      </c>
      <c r="C225" s="65"/>
      <c r="D225" s="65" t="s">
        <v>64</v>
      </c>
      <c r="E225" s="66">
        <v>172.21895209909022</v>
      </c>
      <c r="F225" s="68">
        <v>99.95773477383355</v>
      </c>
      <c r="G225" s="100" t="s">
        <v>2806</v>
      </c>
      <c r="H225" s="65"/>
      <c r="I225" s="69" t="s">
        <v>423</v>
      </c>
      <c r="J225" s="70"/>
      <c r="K225" s="70"/>
      <c r="L225" s="69" t="s">
        <v>3346</v>
      </c>
      <c r="M225" s="73">
        <v>15.08559104040524</v>
      </c>
      <c r="N225" s="74">
        <v>615.5828247070312</v>
      </c>
      <c r="O225" s="74">
        <v>6401.87353515625</v>
      </c>
      <c r="P225" s="75"/>
      <c r="Q225" s="76"/>
      <c r="R225" s="76"/>
      <c r="S225" s="86"/>
      <c r="T225" s="48">
        <v>0</v>
      </c>
      <c r="U225" s="48">
        <v>1</v>
      </c>
      <c r="V225" s="49">
        <v>0</v>
      </c>
      <c r="W225" s="49">
        <v>0.001808</v>
      </c>
      <c r="X225" s="49">
        <v>0.004028</v>
      </c>
      <c r="Y225" s="49">
        <v>0.514204</v>
      </c>
      <c r="Z225" s="49">
        <v>0</v>
      </c>
      <c r="AA225" s="49">
        <v>0</v>
      </c>
      <c r="AB225" s="71">
        <v>225</v>
      </c>
      <c r="AC225" s="71"/>
      <c r="AD225" s="72"/>
      <c r="AE225" s="78" t="s">
        <v>1933</v>
      </c>
      <c r="AF225" s="78">
        <v>4006</v>
      </c>
      <c r="AG225" s="78">
        <v>890</v>
      </c>
      <c r="AH225" s="78">
        <v>21201</v>
      </c>
      <c r="AI225" s="78">
        <v>33119</v>
      </c>
      <c r="AJ225" s="78"/>
      <c r="AK225" s="78" t="s">
        <v>2203</v>
      </c>
      <c r="AL225" s="78" t="s">
        <v>2374</v>
      </c>
      <c r="AM225" s="78"/>
      <c r="AN225" s="78"/>
      <c r="AO225" s="80">
        <v>42887.965682870374</v>
      </c>
      <c r="AP225" s="82" t="s">
        <v>2674</v>
      </c>
      <c r="AQ225" s="78" t="b">
        <v>0</v>
      </c>
      <c r="AR225" s="78" t="b">
        <v>0</v>
      </c>
      <c r="AS225" s="78" t="b">
        <v>0</v>
      </c>
      <c r="AT225" s="78" t="s">
        <v>1663</v>
      </c>
      <c r="AU225" s="78">
        <v>5</v>
      </c>
      <c r="AV225" s="82" t="s">
        <v>2733</v>
      </c>
      <c r="AW225" s="78" t="b">
        <v>0</v>
      </c>
      <c r="AX225" s="78" t="s">
        <v>2837</v>
      </c>
      <c r="AY225" s="82" t="s">
        <v>3060</v>
      </c>
      <c r="AZ225" s="78" t="s">
        <v>66</v>
      </c>
      <c r="BA225" s="78" t="str">
        <f>REPLACE(INDEX(GroupVertices[Group],MATCH(Vertices[[#This Row],[Vertex]],GroupVertices[Vertex],0)),1,1,"")</f>
        <v>1</v>
      </c>
      <c r="BB225" s="48"/>
      <c r="BC225" s="48"/>
      <c r="BD225" s="48"/>
      <c r="BE225" s="48"/>
      <c r="BF225" s="48" t="s">
        <v>633</v>
      </c>
      <c r="BG225" s="48" t="s">
        <v>633</v>
      </c>
      <c r="BH225" s="121" t="s">
        <v>3861</v>
      </c>
      <c r="BI225" s="121" t="s">
        <v>3861</v>
      </c>
      <c r="BJ225" s="121" t="s">
        <v>3948</v>
      </c>
      <c r="BK225" s="121" t="s">
        <v>3948</v>
      </c>
      <c r="BL225" s="121">
        <v>0</v>
      </c>
      <c r="BM225" s="124">
        <v>0</v>
      </c>
      <c r="BN225" s="121">
        <v>0</v>
      </c>
      <c r="BO225" s="124">
        <v>0</v>
      </c>
      <c r="BP225" s="121">
        <v>0</v>
      </c>
      <c r="BQ225" s="124">
        <v>0</v>
      </c>
      <c r="BR225" s="121">
        <v>11</v>
      </c>
      <c r="BS225" s="124">
        <v>100</v>
      </c>
      <c r="BT225" s="121">
        <v>11</v>
      </c>
      <c r="BU225" s="2"/>
      <c r="BV225" s="3"/>
      <c r="BW225" s="3"/>
      <c r="BX225" s="3"/>
      <c r="BY225" s="3"/>
    </row>
    <row r="226" spans="1:77" ht="41.45" customHeight="1">
      <c r="A226" s="64" t="s">
        <v>426</v>
      </c>
      <c r="C226" s="65"/>
      <c r="D226" s="65" t="s">
        <v>64</v>
      </c>
      <c r="E226" s="66">
        <v>168.42990244437138</v>
      </c>
      <c r="F226" s="68">
        <v>99.97340614982785</v>
      </c>
      <c r="G226" s="100" t="s">
        <v>2807</v>
      </c>
      <c r="H226" s="65"/>
      <c r="I226" s="69" t="s">
        <v>426</v>
      </c>
      <c r="J226" s="70"/>
      <c r="K226" s="70"/>
      <c r="L226" s="69" t="s">
        <v>3347</v>
      </c>
      <c r="M226" s="73">
        <v>9.86284380070442</v>
      </c>
      <c r="N226" s="74">
        <v>1235.4232177734375</v>
      </c>
      <c r="O226" s="74">
        <v>2808.056396484375</v>
      </c>
      <c r="P226" s="75"/>
      <c r="Q226" s="76"/>
      <c r="R226" s="76"/>
      <c r="S226" s="86"/>
      <c r="T226" s="48">
        <v>0</v>
      </c>
      <c r="U226" s="48">
        <v>1</v>
      </c>
      <c r="V226" s="49">
        <v>0</v>
      </c>
      <c r="W226" s="49">
        <v>0.001808</v>
      </c>
      <c r="X226" s="49">
        <v>0.004028</v>
      </c>
      <c r="Y226" s="49">
        <v>0.514204</v>
      </c>
      <c r="Z226" s="49">
        <v>0</v>
      </c>
      <c r="AA226" s="49">
        <v>0</v>
      </c>
      <c r="AB226" s="71">
        <v>226</v>
      </c>
      <c r="AC226" s="71"/>
      <c r="AD226" s="72"/>
      <c r="AE226" s="78" t="s">
        <v>1934</v>
      </c>
      <c r="AF226" s="78">
        <v>956</v>
      </c>
      <c r="AG226" s="78">
        <v>560</v>
      </c>
      <c r="AH226" s="78">
        <v>52785</v>
      </c>
      <c r="AI226" s="78">
        <v>76233</v>
      </c>
      <c r="AJ226" s="78"/>
      <c r="AK226" s="78" t="s">
        <v>2204</v>
      </c>
      <c r="AL226" s="78"/>
      <c r="AM226" s="78"/>
      <c r="AN226" s="78"/>
      <c r="AO226" s="80">
        <v>40848.05378472222</v>
      </c>
      <c r="AP226" s="82" t="s">
        <v>2675</v>
      </c>
      <c r="AQ226" s="78" t="b">
        <v>1</v>
      </c>
      <c r="AR226" s="78" t="b">
        <v>0</v>
      </c>
      <c r="AS226" s="78" t="b">
        <v>1</v>
      </c>
      <c r="AT226" s="78" t="s">
        <v>1663</v>
      </c>
      <c r="AU226" s="78">
        <v>5</v>
      </c>
      <c r="AV226" s="82" t="s">
        <v>2733</v>
      </c>
      <c r="AW226" s="78" t="b">
        <v>0</v>
      </c>
      <c r="AX226" s="78" t="s">
        <v>2837</v>
      </c>
      <c r="AY226" s="82" t="s">
        <v>3061</v>
      </c>
      <c r="AZ226" s="78" t="s">
        <v>66</v>
      </c>
      <c r="BA226" s="78" t="str">
        <f>REPLACE(INDEX(GroupVertices[Group],MATCH(Vertices[[#This Row],[Vertex]],GroupVertices[Vertex],0)),1,1,"")</f>
        <v>1</v>
      </c>
      <c r="BB226" s="48"/>
      <c r="BC226" s="48"/>
      <c r="BD226" s="48"/>
      <c r="BE226" s="48"/>
      <c r="BF226" s="48" t="s">
        <v>633</v>
      </c>
      <c r="BG226" s="48" t="s">
        <v>633</v>
      </c>
      <c r="BH226" s="121" t="s">
        <v>3861</v>
      </c>
      <c r="BI226" s="121" t="s">
        <v>3861</v>
      </c>
      <c r="BJ226" s="121" t="s">
        <v>3948</v>
      </c>
      <c r="BK226" s="121" t="s">
        <v>3948</v>
      </c>
      <c r="BL226" s="121">
        <v>0</v>
      </c>
      <c r="BM226" s="124">
        <v>0</v>
      </c>
      <c r="BN226" s="121">
        <v>0</v>
      </c>
      <c r="BO226" s="124">
        <v>0</v>
      </c>
      <c r="BP226" s="121">
        <v>0</v>
      </c>
      <c r="BQ226" s="124">
        <v>0</v>
      </c>
      <c r="BR226" s="121">
        <v>11</v>
      </c>
      <c r="BS226" s="124">
        <v>100</v>
      </c>
      <c r="BT226" s="121">
        <v>11</v>
      </c>
      <c r="BU226" s="2"/>
      <c r="BV226" s="3"/>
      <c r="BW226" s="3"/>
      <c r="BX226" s="3"/>
      <c r="BY226" s="3"/>
    </row>
    <row r="227" spans="1:77" ht="41.45" customHeight="1">
      <c r="A227" s="64" t="s">
        <v>427</v>
      </c>
      <c r="C227" s="65"/>
      <c r="D227" s="65" t="s">
        <v>64</v>
      </c>
      <c r="E227" s="66">
        <v>171.24298476378385</v>
      </c>
      <c r="F227" s="68">
        <v>99.96177134037754</v>
      </c>
      <c r="G227" s="100" t="s">
        <v>2808</v>
      </c>
      <c r="H227" s="65"/>
      <c r="I227" s="69" t="s">
        <v>427</v>
      </c>
      <c r="J227" s="70"/>
      <c r="K227" s="70"/>
      <c r="L227" s="69" t="s">
        <v>3348</v>
      </c>
      <c r="M227" s="73">
        <v>13.740337963512605</v>
      </c>
      <c r="N227" s="74">
        <v>7588.5849609375</v>
      </c>
      <c r="O227" s="74">
        <v>2032.149658203125</v>
      </c>
      <c r="P227" s="75"/>
      <c r="Q227" s="76"/>
      <c r="R227" s="76"/>
      <c r="S227" s="86"/>
      <c r="T227" s="48">
        <v>1</v>
      </c>
      <c r="U227" s="48">
        <v>1</v>
      </c>
      <c r="V227" s="49">
        <v>0</v>
      </c>
      <c r="W227" s="49">
        <v>0</v>
      </c>
      <c r="X227" s="49">
        <v>0</v>
      </c>
      <c r="Y227" s="49">
        <v>0.999998</v>
      </c>
      <c r="Z227" s="49">
        <v>0</v>
      </c>
      <c r="AA227" s="49" t="s">
        <v>4122</v>
      </c>
      <c r="AB227" s="71">
        <v>227</v>
      </c>
      <c r="AC227" s="71"/>
      <c r="AD227" s="72"/>
      <c r="AE227" s="78" t="s">
        <v>1935</v>
      </c>
      <c r="AF227" s="78">
        <v>688</v>
      </c>
      <c r="AG227" s="78">
        <v>805</v>
      </c>
      <c r="AH227" s="78">
        <v>39516</v>
      </c>
      <c r="AI227" s="78">
        <v>7006</v>
      </c>
      <c r="AJ227" s="78"/>
      <c r="AK227" s="78" t="s">
        <v>2205</v>
      </c>
      <c r="AL227" s="78" t="s">
        <v>2391</v>
      </c>
      <c r="AM227" s="82" t="s">
        <v>2474</v>
      </c>
      <c r="AN227" s="78"/>
      <c r="AO227" s="80">
        <v>41234.15846064815</v>
      </c>
      <c r="AP227" s="82" t="s">
        <v>2676</v>
      </c>
      <c r="AQ227" s="78" t="b">
        <v>0</v>
      </c>
      <c r="AR227" s="78" t="b">
        <v>0</v>
      </c>
      <c r="AS227" s="78" t="b">
        <v>1</v>
      </c>
      <c r="AT227" s="78" t="s">
        <v>1663</v>
      </c>
      <c r="AU227" s="78">
        <v>27</v>
      </c>
      <c r="AV227" s="82" t="s">
        <v>2734</v>
      </c>
      <c r="AW227" s="78" t="b">
        <v>0</v>
      </c>
      <c r="AX227" s="78" t="s">
        <v>2837</v>
      </c>
      <c r="AY227" s="82" t="s">
        <v>3062</v>
      </c>
      <c r="AZ227" s="78" t="s">
        <v>66</v>
      </c>
      <c r="BA227" s="78" t="str">
        <f>REPLACE(INDEX(GroupVertices[Group],MATCH(Vertices[[#This Row],[Vertex]],GroupVertices[Vertex],0)),1,1,"")</f>
        <v>8</v>
      </c>
      <c r="BB227" s="48"/>
      <c r="BC227" s="48"/>
      <c r="BD227" s="48"/>
      <c r="BE227" s="48"/>
      <c r="BF227" s="48" t="s">
        <v>3812</v>
      </c>
      <c r="BG227" s="48" t="s">
        <v>636</v>
      </c>
      <c r="BH227" s="121" t="s">
        <v>3812</v>
      </c>
      <c r="BI227" s="121" t="s">
        <v>636</v>
      </c>
      <c r="BJ227" s="121" t="s">
        <v>3956</v>
      </c>
      <c r="BK227" s="121" t="s">
        <v>3956</v>
      </c>
      <c r="BL227" s="121">
        <v>0</v>
      </c>
      <c r="BM227" s="124">
        <v>0</v>
      </c>
      <c r="BN227" s="121">
        <v>0</v>
      </c>
      <c r="BO227" s="124">
        <v>0</v>
      </c>
      <c r="BP227" s="121">
        <v>0</v>
      </c>
      <c r="BQ227" s="124">
        <v>0</v>
      </c>
      <c r="BR227" s="121">
        <v>5</v>
      </c>
      <c r="BS227" s="124">
        <v>100</v>
      </c>
      <c r="BT227" s="121">
        <v>5</v>
      </c>
      <c r="BU227" s="2"/>
      <c r="BV227" s="3"/>
      <c r="BW227" s="3"/>
      <c r="BX227" s="3"/>
      <c r="BY227" s="3"/>
    </row>
    <row r="228" spans="1:77" ht="41.45" customHeight="1">
      <c r="A228" s="64" t="s">
        <v>428</v>
      </c>
      <c r="C228" s="65"/>
      <c r="D228" s="65" t="s">
        <v>64</v>
      </c>
      <c r="E228" s="66">
        <v>164.26194782418065</v>
      </c>
      <c r="F228" s="68">
        <v>99.99064466342158</v>
      </c>
      <c r="G228" s="100" t="s">
        <v>870</v>
      </c>
      <c r="H228" s="65"/>
      <c r="I228" s="69" t="s">
        <v>428</v>
      </c>
      <c r="J228" s="70"/>
      <c r="K228" s="70"/>
      <c r="L228" s="69" t="s">
        <v>3349</v>
      </c>
      <c r="M228" s="73">
        <v>4.117821837033519</v>
      </c>
      <c r="N228" s="74">
        <v>3056.818115234375</v>
      </c>
      <c r="O228" s="74">
        <v>594.998779296875</v>
      </c>
      <c r="P228" s="75"/>
      <c r="Q228" s="76"/>
      <c r="R228" s="76"/>
      <c r="S228" s="86"/>
      <c r="T228" s="48">
        <v>0</v>
      </c>
      <c r="U228" s="48">
        <v>1</v>
      </c>
      <c r="V228" s="49">
        <v>0</v>
      </c>
      <c r="W228" s="49">
        <v>0.001808</v>
      </c>
      <c r="X228" s="49">
        <v>0.004028</v>
      </c>
      <c r="Y228" s="49">
        <v>0.514204</v>
      </c>
      <c r="Z228" s="49">
        <v>0</v>
      </c>
      <c r="AA228" s="49">
        <v>0</v>
      </c>
      <c r="AB228" s="71">
        <v>228</v>
      </c>
      <c r="AC228" s="71"/>
      <c r="AD228" s="72"/>
      <c r="AE228" s="78" t="s">
        <v>1936</v>
      </c>
      <c r="AF228" s="78">
        <v>303</v>
      </c>
      <c r="AG228" s="78">
        <v>197</v>
      </c>
      <c r="AH228" s="78">
        <v>5010</v>
      </c>
      <c r="AI228" s="78">
        <v>2799</v>
      </c>
      <c r="AJ228" s="78"/>
      <c r="AK228" s="78" t="s">
        <v>2206</v>
      </c>
      <c r="AL228" s="78" t="s">
        <v>2392</v>
      </c>
      <c r="AM228" s="78"/>
      <c r="AN228" s="78"/>
      <c r="AO228" s="80">
        <v>43407.639189814814</v>
      </c>
      <c r="AP228" s="78"/>
      <c r="AQ228" s="78" t="b">
        <v>1</v>
      </c>
      <c r="AR228" s="78" t="b">
        <v>0</v>
      </c>
      <c r="AS228" s="78" t="b">
        <v>0</v>
      </c>
      <c r="AT228" s="78" t="s">
        <v>1663</v>
      </c>
      <c r="AU228" s="78">
        <v>1</v>
      </c>
      <c r="AV228" s="78"/>
      <c r="AW228" s="78" t="b">
        <v>0</v>
      </c>
      <c r="AX228" s="78" t="s">
        <v>2837</v>
      </c>
      <c r="AY228" s="82" t="s">
        <v>3063</v>
      </c>
      <c r="AZ228" s="78" t="s">
        <v>66</v>
      </c>
      <c r="BA228" s="78" t="str">
        <f>REPLACE(INDEX(GroupVertices[Group],MATCH(Vertices[[#This Row],[Vertex]],GroupVertices[Vertex],0)),1,1,"")</f>
        <v>1</v>
      </c>
      <c r="BB228" s="48"/>
      <c r="BC228" s="48"/>
      <c r="BD228" s="48"/>
      <c r="BE228" s="48"/>
      <c r="BF228" s="48" t="s">
        <v>637</v>
      </c>
      <c r="BG228" s="48" t="s">
        <v>637</v>
      </c>
      <c r="BH228" s="121" t="s">
        <v>3869</v>
      </c>
      <c r="BI228" s="121" t="s">
        <v>3869</v>
      </c>
      <c r="BJ228" s="121" t="s">
        <v>3957</v>
      </c>
      <c r="BK228" s="121" t="s">
        <v>3957</v>
      </c>
      <c r="BL228" s="121">
        <v>0</v>
      </c>
      <c r="BM228" s="124">
        <v>0</v>
      </c>
      <c r="BN228" s="121">
        <v>0</v>
      </c>
      <c r="BO228" s="124">
        <v>0</v>
      </c>
      <c r="BP228" s="121">
        <v>0</v>
      </c>
      <c r="BQ228" s="124">
        <v>0</v>
      </c>
      <c r="BR228" s="121">
        <v>15</v>
      </c>
      <c r="BS228" s="124">
        <v>100</v>
      </c>
      <c r="BT228" s="121">
        <v>15</v>
      </c>
      <c r="BU228" s="2"/>
      <c r="BV228" s="3"/>
      <c r="BW228" s="3"/>
      <c r="BX228" s="3"/>
      <c r="BY228" s="3"/>
    </row>
    <row r="229" spans="1:77" ht="41.45" customHeight="1">
      <c r="A229" s="64" t="s">
        <v>429</v>
      </c>
      <c r="C229" s="65"/>
      <c r="D229" s="65" t="s">
        <v>64</v>
      </c>
      <c r="E229" s="66">
        <v>183.21867806642553</v>
      </c>
      <c r="F229" s="68">
        <v>99.91224029443191</v>
      </c>
      <c r="G229" s="100" t="s">
        <v>871</v>
      </c>
      <c r="H229" s="65"/>
      <c r="I229" s="69" t="s">
        <v>429</v>
      </c>
      <c r="J229" s="70"/>
      <c r="K229" s="70"/>
      <c r="L229" s="69" t="s">
        <v>3350</v>
      </c>
      <c r="M229" s="73">
        <v>30.24738454232459</v>
      </c>
      <c r="N229" s="74">
        <v>9622.169921875</v>
      </c>
      <c r="O229" s="74">
        <v>558.7676391601562</v>
      </c>
      <c r="P229" s="75"/>
      <c r="Q229" s="76"/>
      <c r="R229" s="76"/>
      <c r="S229" s="86"/>
      <c r="T229" s="48">
        <v>2</v>
      </c>
      <c r="U229" s="48">
        <v>1</v>
      </c>
      <c r="V229" s="49">
        <v>0</v>
      </c>
      <c r="W229" s="49">
        <v>0.001239</v>
      </c>
      <c r="X229" s="49">
        <v>0.000275</v>
      </c>
      <c r="Y229" s="49">
        <v>0.934482</v>
      </c>
      <c r="Z229" s="49">
        <v>0</v>
      </c>
      <c r="AA229" s="49">
        <v>0</v>
      </c>
      <c r="AB229" s="71">
        <v>229</v>
      </c>
      <c r="AC229" s="71"/>
      <c r="AD229" s="72"/>
      <c r="AE229" s="78" t="s">
        <v>1937</v>
      </c>
      <c r="AF229" s="78">
        <v>461</v>
      </c>
      <c r="AG229" s="78">
        <v>1848</v>
      </c>
      <c r="AH229" s="78">
        <v>15082</v>
      </c>
      <c r="AI229" s="78">
        <v>1782</v>
      </c>
      <c r="AJ229" s="78"/>
      <c r="AK229" s="78" t="s">
        <v>2207</v>
      </c>
      <c r="AL229" s="78" t="s">
        <v>2357</v>
      </c>
      <c r="AM229" s="82" t="s">
        <v>2475</v>
      </c>
      <c r="AN229" s="78"/>
      <c r="AO229" s="80">
        <v>40436.93953703704</v>
      </c>
      <c r="AP229" s="82" t="s">
        <v>2677</v>
      </c>
      <c r="AQ229" s="78" t="b">
        <v>0</v>
      </c>
      <c r="AR229" s="78" t="b">
        <v>0</v>
      </c>
      <c r="AS229" s="78" t="b">
        <v>1</v>
      </c>
      <c r="AT229" s="78" t="s">
        <v>1663</v>
      </c>
      <c r="AU229" s="78">
        <v>94</v>
      </c>
      <c r="AV229" s="82" t="s">
        <v>2748</v>
      </c>
      <c r="AW229" s="78" t="b">
        <v>0</v>
      </c>
      <c r="AX229" s="78" t="s">
        <v>2837</v>
      </c>
      <c r="AY229" s="82" t="s">
        <v>3064</v>
      </c>
      <c r="AZ229" s="78" t="s">
        <v>66</v>
      </c>
      <c r="BA229" s="78" t="str">
        <f>REPLACE(INDEX(GroupVertices[Group],MATCH(Vertices[[#This Row],[Vertex]],GroupVertices[Vertex],0)),1,1,"")</f>
        <v>12</v>
      </c>
      <c r="BB229" s="48" t="s">
        <v>610</v>
      </c>
      <c r="BC229" s="48" t="s">
        <v>610</v>
      </c>
      <c r="BD229" s="48" t="s">
        <v>620</v>
      </c>
      <c r="BE229" s="48" t="s">
        <v>620</v>
      </c>
      <c r="BF229" s="48" t="s">
        <v>622</v>
      </c>
      <c r="BG229" s="48" t="s">
        <v>622</v>
      </c>
      <c r="BH229" s="121" t="s">
        <v>3870</v>
      </c>
      <c r="BI229" s="121" t="s">
        <v>3870</v>
      </c>
      <c r="BJ229" s="121" t="s">
        <v>3958</v>
      </c>
      <c r="BK229" s="121" t="s">
        <v>3958</v>
      </c>
      <c r="BL229" s="121">
        <v>2</v>
      </c>
      <c r="BM229" s="124">
        <v>5</v>
      </c>
      <c r="BN229" s="121">
        <v>2</v>
      </c>
      <c r="BO229" s="124">
        <v>5</v>
      </c>
      <c r="BP229" s="121">
        <v>0</v>
      </c>
      <c r="BQ229" s="124">
        <v>0</v>
      </c>
      <c r="BR229" s="121">
        <v>36</v>
      </c>
      <c r="BS229" s="124">
        <v>90</v>
      </c>
      <c r="BT229" s="121">
        <v>40</v>
      </c>
      <c r="BU229" s="2"/>
      <c r="BV229" s="3"/>
      <c r="BW229" s="3"/>
      <c r="BX229" s="3"/>
      <c r="BY229" s="3"/>
    </row>
    <row r="230" spans="1:77" ht="41.45" customHeight="1">
      <c r="A230" s="64" t="s">
        <v>430</v>
      </c>
      <c r="C230" s="65"/>
      <c r="D230" s="65" t="s">
        <v>64</v>
      </c>
      <c r="E230" s="66">
        <v>165.28384303408967</v>
      </c>
      <c r="F230" s="68">
        <v>99.98641814080494</v>
      </c>
      <c r="G230" s="100" t="s">
        <v>872</v>
      </c>
      <c r="H230" s="65"/>
      <c r="I230" s="69" t="s">
        <v>430</v>
      </c>
      <c r="J230" s="70"/>
      <c r="K230" s="70"/>
      <c r="L230" s="69" t="s">
        <v>3351</v>
      </c>
      <c r="M230" s="73">
        <v>5.526380941074043</v>
      </c>
      <c r="N230" s="74">
        <v>9622.169921875</v>
      </c>
      <c r="O230" s="74">
        <v>970.4911499023438</v>
      </c>
      <c r="P230" s="75"/>
      <c r="Q230" s="76"/>
      <c r="R230" s="76"/>
      <c r="S230" s="86"/>
      <c r="T230" s="48">
        <v>0</v>
      </c>
      <c r="U230" s="48">
        <v>2</v>
      </c>
      <c r="V230" s="49">
        <v>512</v>
      </c>
      <c r="W230" s="49">
        <v>0.001815</v>
      </c>
      <c r="X230" s="49">
        <v>0.004046</v>
      </c>
      <c r="Y230" s="49">
        <v>0.911359</v>
      </c>
      <c r="Z230" s="49">
        <v>0</v>
      </c>
      <c r="AA230" s="49">
        <v>0</v>
      </c>
      <c r="AB230" s="71">
        <v>230</v>
      </c>
      <c r="AC230" s="71"/>
      <c r="AD230" s="72"/>
      <c r="AE230" s="78" t="s">
        <v>1938</v>
      </c>
      <c r="AF230" s="78">
        <v>799</v>
      </c>
      <c r="AG230" s="78">
        <v>286</v>
      </c>
      <c r="AH230" s="78">
        <v>36869</v>
      </c>
      <c r="AI230" s="78">
        <v>52282</v>
      </c>
      <c r="AJ230" s="78"/>
      <c r="AK230" s="78" t="s">
        <v>2208</v>
      </c>
      <c r="AL230" s="78" t="s">
        <v>2264</v>
      </c>
      <c r="AM230" s="78"/>
      <c r="AN230" s="78"/>
      <c r="AO230" s="80">
        <v>39981.376076388886</v>
      </c>
      <c r="AP230" s="82" t="s">
        <v>2678</v>
      </c>
      <c r="AQ230" s="78" t="b">
        <v>1</v>
      </c>
      <c r="AR230" s="78" t="b">
        <v>0</v>
      </c>
      <c r="AS230" s="78" t="b">
        <v>0</v>
      </c>
      <c r="AT230" s="78" t="s">
        <v>1663</v>
      </c>
      <c r="AU230" s="78">
        <v>2</v>
      </c>
      <c r="AV230" s="82" t="s">
        <v>2733</v>
      </c>
      <c r="AW230" s="78" t="b">
        <v>0</v>
      </c>
      <c r="AX230" s="78" t="s">
        <v>2837</v>
      </c>
      <c r="AY230" s="82" t="s">
        <v>3065</v>
      </c>
      <c r="AZ230" s="78" t="s">
        <v>66</v>
      </c>
      <c r="BA230" s="78" t="str">
        <f>REPLACE(INDEX(GroupVertices[Group],MATCH(Vertices[[#This Row],[Vertex]],GroupVertices[Vertex],0)),1,1,"")</f>
        <v>12</v>
      </c>
      <c r="BB230" s="48"/>
      <c r="BC230" s="48"/>
      <c r="BD230" s="48"/>
      <c r="BE230" s="48"/>
      <c r="BF230" s="48" t="s">
        <v>625</v>
      </c>
      <c r="BG230" s="48" t="s">
        <v>625</v>
      </c>
      <c r="BH230" s="121" t="s">
        <v>3871</v>
      </c>
      <c r="BI230" s="121" t="s">
        <v>3871</v>
      </c>
      <c r="BJ230" s="121" t="s">
        <v>3959</v>
      </c>
      <c r="BK230" s="121" t="s">
        <v>3959</v>
      </c>
      <c r="BL230" s="121">
        <v>3</v>
      </c>
      <c r="BM230" s="124">
        <v>8.108108108108109</v>
      </c>
      <c r="BN230" s="121">
        <v>0</v>
      </c>
      <c r="BO230" s="124">
        <v>0</v>
      </c>
      <c r="BP230" s="121">
        <v>0</v>
      </c>
      <c r="BQ230" s="124">
        <v>0</v>
      </c>
      <c r="BR230" s="121">
        <v>34</v>
      </c>
      <c r="BS230" s="124">
        <v>91.89189189189189</v>
      </c>
      <c r="BT230" s="121">
        <v>37</v>
      </c>
      <c r="BU230" s="2"/>
      <c r="BV230" s="3"/>
      <c r="BW230" s="3"/>
      <c r="BX230" s="3"/>
      <c r="BY230" s="3"/>
    </row>
    <row r="231" spans="1:77" ht="41.45" customHeight="1">
      <c r="A231" s="64" t="s">
        <v>431</v>
      </c>
      <c r="C231" s="65"/>
      <c r="D231" s="65" t="s">
        <v>64</v>
      </c>
      <c r="E231" s="66">
        <v>162.11481968650662</v>
      </c>
      <c r="F231" s="68">
        <v>99.99952510981835</v>
      </c>
      <c r="G231" s="100" t="s">
        <v>830</v>
      </c>
      <c r="H231" s="65"/>
      <c r="I231" s="69" t="s">
        <v>431</v>
      </c>
      <c r="J231" s="70"/>
      <c r="K231" s="70"/>
      <c r="L231" s="69" t="s">
        <v>3352</v>
      </c>
      <c r="M231" s="73">
        <v>1.1582650678697217</v>
      </c>
      <c r="N231" s="74">
        <v>9294.7978515625</v>
      </c>
      <c r="O231" s="74">
        <v>4764.2294921875</v>
      </c>
      <c r="P231" s="75"/>
      <c r="Q231" s="76"/>
      <c r="R231" s="76"/>
      <c r="S231" s="86"/>
      <c r="T231" s="48">
        <v>0</v>
      </c>
      <c r="U231" s="48">
        <v>1</v>
      </c>
      <c r="V231" s="49">
        <v>0</v>
      </c>
      <c r="W231" s="49">
        <v>0.000982</v>
      </c>
      <c r="X231" s="49">
        <v>6.1E-05</v>
      </c>
      <c r="Y231" s="49">
        <v>0.467074</v>
      </c>
      <c r="Z231" s="49">
        <v>0</v>
      </c>
      <c r="AA231" s="49">
        <v>0</v>
      </c>
      <c r="AB231" s="71">
        <v>231</v>
      </c>
      <c r="AC231" s="71"/>
      <c r="AD231" s="72"/>
      <c r="AE231" s="78" t="s">
        <v>1939</v>
      </c>
      <c r="AF231" s="78">
        <v>58</v>
      </c>
      <c r="AG231" s="78">
        <v>10</v>
      </c>
      <c r="AH231" s="78">
        <v>1021</v>
      </c>
      <c r="AI231" s="78">
        <v>1176</v>
      </c>
      <c r="AJ231" s="78"/>
      <c r="AK231" s="78"/>
      <c r="AL231" s="78"/>
      <c r="AM231" s="78"/>
      <c r="AN231" s="78"/>
      <c r="AO231" s="80">
        <v>43369.742847222224</v>
      </c>
      <c r="AP231" s="78"/>
      <c r="AQ231" s="78" t="b">
        <v>1</v>
      </c>
      <c r="AR231" s="78" t="b">
        <v>1</v>
      </c>
      <c r="AS231" s="78" t="b">
        <v>0</v>
      </c>
      <c r="AT231" s="78" t="s">
        <v>1663</v>
      </c>
      <c r="AU231" s="78">
        <v>0</v>
      </c>
      <c r="AV231" s="78"/>
      <c r="AW231" s="78" t="b">
        <v>0</v>
      </c>
      <c r="AX231" s="78" t="s">
        <v>2837</v>
      </c>
      <c r="AY231" s="82" t="s">
        <v>3066</v>
      </c>
      <c r="AZ231" s="78" t="s">
        <v>66</v>
      </c>
      <c r="BA231" s="78" t="str">
        <f>REPLACE(INDEX(GroupVertices[Group],MATCH(Vertices[[#This Row],[Vertex]],GroupVertices[Vertex],0)),1,1,"")</f>
        <v>6</v>
      </c>
      <c r="BB231" s="48"/>
      <c r="BC231" s="48"/>
      <c r="BD231" s="48"/>
      <c r="BE231" s="48"/>
      <c r="BF231" s="48" t="s">
        <v>622</v>
      </c>
      <c r="BG231" s="48" t="s">
        <v>622</v>
      </c>
      <c r="BH231" s="121" t="s">
        <v>3872</v>
      </c>
      <c r="BI231" s="121" t="s">
        <v>3872</v>
      </c>
      <c r="BJ231" s="121" t="s">
        <v>3960</v>
      </c>
      <c r="BK231" s="121" t="s">
        <v>3960</v>
      </c>
      <c r="BL231" s="121">
        <v>1</v>
      </c>
      <c r="BM231" s="124">
        <v>4.545454545454546</v>
      </c>
      <c r="BN231" s="121">
        <v>0</v>
      </c>
      <c r="BO231" s="124">
        <v>0</v>
      </c>
      <c r="BP231" s="121">
        <v>0</v>
      </c>
      <c r="BQ231" s="124">
        <v>0</v>
      </c>
      <c r="BR231" s="121">
        <v>21</v>
      </c>
      <c r="BS231" s="124">
        <v>95.45454545454545</v>
      </c>
      <c r="BT231" s="121">
        <v>22</v>
      </c>
      <c r="BU231" s="2"/>
      <c r="BV231" s="3"/>
      <c r="BW231" s="3"/>
      <c r="BX231" s="3"/>
      <c r="BY231" s="3"/>
    </row>
    <row r="232" spans="1:77" ht="41.45" customHeight="1">
      <c r="A232" s="64" t="s">
        <v>432</v>
      </c>
      <c r="C232" s="65"/>
      <c r="D232" s="65" t="s">
        <v>64</v>
      </c>
      <c r="E232" s="66">
        <v>184.6883700537104</v>
      </c>
      <c r="F232" s="68">
        <v>99.90616170010685</v>
      </c>
      <c r="G232" s="100" t="s">
        <v>2809</v>
      </c>
      <c r="H232" s="65"/>
      <c r="I232" s="69" t="s">
        <v>432</v>
      </c>
      <c r="J232" s="70"/>
      <c r="K232" s="70"/>
      <c r="L232" s="69" t="s">
        <v>3353</v>
      </c>
      <c r="M232" s="73">
        <v>32.27317741105703</v>
      </c>
      <c r="N232" s="74">
        <v>4622.27880859375</v>
      </c>
      <c r="O232" s="74">
        <v>5979.2509765625</v>
      </c>
      <c r="P232" s="75"/>
      <c r="Q232" s="76"/>
      <c r="R232" s="76"/>
      <c r="S232" s="86"/>
      <c r="T232" s="48">
        <v>0</v>
      </c>
      <c r="U232" s="48">
        <v>1</v>
      </c>
      <c r="V232" s="49">
        <v>0</v>
      </c>
      <c r="W232" s="49">
        <v>0.001808</v>
      </c>
      <c r="X232" s="49">
        <v>0.004028</v>
      </c>
      <c r="Y232" s="49">
        <v>0.514204</v>
      </c>
      <c r="Z232" s="49">
        <v>0</v>
      </c>
      <c r="AA232" s="49">
        <v>0</v>
      </c>
      <c r="AB232" s="71">
        <v>232</v>
      </c>
      <c r="AC232" s="71"/>
      <c r="AD232" s="72"/>
      <c r="AE232" s="78" t="s">
        <v>1940</v>
      </c>
      <c r="AF232" s="78">
        <v>3550</v>
      </c>
      <c r="AG232" s="78">
        <v>1976</v>
      </c>
      <c r="AH232" s="78">
        <v>27223</v>
      </c>
      <c r="AI232" s="78">
        <v>28473</v>
      </c>
      <c r="AJ232" s="78"/>
      <c r="AK232" s="78" t="s">
        <v>2209</v>
      </c>
      <c r="AL232" s="78" t="s">
        <v>2393</v>
      </c>
      <c r="AM232" s="78"/>
      <c r="AN232" s="78"/>
      <c r="AO232" s="80">
        <v>41701.04898148148</v>
      </c>
      <c r="AP232" s="78"/>
      <c r="AQ232" s="78" t="b">
        <v>1</v>
      </c>
      <c r="AR232" s="78" t="b">
        <v>0</v>
      </c>
      <c r="AS232" s="78" t="b">
        <v>1</v>
      </c>
      <c r="AT232" s="78" t="s">
        <v>1663</v>
      </c>
      <c r="AU232" s="78">
        <v>8</v>
      </c>
      <c r="AV232" s="82" t="s">
        <v>2733</v>
      </c>
      <c r="AW232" s="78" t="b">
        <v>0</v>
      </c>
      <c r="AX232" s="78" t="s">
        <v>2837</v>
      </c>
      <c r="AY232" s="82" t="s">
        <v>3067</v>
      </c>
      <c r="AZ232" s="78" t="s">
        <v>66</v>
      </c>
      <c r="BA232" s="78" t="str">
        <f>REPLACE(INDEX(GroupVertices[Group],MATCH(Vertices[[#This Row],[Vertex]],GroupVertices[Vertex],0)),1,1,"")</f>
        <v>1</v>
      </c>
      <c r="BB232" s="48"/>
      <c r="BC232" s="48"/>
      <c r="BD232" s="48"/>
      <c r="BE232" s="48"/>
      <c r="BF232" s="48" t="s">
        <v>633</v>
      </c>
      <c r="BG232" s="48" t="s">
        <v>633</v>
      </c>
      <c r="BH232" s="121" t="s">
        <v>3861</v>
      </c>
      <c r="BI232" s="121" t="s">
        <v>3861</v>
      </c>
      <c r="BJ232" s="121" t="s">
        <v>3948</v>
      </c>
      <c r="BK232" s="121" t="s">
        <v>3948</v>
      </c>
      <c r="BL232" s="121">
        <v>0</v>
      </c>
      <c r="BM232" s="124">
        <v>0</v>
      </c>
      <c r="BN232" s="121">
        <v>0</v>
      </c>
      <c r="BO232" s="124">
        <v>0</v>
      </c>
      <c r="BP232" s="121">
        <v>0</v>
      </c>
      <c r="BQ232" s="124">
        <v>0</v>
      </c>
      <c r="BR232" s="121">
        <v>11</v>
      </c>
      <c r="BS232" s="124">
        <v>100</v>
      </c>
      <c r="BT232" s="121">
        <v>11</v>
      </c>
      <c r="BU232" s="2"/>
      <c r="BV232" s="3"/>
      <c r="BW232" s="3"/>
      <c r="BX232" s="3"/>
      <c r="BY232" s="3"/>
    </row>
    <row r="233" spans="1:77" ht="41.45" customHeight="1">
      <c r="A233" s="64" t="s">
        <v>433</v>
      </c>
      <c r="C233" s="65"/>
      <c r="D233" s="65" t="s">
        <v>64</v>
      </c>
      <c r="E233" s="66">
        <v>227.40129343417735</v>
      </c>
      <c r="F233" s="68">
        <v>99.72950255253473</v>
      </c>
      <c r="G233" s="100" t="s">
        <v>873</v>
      </c>
      <c r="H233" s="65"/>
      <c r="I233" s="69" t="s">
        <v>433</v>
      </c>
      <c r="J233" s="70"/>
      <c r="K233" s="70"/>
      <c r="L233" s="69" t="s">
        <v>3354</v>
      </c>
      <c r="M233" s="73">
        <v>91.14778265859353</v>
      </c>
      <c r="N233" s="74">
        <v>5500.87451171875</v>
      </c>
      <c r="O233" s="74">
        <v>3183.08740234375</v>
      </c>
      <c r="P233" s="75"/>
      <c r="Q233" s="76"/>
      <c r="R233" s="76"/>
      <c r="S233" s="86"/>
      <c r="T233" s="48">
        <v>0</v>
      </c>
      <c r="U233" s="48">
        <v>1</v>
      </c>
      <c r="V233" s="49">
        <v>0</v>
      </c>
      <c r="W233" s="49">
        <v>0.001808</v>
      </c>
      <c r="X233" s="49">
        <v>0.004028</v>
      </c>
      <c r="Y233" s="49">
        <v>0.514204</v>
      </c>
      <c r="Z233" s="49">
        <v>0</v>
      </c>
      <c r="AA233" s="49">
        <v>0</v>
      </c>
      <c r="AB233" s="71">
        <v>233</v>
      </c>
      <c r="AC233" s="71"/>
      <c r="AD233" s="72"/>
      <c r="AE233" s="78" t="s">
        <v>1941</v>
      </c>
      <c r="AF233" s="78">
        <v>6060</v>
      </c>
      <c r="AG233" s="78">
        <v>5696</v>
      </c>
      <c r="AH233" s="78">
        <v>77007</v>
      </c>
      <c r="AI233" s="78">
        <v>64841</v>
      </c>
      <c r="AJ233" s="78"/>
      <c r="AK233" s="78" t="s">
        <v>2210</v>
      </c>
      <c r="AL233" s="78"/>
      <c r="AM233" s="78"/>
      <c r="AN233" s="78"/>
      <c r="AO233" s="80">
        <v>40604.8915625</v>
      </c>
      <c r="AP233" s="82" t="s">
        <v>2679</v>
      </c>
      <c r="AQ233" s="78" t="b">
        <v>0</v>
      </c>
      <c r="AR233" s="78" t="b">
        <v>0</v>
      </c>
      <c r="AS233" s="78" t="b">
        <v>0</v>
      </c>
      <c r="AT233" s="78" t="s">
        <v>1663</v>
      </c>
      <c r="AU233" s="78">
        <v>4</v>
      </c>
      <c r="AV233" s="82" t="s">
        <v>2733</v>
      </c>
      <c r="AW233" s="78" t="b">
        <v>0</v>
      </c>
      <c r="AX233" s="78" t="s">
        <v>2837</v>
      </c>
      <c r="AY233" s="82" t="s">
        <v>3068</v>
      </c>
      <c r="AZ233" s="78" t="s">
        <v>66</v>
      </c>
      <c r="BA233" s="78" t="str">
        <f>REPLACE(INDEX(GroupVertices[Group],MATCH(Vertices[[#This Row],[Vertex]],GroupVertices[Vertex],0)),1,1,"")</f>
        <v>1</v>
      </c>
      <c r="BB233" s="48"/>
      <c r="BC233" s="48"/>
      <c r="BD233" s="48"/>
      <c r="BE233" s="48"/>
      <c r="BF233" s="48" t="s">
        <v>637</v>
      </c>
      <c r="BG233" s="48" t="s">
        <v>637</v>
      </c>
      <c r="BH233" s="121" t="s">
        <v>3869</v>
      </c>
      <c r="BI233" s="121" t="s">
        <v>3869</v>
      </c>
      <c r="BJ233" s="121" t="s">
        <v>3957</v>
      </c>
      <c r="BK233" s="121" t="s">
        <v>3957</v>
      </c>
      <c r="BL233" s="121">
        <v>0</v>
      </c>
      <c r="BM233" s="124">
        <v>0</v>
      </c>
      <c r="BN233" s="121">
        <v>0</v>
      </c>
      <c r="BO233" s="124">
        <v>0</v>
      </c>
      <c r="BP233" s="121">
        <v>0</v>
      </c>
      <c r="BQ233" s="124">
        <v>0</v>
      </c>
      <c r="BR233" s="121">
        <v>15</v>
      </c>
      <c r="BS233" s="124">
        <v>100</v>
      </c>
      <c r="BT233" s="121">
        <v>15</v>
      </c>
      <c r="BU233" s="2"/>
      <c r="BV233" s="3"/>
      <c r="BW233" s="3"/>
      <c r="BX233" s="3"/>
      <c r="BY233" s="3"/>
    </row>
    <row r="234" spans="1:77" ht="41.45" customHeight="1">
      <c r="A234" s="64" t="s">
        <v>434</v>
      </c>
      <c r="C234" s="65"/>
      <c r="D234" s="65" t="s">
        <v>64</v>
      </c>
      <c r="E234" s="66">
        <v>753.8265921297818</v>
      </c>
      <c r="F234" s="68">
        <v>97.55222604772646</v>
      </c>
      <c r="G234" s="100" t="s">
        <v>874</v>
      </c>
      <c r="H234" s="65"/>
      <c r="I234" s="69" t="s">
        <v>434</v>
      </c>
      <c r="J234" s="70"/>
      <c r="K234" s="70"/>
      <c r="L234" s="69" t="s">
        <v>3355</v>
      </c>
      <c r="M234" s="73">
        <v>816.761465827694</v>
      </c>
      <c r="N234" s="74">
        <v>7156.07861328125</v>
      </c>
      <c r="O234" s="74">
        <v>4875.8740234375</v>
      </c>
      <c r="P234" s="75"/>
      <c r="Q234" s="76"/>
      <c r="R234" s="76"/>
      <c r="S234" s="86"/>
      <c r="T234" s="48">
        <v>0</v>
      </c>
      <c r="U234" s="48">
        <v>1</v>
      </c>
      <c r="V234" s="49">
        <v>0</v>
      </c>
      <c r="W234" s="49">
        <v>0.001808</v>
      </c>
      <c r="X234" s="49">
        <v>0.004028</v>
      </c>
      <c r="Y234" s="49">
        <v>0.514204</v>
      </c>
      <c r="Z234" s="49">
        <v>0</v>
      </c>
      <c r="AA234" s="49">
        <v>0</v>
      </c>
      <c r="AB234" s="71">
        <v>234</v>
      </c>
      <c r="AC234" s="71"/>
      <c r="AD234" s="72"/>
      <c r="AE234" s="78" t="s">
        <v>1942</v>
      </c>
      <c r="AF234" s="78">
        <v>36753</v>
      </c>
      <c r="AG234" s="78">
        <v>51544</v>
      </c>
      <c r="AH234" s="78">
        <v>34223</v>
      </c>
      <c r="AI234" s="78">
        <v>56468</v>
      </c>
      <c r="AJ234" s="78"/>
      <c r="AK234" s="78" t="s">
        <v>2211</v>
      </c>
      <c r="AL234" s="78" t="s">
        <v>2394</v>
      </c>
      <c r="AM234" s="82" t="s">
        <v>2476</v>
      </c>
      <c r="AN234" s="78"/>
      <c r="AO234" s="80">
        <v>40637.98216435185</v>
      </c>
      <c r="AP234" s="82" t="s">
        <v>2680</v>
      </c>
      <c r="AQ234" s="78" t="b">
        <v>0</v>
      </c>
      <c r="AR234" s="78" t="b">
        <v>0</v>
      </c>
      <c r="AS234" s="78" t="b">
        <v>0</v>
      </c>
      <c r="AT234" s="78" t="s">
        <v>1663</v>
      </c>
      <c r="AU234" s="78">
        <v>60</v>
      </c>
      <c r="AV234" s="82" t="s">
        <v>2734</v>
      </c>
      <c r="AW234" s="78" t="b">
        <v>0</v>
      </c>
      <c r="AX234" s="78" t="s">
        <v>2837</v>
      </c>
      <c r="AY234" s="82" t="s">
        <v>3069</v>
      </c>
      <c r="AZ234" s="78" t="s">
        <v>66</v>
      </c>
      <c r="BA234" s="78" t="str">
        <f>REPLACE(INDEX(GroupVertices[Group],MATCH(Vertices[[#This Row],[Vertex]],GroupVertices[Vertex],0)),1,1,"")</f>
        <v>1</v>
      </c>
      <c r="BB234" s="48"/>
      <c r="BC234" s="48"/>
      <c r="BD234" s="48"/>
      <c r="BE234" s="48"/>
      <c r="BF234" s="48" t="s">
        <v>3813</v>
      </c>
      <c r="BG234" s="48" t="s">
        <v>3813</v>
      </c>
      <c r="BH234" s="121" t="s">
        <v>3873</v>
      </c>
      <c r="BI234" s="121" t="s">
        <v>3905</v>
      </c>
      <c r="BJ234" s="121" t="s">
        <v>3961</v>
      </c>
      <c r="BK234" s="121" t="s">
        <v>3961</v>
      </c>
      <c r="BL234" s="121">
        <v>0</v>
      </c>
      <c r="BM234" s="124">
        <v>0</v>
      </c>
      <c r="BN234" s="121">
        <v>0</v>
      </c>
      <c r="BO234" s="124">
        <v>0</v>
      </c>
      <c r="BP234" s="121">
        <v>0</v>
      </c>
      <c r="BQ234" s="124">
        <v>0</v>
      </c>
      <c r="BR234" s="121">
        <v>39</v>
      </c>
      <c r="BS234" s="124">
        <v>100</v>
      </c>
      <c r="BT234" s="121">
        <v>39</v>
      </c>
      <c r="BU234" s="2"/>
      <c r="BV234" s="3"/>
      <c r="BW234" s="3"/>
      <c r="BX234" s="3"/>
      <c r="BY234" s="3"/>
    </row>
    <row r="235" spans="1:77" ht="41.45" customHeight="1">
      <c r="A235" s="64" t="s">
        <v>435</v>
      </c>
      <c r="C235" s="65"/>
      <c r="D235" s="65" t="s">
        <v>64</v>
      </c>
      <c r="E235" s="66">
        <v>164.22750191822865</v>
      </c>
      <c r="F235" s="68">
        <v>99.99078713047608</v>
      </c>
      <c r="G235" s="100" t="s">
        <v>2810</v>
      </c>
      <c r="H235" s="65"/>
      <c r="I235" s="69" t="s">
        <v>435</v>
      </c>
      <c r="J235" s="70"/>
      <c r="K235" s="70"/>
      <c r="L235" s="69" t="s">
        <v>3356</v>
      </c>
      <c r="M235" s="73">
        <v>4.070342316672603</v>
      </c>
      <c r="N235" s="74">
        <v>6122.55029296875</v>
      </c>
      <c r="O235" s="74">
        <v>5603.4736328125</v>
      </c>
      <c r="P235" s="75"/>
      <c r="Q235" s="76"/>
      <c r="R235" s="76"/>
      <c r="S235" s="86"/>
      <c r="T235" s="48">
        <v>0</v>
      </c>
      <c r="U235" s="48">
        <v>1</v>
      </c>
      <c r="V235" s="49">
        <v>0</v>
      </c>
      <c r="W235" s="49">
        <v>0.001808</v>
      </c>
      <c r="X235" s="49">
        <v>0.004028</v>
      </c>
      <c r="Y235" s="49">
        <v>0.514204</v>
      </c>
      <c r="Z235" s="49">
        <v>0</v>
      </c>
      <c r="AA235" s="49">
        <v>0</v>
      </c>
      <c r="AB235" s="71">
        <v>235</v>
      </c>
      <c r="AC235" s="71"/>
      <c r="AD235" s="72"/>
      <c r="AE235" s="78" t="s">
        <v>1943</v>
      </c>
      <c r="AF235" s="78">
        <v>370</v>
      </c>
      <c r="AG235" s="78">
        <v>194</v>
      </c>
      <c r="AH235" s="78">
        <v>6261</v>
      </c>
      <c r="AI235" s="78">
        <v>5064</v>
      </c>
      <c r="AJ235" s="78"/>
      <c r="AK235" s="78" t="s">
        <v>2212</v>
      </c>
      <c r="AL235" s="78" t="s">
        <v>2395</v>
      </c>
      <c r="AM235" s="82" t="s">
        <v>2477</v>
      </c>
      <c r="AN235" s="78"/>
      <c r="AO235" s="80">
        <v>43080.06309027778</v>
      </c>
      <c r="AP235" s="82" t="s">
        <v>2681</v>
      </c>
      <c r="AQ235" s="78" t="b">
        <v>1</v>
      </c>
      <c r="AR235" s="78" t="b">
        <v>0</v>
      </c>
      <c r="AS235" s="78" t="b">
        <v>0</v>
      </c>
      <c r="AT235" s="78" t="s">
        <v>1663</v>
      </c>
      <c r="AU235" s="78">
        <v>0</v>
      </c>
      <c r="AV235" s="78"/>
      <c r="AW235" s="78" t="b">
        <v>0</v>
      </c>
      <c r="AX235" s="78" t="s">
        <v>2837</v>
      </c>
      <c r="AY235" s="82" t="s">
        <v>3070</v>
      </c>
      <c r="AZ235" s="78" t="s">
        <v>66</v>
      </c>
      <c r="BA235" s="78" t="str">
        <f>REPLACE(INDEX(GroupVertices[Group],MATCH(Vertices[[#This Row],[Vertex]],GroupVertices[Vertex],0)),1,1,"")</f>
        <v>1</v>
      </c>
      <c r="BB235" s="48"/>
      <c r="BC235" s="48"/>
      <c r="BD235" s="48"/>
      <c r="BE235" s="48"/>
      <c r="BF235" s="48" t="s">
        <v>633</v>
      </c>
      <c r="BG235" s="48" t="s">
        <v>633</v>
      </c>
      <c r="BH235" s="121" t="s">
        <v>3861</v>
      </c>
      <c r="BI235" s="121" t="s">
        <v>3861</v>
      </c>
      <c r="BJ235" s="121" t="s">
        <v>3948</v>
      </c>
      <c r="BK235" s="121" t="s">
        <v>3948</v>
      </c>
      <c r="BL235" s="121">
        <v>0</v>
      </c>
      <c r="BM235" s="124">
        <v>0</v>
      </c>
      <c r="BN235" s="121">
        <v>0</v>
      </c>
      <c r="BO235" s="124">
        <v>0</v>
      </c>
      <c r="BP235" s="121">
        <v>0</v>
      </c>
      <c r="BQ235" s="124">
        <v>0</v>
      </c>
      <c r="BR235" s="121">
        <v>11</v>
      </c>
      <c r="BS235" s="124">
        <v>100</v>
      </c>
      <c r="BT235" s="121">
        <v>11</v>
      </c>
      <c r="BU235" s="2"/>
      <c r="BV235" s="3"/>
      <c r="BW235" s="3"/>
      <c r="BX235" s="3"/>
      <c r="BY235" s="3"/>
    </row>
    <row r="236" spans="1:77" ht="41.45" customHeight="1">
      <c r="A236" s="64" t="s">
        <v>436</v>
      </c>
      <c r="C236" s="65"/>
      <c r="D236" s="65" t="s">
        <v>64</v>
      </c>
      <c r="E236" s="66">
        <v>185.35432423544887</v>
      </c>
      <c r="F236" s="68">
        <v>99.90340733705331</v>
      </c>
      <c r="G236" s="100" t="s">
        <v>875</v>
      </c>
      <c r="H236" s="65"/>
      <c r="I236" s="69" t="s">
        <v>436</v>
      </c>
      <c r="J236" s="70"/>
      <c r="K236" s="70"/>
      <c r="L236" s="69" t="s">
        <v>3357</v>
      </c>
      <c r="M236" s="73">
        <v>33.191114804701414</v>
      </c>
      <c r="N236" s="74">
        <v>6780.0556640625</v>
      </c>
      <c r="O236" s="74">
        <v>5607.67236328125</v>
      </c>
      <c r="P236" s="75"/>
      <c r="Q236" s="76"/>
      <c r="R236" s="76"/>
      <c r="S236" s="86"/>
      <c r="T236" s="48">
        <v>0</v>
      </c>
      <c r="U236" s="48">
        <v>1</v>
      </c>
      <c r="V236" s="49">
        <v>0</v>
      </c>
      <c r="W236" s="49">
        <v>0.001808</v>
      </c>
      <c r="X236" s="49">
        <v>0.004028</v>
      </c>
      <c r="Y236" s="49">
        <v>0.514204</v>
      </c>
      <c r="Z236" s="49">
        <v>0</v>
      </c>
      <c r="AA236" s="49">
        <v>0</v>
      </c>
      <c r="AB236" s="71">
        <v>236</v>
      </c>
      <c r="AC236" s="71"/>
      <c r="AD236" s="72"/>
      <c r="AE236" s="78" t="s">
        <v>1944</v>
      </c>
      <c r="AF236" s="78">
        <v>2330</v>
      </c>
      <c r="AG236" s="78">
        <v>2034</v>
      </c>
      <c r="AH236" s="78">
        <v>144602</v>
      </c>
      <c r="AI236" s="78">
        <v>145786</v>
      </c>
      <c r="AJ236" s="78"/>
      <c r="AK236" s="78" t="s">
        <v>2213</v>
      </c>
      <c r="AL236" s="78" t="s">
        <v>2396</v>
      </c>
      <c r="AM236" s="82" t="s">
        <v>2478</v>
      </c>
      <c r="AN236" s="78"/>
      <c r="AO236" s="80">
        <v>39907.01429398148</v>
      </c>
      <c r="AP236" s="78"/>
      <c r="AQ236" s="78" t="b">
        <v>0</v>
      </c>
      <c r="AR236" s="78" t="b">
        <v>0</v>
      </c>
      <c r="AS236" s="78" t="b">
        <v>0</v>
      </c>
      <c r="AT236" s="78" t="s">
        <v>1663</v>
      </c>
      <c r="AU236" s="78">
        <v>59</v>
      </c>
      <c r="AV236" s="82" t="s">
        <v>2736</v>
      </c>
      <c r="AW236" s="78" t="b">
        <v>0</v>
      </c>
      <c r="AX236" s="78" t="s">
        <v>2837</v>
      </c>
      <c r="AY236" s="82" t="s">
        <v>3071</v>
      </c>
      <c r="AZ236" s="78" t="s">
        <v>66</v>
      </c>
      <c r="BA236" s="78" t="str">
        <f>REPLACE(INDEX(GroupVertices[Group],MATCH(Vertices[[#This Row],[Vertex]],GroupVertices[Vertex],0)),1,1,"")</f>
        <v>1</v>
      </c>
      <c r="BB236" s="48"/>
      <c r="BC236" s="48"/>
      <c r="BD236" s="48"/>
      <c r="BE236" s="48"/>
      <c r="BF236" s="48" t="s">
        <v>3809</v>
      </c>
      <c r="BG236" s="48" t="s">
        <v>3809</v>
      </c>
      <c r="BH236" s="121" t="s">
        <v>3859</v>
      </c>
      <c r="BI236" s="121" t="s">
        <v>3899</v>
      </c>
      <c r="BJ236" s="121" t="s">
        <v>3946</v>
      </c>
      <c r="BK236" s="121" t="s">
        <v>3946</v>
      </c>
      <c r="BL236" s="121">
        <v>0</v>
      </c>
      <c r="BM236" s="124">
        <v>0</v>
      </c>
      <c r="BN236" s="121">
        <v>0</v>
      </c>
      <c r="BO236" s="124">
        <v>0</v>
      </c>
      <c r="BP236" s="121">
        <v>0</v>
      </c>
      <c r="BQ236" s="124">
        <v>0</v>
      </c>
      <c r="BR236" s="121">
        <v>35</v>
      </c>
      <c r="BS236" s="124">
        <v>100</v>
      </c>
      <c r="BT236" s="121">
        <v>35</v>
      </c>
      <c r="BU236" s="2"/>
      <c r="BV236" s="3"/>
      <c r="BW236" s="3"/>
      <c r="BX236" s="3"/>
      <c r="BY236" s="3"/>
    </row>
    <row r="237" spans="1:77" ht="41.45" customHeight="1">
      <c r="A237" s="64" t="s">
        <v>437</v>
      </c>
      <c r="C237" s="65"/>
      <c r="D237" s="65" t="s">
        <v>64</v>
      </c>
      <c r="E237" s="66">
        <v>171.77115532171436</v>
      </c>
      <c r="F237" s="68">
        <v>99.95958684554196</v>
      </c>
      <c r="G237" s="100" t="s">
        <v>876</v>
      </c>
      <c r="H237" s="65"/>
      <c r="I237" s="69" t="s">
        <v>437</v>
      </c>
      <c r="J237" s="70"/>
      <c r="K237" s="70"/>
      <c r="L237" s="69" t="s">
        <v>3358</v>
      </c>
      <c r="M237" s="73">
        <v>14.468357275713325</v>
      </c>
      <c r="N237" s="74">
        <v>6203.59912109375</v>
      </c>
      <c r="O237" s="74">
        <v>5153.54052734375</v>
      </c>
      <c r="P237" s="75"/>
      <c r="Q237" s="76"/>
      <c r="R237" s="76"/>
      <c r="S237" s="86"/>
      <c r="T237" s="48">
        <v>0</v>
      </c>
      <c r="U237" s="48">
        <v>1</v>
      </c>
      <c r="V237" s="49">
        <v>0</v>
      </c>
      <c r="W237" s="49">
        <v>0.001808</v>
      </c>
      <c r="X237" s="49">
        <v>0.004028</v>
      </c>
      <c r="Y237" s="49">
        <v>0.514204</v>
      </c>
      <c r="Z237" s="49">
        <v>0</v>
      </c>
      <c r="AA237" s="49">
        <v>0</v>
      </c>
      <c r="AB237" s="71">
        <v>237</v>
      </c>
      <c r="AC237" s="71"/>
      <c r="AD237" s="72"/>
      <c r="AE237" s="78" t="s">
        <v>1945</v>
      </c>
      <c r="AF237" s="78">
        <v>5002</v>
      </c>
      <c r="AG237" s="78">
        <v>851</v>
      </c>
      <c r="AH237" s="78">
        <v>77688</v>
      </c>
      <c r="AI237" s="78">
        <v>78960</v>
      </c>
      <c r="AJ237" s="78"/>
      <c r="AK237" s="78" t="s">
        <v>2214</v>
      </c>
      <c r="AL237" s="78"/>
      <c r="AM237" s="78"/>
      <c r="AN237" s="78"/>
      <c r="AO237" s="80">
        <v>41907.67805555555</v>
      </c>
      <c r="AP237" s="82" t="s">
        <v>2682</v>
      </c>
      <c r="AQ237" s="78" t="b">
        <v>1</v>
      </c>
      <c r="AR237" s="78" t="b">
        <v>0</v>
      </c>
      <c r="AS237" s="78" t="b">
        <v>0</v>
      </c>
      <c r="AT237" s="78" t="s">
        <v>1663</v>
      </c>
      <c r="AU237" s="78">
        <v>51</v>
      </c>
      <c r="AV237" s="82" t="s">
        <v>2733</v>
      </c>
      <c r="AW237" s="78" t="b">
        <v>0</v>
      </c>
      <c r="AX237" s="78" t="s">
        <v>2837</v>
      </c>
      <c r="AY237" s="82" t="s">
        <v>3072</v>
      </c>
      <c r="AZ237" s="78" t="s">
        <v>66</v>
      </c>
      <c r="BA237" s="78" t="str">
        <f>REPLACE(INDEX(GroupVertices[Group],MATCH(Vertices[[#This Row],[Vertex]],GroupVertices[Vertex],0)),1,1,"")</f>
        <v>1</v>
      </c>
      <c r="BB237" s="48"/>
      <c r="BC237" s="48"/>
      <c r="BD237" s="48"/>
      <c r="BE237" s="48"/>
      <c r="BF237" s="48" t="s">
        <v>3814</v>
      </c>
      <c r="BG237" s="48" t="s">
        <v>633</v>
      </c>
      <c r="BH237" s="121" t="s">
        <v>3874</v>
      </c>
      <c r="BI237" s="121" t="s">
        <v>3906</v>
      </c>
      <c r="BJ237" s="121" t="s">
        <v>3962</v>
      </c>
      <c r="BK237" s="121" t="s">
        <v>3980</v>
      </c>
      <c r="BL237" s="121">
        <v>0</v>
      </c>
      <c r="BM237" s="124">
        <v>0</v>
      </c>
      <c r="BN237" s="121">
        <v>1</v>
      </c>
      <c r="BO237" s="124">
        <v>2.5641025641025643</v>
      </c>
      <c r="BP237" s="121">
        <v>0</v>
      </c>
      <c r="BQ237" s="124">
        <v>0</v>
      </c>
      <c r="BR237" s="121">
        <v>38</v>
      </c>
      <c r="BS237" s="124">
        <v>97.43589743589743</v>
      </c>
      <c r="BT237" s="121">
        <v>39</v>
      </c>
      <c r="BU237" s="2"/>
      <c r="BV237" s="3"/>
      <c r="BW237" s="3"/>
      <c r="BX237" s="3"/>
      <c r="BY237" s="3"/>
    </row>
    <row r="238" spans="1:77" ht="41.45" customHeight="1">
      <c r="A238" s="64" t="s">
        <v>491</v>
      </c>
      <c r="C238" s="65"/>
      <c r="D238" s="65" t="s">
        <v>64</v>
      </c>
      <c r="E238" s="66">
        <v>173.82642771018305</v>
      </c>
      <c r="F238" s="68">
        <v>99.95108631129051</v>
      </c>
      <c r="G238" s="100" t="s">
        <v>2811</v>
      </c>
      <c r="H238" s="65"/>
      <c r="I238" s="69" t="s">
        <v>491</v>
      </c>
      <c r="J238" s="70"/>
      <c r="K238" s="70"/>
      <c r="L238" s="69" t="s">
        <v>3359</v>
      </c>
      <c r="M238" s="73">
        <v>17.301301990581344</v>
      </c>
      <c r="N238" s="74">
        <v>8797.041015625</v>
      </c>
      <c r="O238" s="74">
        <v>4471.47802734375</v>
      </c>
      <c r="P238" s="75"/>
      <c r="Q238" s="76"/>
      <c r="R238" s="76"/>
      <c r="S238" s="86"/>
      <c r="T238" s="48">
        <v>1</v>
      </c>
      <c r="U238" s="48">
        <v>0</v>
      </c>
      <c r="V238" s="49">
        <v>0</v>
      </c>
      <c r="W238" s="49">
        <v>0.000982</v>
      </c>
      <c r="X238" s="49">
        <v>6.1E-05</v>
      </c>
      <c r="Y238" s="49">
        <v>0.467074</v>
      </c>
      <c r="Z238" s="49">
        <v>0</v>
      </c>
      <c r="AA238" s="49">
        <v>0</v>
      </c>
      <c r="AB238" s="71">
        <v>238</v>
      </c>
      <c r="AC238" s="71"/>
      <c r="AD238" s="72"/>
      <c r="AE238" s="78" t="s">
        <v>1946</v>
      </c>
      <c r="AF238" s="78">
        <v>651</v>
      </c>
      <c r="AG238" s="78">
        <v>1030</v>
      </c>
      <c r="AH238" s="78">
        <v>1019</v>
      </c>
      <c r="AI238" s="78">
        <v>961</v>
      </c>
      <c r="AJ238" s="78"/>
      <c r="AK238" s="78" t="s">
        <v>2215</v>
      </c>
      <c r="AL238" s="78" t="s">
        <v>2265</v>
      </c>
      <c r="AM238" s="78"/>
      <c r="AN238" s="78"/>
      <c r="AO238" s="80">
        <v>42717.94579861111</v>
      </c>
      <c r="AP238" s="82" t="s">
        <v>2683</v>
      </c>
      <c r="AQ238" s="78" t="b">
        <v>0</v>
      </c>
      <c r="AR238" s="78" t="b">
        <v>0</v>
      </c>
      <c r="AS238" s="78" t="b">
        <v>1</v>
      </c>
      <c r="AT238" s="78" t="s">
        <v>1663</v>
      </c>
      <c r="AU238" s="78">
        <v>17</v>
      </c>
      <c r="AV238" s="82" t="s">
        <v>2733</v>
      </c>
      <c r="AW238" s="78" t="b">
        <v>0</v>
      </c>
      <c r="AX238" s="78" t="s">
        <v>2837</v>
      </c>
      <c r="AY238" s="82" t="s">
        <v>3073</v>
      </c>
      <c r="AZ238" s="78" t="s">
        <v>65</v>
      </c>
      <c r="BA238" s="78" t="str">
        <f>REPLACE(INDEX(GroupVertices[Group],MATCH(Vertices[[#This Row],[Vertex]],GroupVertices[Vertex],0)),1,1,"")</f>
        <v>6</v>
      </c>
      <c r="BB238" s="48"/>
      <c r="BC238" s="48"/>
      <c r="BD238" s="48"/>
      <c r="BE238" s="48"/>
      <c r="BF238" s="48"/>
      <c r="BG238" s="48"/>
      <c r="BH238" s="48"/>
      <c r="BI238" s="48"/>
      <c r="BJ238" s="48"/>
      <c r="BK238" s="48"/>
      <c r="BL238" s="48"/>
      <c r="BM238" s="49"/>
      <c r="BN238" s="48"/>
      <c r="BO238" s="49"/>
      <c r="BP238" s="48"/>
      <c r="BQ238" s="49"/>
      <c r="BR238" s="48"/>
      <c r="BS238" s="49"/>
      <c r="BT238" s="48"/>
      <c r="BU238" s="2"/>
      <c r="BV238" s="3"/>
      <c r="BW238" s="3"/>
      <c r="BX238" s="3"/>
      <c r="BY238" s="3"/>
    </row>
    <row r="239" spans="1:77" ht="41.45" customHeight="1">
      <c r="A239" s="64" t="s">
        <v>439</v>
      </c>
      <c r="C239" s="65"/>
      <c r="D239" s="65" t="s">
        <v>64</v>
      </c>
      <c r="E239" s="66">
        <v>228.7906116409076</v>
      </c>
      <c r="F239" s="68">
        <v>99.72375638133681</v>
      </c>
      <c r="G239" s="100" t="s">
        <v>2812</v>
      </c>
      <c r="H239" s="65"/>
      <c r="I239" s="69" t="s">
        <v>439</v>
      </c>
      <c r="J239" s="70"/>
      <c r="K239" s="70"/>
      <c r="L239" s="69" t="s">
        <v>3360</v>
      </c>
      <c r="M239" s="73">
        <v>93.06278997981717</v>
      </c>
      <c r="N239" s="74">
        <v>5642.4541015625</v>
      </c>
      <c r="O239" s="74">
        <v>1436.6439208984375</v>
      </c>
      <c r="P239" s="75"/>
      <c r="Q239" s="76"/>
      <c r="R239" s="76"/>
      <c r="S239" s="86"/>
      <c r="T239" s="48">
        <v>0</v>
      </c>
      <c r="U239" s="48">
        <v>1</v>
      </c>
      <c r="V239" s="49">
        <v>0</v>
      </c>
      <c r="W239" s="49">
        <v>0.001808</v>
      </c>
      <c r="X239" s="49">
        <v>0.004028</v>
      </c>
      <c r="Y239" s="49">
        <v>0.514204</v>
      </c>
      <c r="Z239" s="49">
        <v>0</v>
      </c>
      <c r="AA239" s="49">
        <v>0</v>
      </c>
      <c r="AB239" s="71">
        <v>239</v>
      </c>
      <c r="AC239" s="71"/>
      <c r="AD239" s="72"/>
      <c r="AE239" s="78" t="s">
        <v>1947</v>
      </c>
      <c r="AF239" s="78">
        <v>6137</v>
      </c>
      <c r="AG239" s="78">
        <v>5817</v>
      </c>
      <c r="AH239" s="78">
        <v>105086</v>
      </c>
      <c r="AI239" s="78">
        <v>46612</v>
      </c>
      <c r="AJ239" s="78"/>
      <c r="AK239" s="78" t="s">
        <v>2216</v>
      </c>
      <c r="AL239" s="78" t="s">
        <v>2397</v>
      </c>
      <c r="AM239" s="78"/>
      <c r="AN239" s="78"/>
      <c r="AO239" s="80">
        <v>41554.0469212963</v>
      </c>
      <c r="AP239" s="82" t="s">
        <v>2684</v>
      </c>
      <c r="AQ239" s="78" t="b">
        <v>0</v>
      </c>
      <c r="AR239" s="78" t="b">
        <v>0</v>
      </c>
      <c r="AS239" s="78" t="b">
        <v>1</v>
      </c>
      <c r="AT239" s="78" t="s">
        <v>1663</v>
      </c>
      <c r="AU239" s="78">
        <v>26</v>
      </c>
      <c r="AV239" s="82" t="s">
        <v>2733</v>
      </c>
      <c r="AW239" s="78" t="b">
        <v>0</v>
      </c>
      <c r="AX239" s="78" t="s">
        <v>2837</v>
      </c>
      <c r="AY239" s="82" t="s">
        <v>3074</v>
      </c>
      <c r="AZ239" s="78" t="s">
        <v>66</v>
      </c>
      <c r="BA239" s="78" t="str">
        <f>REPLACE(INDEX(GroupVertices[Group],MATCH(Vertices[[#This Row],[Vertex]],GroupVertices[Vertex],0)),1,1,"")</f>
        <v>1</v>
      </c>
      <c r="BB239" s="48"/>
      <c r="BC239" s="48"/>
      <c r="BD239" s="48"/>
      <c r="BE239" s="48"/>
      <c r="BF239" s="48" t="s">
        <v>633</v>
      </c>
      <c r="BG239" s="48" t="s">
        <v>633</v>
      </c>
      <c r="BH239" s="121" t="s">
        <v>3861</v>
      </c>
      <c r="BI239" s="121" t="s">
        <v>3861</v>
      </c>
      <c r="BJ239" s="121" t="s">
        <v>3948</v>
      </c>
      <c r="BK239" s="121" t="s">
        <v>3948</v>
      </c>
      <c r="BL239" s="121">
        <v>0</v>
      </c>
      <c r="BM239" s="124">
        <v>0</v>
      </c>
      <c r="BN239" s="121">
        <v>0</v>
      </c>
      <c r="BO239" s="124">
        <v>0</v>
      </c>
      <c r="BP239" s="121">
        <v>0</v>
      </c>
      <c r="BQ239" s="124">
        <v>0</v>
      </c>
      <c r="BR239" s="121">
        <v>11</v>
      </c>
      <c r="BS239" s="124">
        <v>100</v>
      </c>
      <c r="BT239" s="121">
        <v>11</v>
      </c>
      <c r="BU239" s="2"/>
      <c r="BV239" s="3"/>
      <c r="BW239" s="3"/>
      <c r="BX239" s="3"/>
      <c r="BY239" s="3"/>
    </row>
    <row r="240" spans="1:77" ht="41.45" customHeight="1">
      <c r="A240" s="64" t="s">
        <v>440</v>
      </c>
      <c r="C240" s="65"/>
      <c r="D240" s="65" t="s">
        <v>64</v>
      </c>
      <c r="E240" s="66">
        <v>194.2643319083635</v>
      </c>
      <c r="F240" s="68">
        <v>99.86655585895761</v>
      </c>
      <c r="G240" s="100" t="s">
        <v>878</v>
      </c>
      <c r="H240" s="65"/>
      <c r="I240" s="69" t="s">
        <v>440</v>
      </c>
      <c r="J240" s="70"/>
      <c r="K240" s="70"/>
      <c r="L240" s="69" t="s">
        <v>3361</v>
      </c>
      <c r="M240" s="73">
        <v>45.472484071391825</v>
      </c>
      <c r="N240" s="74">
        <v>1693.5447998046875</v>
      </c>
      <c r="O240" s="74">
        <v>2278.620849609375</v>
      </c>
      <c r="P240" s="75"/>
      <c r="Q240" s="76"/>
      <c r="R240" s="76"/>
      <c r="S240" s="86"/>
      <c r="T240" s="48">
        <v>0</v>
      </c>
      <c r="U240" s="48">
        <v>1</v>
      </c>
      <c r="V240" s="49">
        <v>0</v>
      </c>
      <c r="W240" s="49">
        <v>0.001808</v>
      </c>
      <c r="X240" s="49">
        <v>0.004028</v>
      </c>
      <c r="Y240" s="49">
        <v>0.514204</v>
      </c>
      <c r="Z240" s="49">
        <v>0</v>
      </c>
      <c r="AA240" s="49">
        <v>0</v>
      </c>
      <c r="AB240" s="71">
        <v>240</v>
      </c>
      <c r="AC240" s="71"/>
      <c r="AD240" s="72"/>
      <c r="AE240" s="78" t="s">
        <v>1948</v>
      </c>
      <c r="AF240" s="78">
        <v>4022</v>
      </c>
      <c r="AG240" s="78">
        <v>2810</v>
      </c>
      <c r="AH240" s="78">
        <v>25655</v>
      </c>
      <c r="AI240" s="78">
        <v>40291</v>
      </c>
      <c r="AJ240" s="78"/>
      <c r="AK240" s="78" t="s">
        <v>2217</v>
      </c>
      <c r="AL240" s="78" t="s">
        <v>1684</v>
      </c>
      <c r="AM240" s="78"/>
      <c r="AN240" s="78"/>
      <c r="AO240" s="80">
        <v>43000.27023148148</v>
      </c>
      <c r="AP240" s="82" t="s">
        <v>2685</v>
      </c>
      <c r="AQ240" s="78" t="b">
        <v>0</v>
      </c>
      <c r="AR240" s="78" t="b">
        <v>0</v>
      </c>
      <c r="AS240" s="78" t="b">
        <v>0</v>
      </c>
      <c r="AT240" s="78" t="s">
        <v>1663</v>
      </c>
      <c r="AU240" s="78">
        <v>1</v>
      </c>
      <c r="AV240" s="82" t="s">
        <v>2733</v>
      </c>
      <c r="AW240" s="78" t="b">
        <v>0</v>
      </c>
      <c r="AX240" s="78" t="s">
        <v>2837</v>
      </c>
      <c r="AY240" s="82" t="s">
        <v>3075</v>
      </c>
      <c r="AZ240" s="78" t="s">
        <v>66</v>
      </c>
      <c r="BA240" s="78" t="str">
        <f>REPLACE(INDEX(GroupVertices[Group],MATCH(Vertices[[#This Row],[Vertex]],GroupVertices[Vertex],0)),1,1,"")</f>
        <v>1</v>
      </c>
      <c r="BB240" s="48"/>
      <c r="BC240" s="48"/>
      <c r="BD240" s="48"/>
      <c r="BE240" s="48"/>
      <c r="BF240" s="48" t="s">
        <v>637</v>
      </c>
      <c r="BG240" s="48" t="s">
        <v>637</v>
      </c>
      <c r="BH240" s="121" t="s">
        <v>3869</v>
      </c>
      <c r="BI240" s="121" t="s">
        <v>3869</v>
      </c>
      <c r="BJ240" s="121" t="s">
        <v>3957</v>
      </c>
      <c r="BK240" s="121" t="s">
        <v>3957</v>
      </c>
      <c r="BL240" s="121">
        <v>0</v>
      </c>
      <c r="BM240" s="124">
        <v>0</v>
      </c>
      <c r="BN240" s="121">
        <v>0</v>
      </c>
      <c r="BO240" s="124">
        <v>0</v>
      </c>
      <c r="BP240" s="121">
        <v>0</v>
      </c>
      <c r="BQ240" s="124">
        <v>0</v>
      </c>
      <c r="BR240" s="121">
        <v>15</v>
      </c>
      <c r="BS240" s="124">
        <v>100</v>
      </c>
      <c r="BT240" s="121">
        <v>15</v>
      </c>
      <c r="BU240" s="2"/>
      <c r="BV240" s="3"/>
      <c r="BW240" s="3"/>
      <c r="BX240" s="3"/>
      <c r="BY240" s="3"/>
    </row>
    <row r="241" spans="1:77" ht="41.45" customHeight="1">
      <c r="A241" s="64" t="s">
        <v>441</v>
      </c>
      <c r="C241" s="65"/>
      <c r="D241" s="65" t="s">
        <v>64</v>
      </c>
      <c r="E241" s="66">
        <v>185.31987832949687</v>
      </c>
      <c r="F241" s="68">
        <v>99.9035498041078</v>
      </c>
      <c r="G241" s="100" t="s">
        <v>2813</v>
      </c>
      <c r="H241" s="65"/>
      <c r="I241" s="69" t="s">
        <v>441</v>
      </c>
      <c r="J241" s="70"/>
      <c r="K241" s="70"/>
      <c r="L241" s="69" t="s">
        <v>3362</v>
      </c>
      <c r="M241" s="73">
        <v>33.1436352843405</v>
      </c>
      <c r="N241" s="74">
        <v>793.13671875</v>
      </c>
      <c r="O241" s="74">
        <v>7194.23779296875</v>
      </c>
      <c r="P241" s="75"/>
      <c r="Q241" s="76"/>
      <c r="R241" s="76"/>
      <c r="S241" s="86"/>
      <c r="T241" s="48">
        <v>0</v>
      </c>
      <c r="U241" s="48">
        <v>1</v>
      </c>
      <c r="V241" s="49">
        <v>0</v>
      </c>
      <c r="W241" s="49">
        <v>0.001808</v>
      </c>
      <c r="X241" s="49">
        <v>0.004028</v>
      </c>
      <c r="Y241" s="49">
        <v>0.514204</v>
      </c>
      <c r="Z241" s="49">
        <v>0</v>
      </c>
      <c r="AA241" s="49">
        <v>0</v>
      </c>
      <c r="AB241" s="71">
        <v>241</v>
      </c>
      <c r="AC241" s="71"/>
      <c r="AD241" s="72"/>
      <c r="AE241" s="78" t="s">
        <v>1949</v>
      </c>
      <c r="AF241" s="78">
        <v>208</v>
      </c>
      <c r="AG241" s="78">
        <v>2031</v>
      </c>
      <c r="AH241" s="78">
        <v>30133</v>
      </c>
      <c r="AI241" s="78">
        <v>487715</v>
      </c>
      <c r="AJ241" s="78"/>
      <c r="AK241" s="78" t="s">
        <v>2218</v>
      </c>
      <c r="AL241" s="78" t="s">
        <v>2398</v>
      </c>
      <c r="AM241" s="78"/>
      <c r="AN241" s="78"/>
      <c r="AO241" s="80">
        <v>40756.838125</v>
      </c>
      <c r="AP241" s="82" t="s">
        <v>2686</v>
      </c>
      <c r="AQ241" s="78" t="b">
        <v>0</v>
      </c>
      <c r="AR241" s="78" t="b">
        <v>0</v>
      </c>
      <c r="AS241" s="78" t="b">
        <v>0</v>
      </c>
      <c r="AT241" s="78" t="s">
        <v>2730</v>
      </c>
      <c r="AU241" s="78">
        <v>57</v>
      </c>
      <c r="AV241" s="82" t="s">
        <v>2733</v>
      </c>
      <c r="AW241" s="78" t="b">
        <v>0</v>
      </c>
      <c r="AX241" s="78" t="s">
        <v>2837</v>
      </c>
      <c r="AY241" s="82" t="s">
        <v>3076</v>
      </c>
      <c r="AZ241" s="78" t="s">
        <v>66</v>
      </c>
      <c r="BA241" s="78" t="str">
        <f>REPLACE(INDEX(GroupVertices[Group],MATCH(Vertices[[#This Row],[Vertex]],GroupVertices[Vertex],0)),1,1,"")</f>
        <v>1</v>
      </c>
      <c r="BB241" s="48"/>
      <c r="BC241" s="48"/>
      <c r="BD241" s="48"/>
      <c r="BE241" s="48"/>
      <c r="BF241" s="48" t="s">
        <v>625</v>
      </c>
      <c r="BG241" s="48" t="s">
        <v>625</v>
      </c>
      <c r="BH241" s="121" t="s">
        <v>3847</v>
      </c>
      <c r="BI241" s="121" t="s">
        <v>3847</v>
      </c>
      <c r="BJ241" s="121" t="s">
        <v>3934</v>
      </c>
      <c r="BK241" s="121" t="s">
        <v>3934</v>
      </c>
      <c r="BL241" s="121">
        <v>0</v>
      </c>
      <c r="BM241" s="124">
        <v>0</v>
      </c>
      <c r="BN241" s="121">
        <v>0</v>
      </c>
      <c r="BO241" s="124">
        <v>0</v>
      </c>
      <c r="BP241" s="121">
        <v>0</v>
      </c>
      <c r="BQ241" s="124">
        <v>0</v>
      </c>
      <c r="BR241" s="121">
        <v>7</v>
      </c>
      <c r="BS241" s="124">
        <v>100</v>
      </c>
      <c r="BT241" s="121">
        <v>7</v>
      </c>
      <c r="BU241" s="2"/>
      <c r="BV241" s="3"/>
      <c r="BW241" s="3"/>
      <c r="BX241" s="3"/>
      <c r="BY241" s="3"/>
    </row>
    <row r="242" spans="1:77" ht="41.45" customHeight="1">
      <c r="A242" s="64" t="s">
        <v>442</v>
      </c>
      <c r="C242" s="65"/>
      <c r="D242" s="65" t="s">
        <v>64</v>
      </c>
      <c r="E242" s="66">
        <v>171.04779129672258</v>
      </c>
      <c r="F242" s="68">
        <v>99.96257865368634</v>
      </c>
      <c r="G242" s="100" t="s">
        <v>879</v>
      </c>
      <c r="H242" s="65"/>
      <c r="I242" s="69" t="s">
        <v>442</v>
      </c>
      <c r="J242" s="70"/>
      <c r="K242" s="70"/>
      <c r="L242" s="69" t="s">
        <v>3363</v>
      </c>
      <c r="M242" s="73">
        <v>13.471287348134076</v>
      </c>
      <c r="N242" s="74">
        <v>5600.5498046875</v>
      </c>
      <c r="O242" s="74">
        <v>6748.61767578125</v>
      </c>
      <c r="P242" s="75"/>
      <c r="Q242" s="76"/>
      <c r="R242" s="76"/>
      <c r="S242" s="86"/>
      <c r="T242" s="48">
        <v>0</v>
      </c>
      <c r="U242" s="48">
        <v>1</v>
      </c>
      <c r="V242" s="49">
        <v>0</v>
      </c>
      <c r="W242" s="49">
        <v>0.001808</v>
      </c>
      <c r="X242" s="49">
        <v>0.004028</v>
      </c>
      <c r="Y242" s="49">
        <v>0.514204</v>
      </c>
      <c r="Z242" s="49">
        <v>0</v>
      </c>
      <c r="AA242" s="49">
        <v>0</v>
      </c>
      <c r="AB242" s="71">
        <v>242</v>
      </c>
      <c r="AC242" s="71"/>
      <c r="AD242" s="72"/>
      <c r="AE242" s="78" t="s">
        <v>1950</v>
      </c>
      <c r="AF242" s="78">
        <v>663</v>
      </c>
      <c r="AG242" s="78">
        <v>788</v>
      </c>
      <c r="AH242" s="78">
        <v>64161</v>
      </c>
      <c r="AI242" s="78">
        <v>73801</v>
      </c>
      <c r="AJ242" s="78"/>
      <c r="AK242" s="78" t="s">
        <v>2219</v>
      </c>
      <c r="AL242" s="78" t="s">
        <v>2374</v>
      </c>
      <c r="AM242" s="78"/>
      <c r="AN242" s="78"/>
      <c r="AO242" s="80">
        <v>43298.16675925926</v>
      </c>
      <c r="AP242" s="82" t="s">
        <v>2687</v>
      </c>
      <c r="AQ242" s="78" t="b">
        <v>1</v>
      </c>
      <c r="AR242" s="78" t="b">
        <v>0</v>
      </c>
      <c r="AS242" s="78" t="b">
        <v>1</v>
      </c>
      <c r="AT242" s="78" t="s">
        <v>1663</v>
      </c>
      <c r="AU242" s="78">
        <v>1</v>
      </c>
      <c r="AV242" s="78"/>
      <c r="AW242" s="78" t="b">
        <v>0</v>
      </c>
      <c r="AX242" s="78" t="s">
        <v>2837</v>
      </c>
      <c r="AY242" s="82" t="s">
        <v>3077</v>
      </c>
      <c r="AZ242" s="78" t="s">
        <v>66</v>
      </c>
      <c r="BA242" s="78" t="str">
        <f>REPLACE(INDEX(GroupVertices[Group],MATCH(Vertices[[#This Row],[Vertex]],GroupVertices[Vertex],0)),1,1,"")</f>
        <v>1</v>
      </c>
      <c r="BB242" s="48"/>
      <c r="BC242" s="48"/>
      <c r="BD242" s="48"/>
      <c r="BE242" s="48"/>
      <c r="BF242" s="48" t="s">
        <v>637</v>
      </c>
      <c r="BG242" s="48" t="s">
        <v>637</v>
      </c>
      <c r="BH242" s="121" t="s">
        <v>3869</v>
      </c>
      <c r="BI242" s="121" t="s">
        <v>3869</v>
      </c>
      <c r="BJ242" s="121" t="s">
        <v>3957</v>
      </c>
      <c r="BK242" s="121" t="s">
        <v>3957</v>
      </c>
      <c r="BL242" s="121">
        <v>0</v>
      </c>
      <c r="BM242" s="124">
        <v>0</v>
      </c>
      <c r="BN242" s="121">
        <v>0</v>
      </c>
      <c r="BO242" s="124">
        <v>0</v>
      </c>
      <c r="BP242" s="121">
        <v>0</v>
      </c>
      <c r="BQ242" s="124">
        <v>0</v>
      </c>
      <c r="BR242" s="121">
        <v>15</v>
      </c>
      <c r="BS242" s="124">
        <v>100</v>
      </c>
      <c r="BT242" s="121">
        <v>15</v>
      </c>
      <c r="BU242" s="2"/>
      <c r="BV242" s="3"/>
      <c r="BW242" s="3"/>
      <c r="BX242" s="3"/>
      <c r="BY242" s="3"/>
    </row>
    <row r="243" spans="1:77" ht="41.45" customHeight="1">
      <c r="A243" s="64" t="s">
        <v>443</v>
      </c>
      <c r="C243" s="65"/>
      <c r="D243" s="65" t="s">
        <v>64</v>
      </c>
      <c r="E243" s="66">
        <v>173.7230899923271</v>
      </c>
      <c r="F243" s="68">
        <v>99.951513712454</v>
      </c>
      <c r="G243" s="100" t="s">
        <v>2814</v>
      </c>
      <c r="H243" s="65"/>
      <c r="I243" s="69" t="s">
        <v>443</v>
      </c>
      <c r="J243" s="70"/>
      <c r="K243" s="70"/>
      <c r="L243" s="69" t="s">
        <v>3364</v>
      </c>
      <c r="M243" s="73">
        <v>17.158863429498595</v>
      </c>
      <c r="N243" s="74">
        <v>4232.36279296875</v>
      </c>
      <c r="O243" s="74">
        <v>3063.742431640625</v>
      </c>
      <c r="P243" s="75"/>
      <c r="Q243" s="76"/>
      <c r="R243" s="76"/>
      <c r="S243" s="86"/>
      <c r="T243" s="48">
        <v>0</v>
      </c>
      <c r="U243" s="48">
        <v>1</v>
      </c>
      <c r="V243" s="49">
        <v>0</v>
      </c>
      <c r="W243" s="49">
        <v>0.001808</v>
      </c>
      <c r="X243" s="49">
        <v>0.004028</v>
      </c>
      <c r="Y243" s="49">
        <v>0.514204</v>
      </c>
      <c r="Z243" s="49">
        <v>0</v>
      </c>
      <c r="AA243" s="49">
        <v>0</v>
      </c>
      <c r="AB243" s="71">
        <v>243</v>
      </c>
      <c r="AC243" s="71"/>
      <c r="AD243" s="72"/>
      <c r="AE243" s="78" t="s">
        <v>1951</v>
      </c>
      <c r="AF243" s="78">
        <v>1297</v>
      </c>
      <c r="AG243" s="78">
        <v>1021</v>
      </c>
      <c r="AH243" s="78">
        <v>34374</v>
      </c>
      <c r="AI243" s="78">
        <v>36664</v>
      </c>
      <c r="AJ243" s="78"/>
      <c r="AK243" s="78" t="s">
        <v>2220</v>
      </c>
      <c r="AL243" s="78" t="s">
        <v>2399</v>
      </c>
      <c r="AM243" s="78"/>
      <c r="AN243" s="78"/>
      <c r="AO243" s="80">
        <v>41510.10434027778</v>
      </c>
      <c r="AP243" s="82" t="s">
        <v>2688</v>
      </c>
      <c r="AQ243" s="78" t="b">
        <v>1</v>
      </c>
      <c r="AR243" s="78" t="b">
        <v>0</v>
      </c>
      <c r="AS243" s="78" t="b">
        <v>1</v>
      </c>
      <c r="AT243" s="78" t="s">
        <v>1663</v>
      </c>
      <c r="AU243" s="78">
        <v>89</v>
      </c>
      <c r="AV243" s="82" t="s">
        <v>2733</v>
      </c>
      <c r="AW243" s="78" t="b">
        <v>0</v>
      </c>
      <c r="AX243" s="78" t="s">
        <v>2837</v>
      </c>
      <c r="AY243" s="82" t="s">
        <v>3078</v>
      </c>
      <c r="AZ243" s="78" t="s">
        <v>66</v>
      </c>
      <c r="BA243" s="78" t="str">
        <f>REPLACE(INDEX(GroupVertices[Group],MATCH(Vertices[[#This Row],[Vertex]],GroupVertices[Vertex],0)),1,1,"")</f>
        <v>1</v>
      </c>
      <c r="BB243" s="48"/>
      <c r="BC243" s="48"/>
      <c r="BD243" s="48"/>
      <c r="BE243" s="48"/>
      <c r="BF243" s="48" t="s">
        <v>625</v>
      </c>
      <c r="BG243" s="48" t="s">
        <v>625</v>
      </c>
      <c r="BH243" s="121" t="s">
        <v>3847</v>
      </c>
      <c r="BI243" s="121" t="s">
        <v>3847</v>
      </c>
      <c r="BJ243" s="121" t="s">
        <v>3934</v>
      </c>
      <c r="BK243" s="121" t="s">
        <v>3934</v>
      </c>
      <c r="BL243" s="121">
        <v>0</v>
      </c>
      <c r="BM243" s="124">
        <v>0</v>
      </c>
      <c r="BN243" s="121">
        <v>0</v>
      </c>
      <c r="BO243" s="124">
        <v>0</v>
      </c>
      <c r="BP243" s="121">
        <v>0</v>
      </c>
      <c r="BQ243" s="124">
        <v>0</v>
      </c>
      <c r="BR243" s="121">
        <v>7</v>
      </c>
      <c r="BS243" s="124">
        <v>100</v>
      </c>
      <c r="BT243" s="121">
        <v>7</v>
      </c>
      <c r="BU243" s="2"/>
      <c r="BV243" s="3"/>
      <c r="BW243" s="3"/>
      <c r="BX243" s="3"/>
      <c r="BY243" s="3"/>
    </row>
    <row r="244" spans="1:77" ht="41.45" customHeight="1">
      <c r="A244" s="64" t="s">
        <v>444</v>
      </c>
      <c r="C244" s="65"/>
      <c r="D244" s="65" t="s">
        <v>64</v>
      </c>
      <c r="E244" s="66">
        <v>189.93562972706346</v>
      </c>
      <c r="F244" s="68">
        <v>99.88445921880565</v>
      </c>
      <c r="G244" s="100" t="s">
        <v>2815</v>
      </c>
      <c r="H244" s="65"/>
      <c r="I244" s="69" t="s">
        <v>444</v>
      </c>
      <c r="J244" s="70"/>
      <c r="K244" s="70"/>
      <c r="L244" s="69" t="s">
        <v>3365</v>
      </c>
      <c r="M244" s="73">
        <v>39.505891012703316</v>
      </c>
      <c r="N244" s="74">
        <v>7095.16162109375</v>
      </c>
      <c r="O244" s="74">
        <v>5219.63427734375</v>
      </c>
      <c r="P244" s="75"/>
      <c r="Q244" s="76"/>
      <c r="R244" s="76"/>
      <c r="S244" s="86"/>
      <c r="T244" s="48">
        <v>0</v>
      </c>
      <c r="U244" s="48">
        <v>1</v>
      </c>
      <c r="V244" s="49">
        <v>0</v>
      </c>
      <c r="W244" s="49">
        <v>0.001808</v>
      </c>
      <c r="X244" s="49">
        <v>0.004028</v>
      </c>
      <c r="Y244" s="49">
        <v>0.514204</v>
      </c>
      <c r="Z244" s="49">
        <v>0</v>
      </c>
      <c r="AA244" s="49">
        <v>0</v>
      </c>
      <c r="AB244" s="71">
        <v>244</v>
      </c>
      <c r="AC244" s="71"/>
      <c r="AD244" s="72"/>
      <c r="AE244" s="78" t="s">
        <v>1952</v>
      </c>
      <c r="AF244" s="78">
        <v>2972</v>
      </c>
      <c r="AG244" s="78">
        <v>2433</v>
      </c>
      <c r="AH244" s="78">
        <v>278738</v>
      </c>
      <c r="AI244" s="78">
        <v>5052</v>
      </c>
      <c r="AJ244" s="78"/>
      <c r="AK244" s="78" t="s">
        <v>2221</v>
      </c>
      <c r="AL244" s="78"/>
      <c r="AM244" s="78"/>
      <c r="AN244" s="78"/>
      <c r="AO244" s="80">
        <v>39895.03847222222</v>
      </c>
      <c r="AP244" s="78"/>
      <c r="AQ244" s="78" t="b">
        <v>1</v>
      </c>
      <c r="AR244" s="78" t="b">
        <v>0</v>
      </c>
      <c r="AS244" s="78" t="b">
        <v>0</v>
      </c>
      <c r="AT244" s="78" t="s">
        <v>1663</v>
      </c>
      <c r="AU244" s="78">
        <v>190</v>
      </c>
      <c r="AV244" s="82" t="s">
        <v>2733</v>
      </c>
      <c r="AW244" s="78" t="b">
        <v>0</v>
      </c>
      <c r="AX244" s="78" t="s">
        <v>2837</v>
      </c>
      <c r="AY244" s="82" t="s">
        <v>3079</v>
      </c>
      <c r="AZ244" s="78" t="s">
        <v>66</v>
      </c>
      <c r="BA244" s="78" t="str">
        <f>REPLACE(INDEX(GroupVertices[Group],MATCH(Vertices[[#This Row],[Vertex]],GroupVertices[Vertex],0)),1,1,"")</f>
        <v>1</v>
      </c>
      <c r="BB244" s="48"/>
      <c r="BC244" s="48"/>
      <c r="BD244" s="48"/>
      <c r="BE244" s="48"/>
      <c r="BF244" s="48" t="s">
        <v>633</v>
      </c>
      <c r="BG244" s="48" t="s">
        <v>633</v>
      </c>
      <c r="BH244" s="121" t="s">
        <v>3861</v>
      </c>
      <c r="BI244" s="121" t="s">
        <v>3861</v>
      </c>
      <c r="BJ244" s="121" t="s">
        <v>3948</v>
      </c>
      <c r="BK244" s="121" t="s">
        <v>3948</v>
      </c>
      <c r="BL244" s="121">
        <v>0</v>
      </c>
      <c r="BM244" s="124">
        <v>0</v>
      </c>
      <c r="BN244" s="121">
        <v>0</v>
      </c>
      <c r="BO244" s="124">
        <v>0</v>
      </c>
      <c r="BP244" s="121">
        <v>0</v>
      </c>
      <c r="BQ244" s="124">
        <v>0</v>
      </c>
      <c r="BR244" s="121">
        <v>11</v>
      </c>
      <c r="BS244" s="124">
        <v>100</v>
      </c>
      <c r="BT244" s="121">
        <v>11</v>
      </c>
      <c r="BU244" s="2"/>
      <c r="BV244" s="3"/>
      <c r="BW244" s="3"/>
      <c r="BX244" s="3"/>
      <c r="BY244" s="3"/>
    </row>
    <row r="245" spans="1:77" ht="41.45" customHeight="1">
      <c r="A245" s="64" t="s">
        <v>445</v>
      </c>
      <c r="C245" s="65"/>
      <c r="D245" s="65" t="s">
        <v>64</v>
      </c>
      <c r="E245" s="66">
        <v>164.17009207497534</v>
      </c>
      <c r="F245" s="68">
        <v>99.9910245755669</v>
      </c>
      <c r="G245" s="100" t="s">
        <v>880</v>
      </c>
      <c r="H245" s="65"/>
      <c r="I245" s="69" t="s">
        <v>445</v>
      </c>
      <c r="J245" s="70"/>
      <c r="K245" s="70"/>
      <c r="L245" s="69" t="s">
        <v>3366</v>
      </c>
      <c r="M245" s="73">
        <v>3.9912097827377417</v>
      </c>
      <c r="N245" s="74">
        <v>3509.19921875</v>
      </c>
      <c r="O245" s="74">
        <v>9336.5107421875</v>
      </c>
      <c r="P245" s="75"/>
      <c r="Q245" s="76"/>
      <c r="R245" s="76"/>
      <c r="S245" s="86"/>
      <c r="T245" s="48">
        <v>0</v>
      </c>
      <c r="U245" s="48">
        <v>1</v>
      </c>
      <c r="V245" s="49">
        <v>0</v>
      </c>
      <c r="W245" s="49">
        <v>0.001808</v>
      </c>
      <c r="X245" s="49">
        <v>0.004028</v>
      </c>
      <c r="Y245" s="49">
        <v>0.514204</v>
      </c>
      <c r="Z245" s="49">
        <v>0</v>
      </c>
      <c r="AA245" s="49">
        <v>0</v>
      </c>
      <c r="AB245" s="71">
        <v>245</v>
      </c>
      <c r="AC245" s="71"/>
      <c r="AD245" s="72"/>
      <c r="AE245" s="78" t="s">
        <v>1953</v>
      </c>
      <c r="AF245" s="78">
        <v>692</v>
      </c>
      <c r="AG245" s="78">
        <v>189</v>
      </c>
      <c r="AH245" s="78">
        <v>8516</v>
      </c>
      <c r="AI245" s="78">
        <v>387</v>
      </c>
      <c r="AJ245" s="78"/>
      <c r="AK245" s="78"/>
      <c r="AL245" s="78" t="s">
        <v>2400</v>
      </c>
      <c r="AM245" s="78"/>
      <c r="AN245" s="78"/>
      <c r="AO245" s="80">
        <v>40965.95849537037</v>
      </c>
      <c r="AP245" s="82" t="s">
        <v>2689</v>
      </c>
      <c r="AQ245" s="78" t="b">
        <v>1</v>
      </c>
      <c r="AR245" s="78" t="b">
        <v>0</v>
      </c>
      <c r="AS245" s="78" t="b">
        <v>1</v>
      </c>
      <c r="AT245" s="78" t="s">
        <v>1663</v>
      </c>
      <c r="AU245" s="78">
        <v>0</v>
      </c>
      <c r="AV245" s="82" t="s">
        <v>2733</v>
      </c>
      <c r="AW245" s="78" t="b">
        <v>0</v>
      </c>
      <c r="AX245" s="78" t="s">
        <v>2837</v>
      </c>
      <c r="AY245" s="82" t="s">
        <v>3080</v>
      </c>
      <c r="AZ245" s="78" t="s">
        <v>66</v>
      </c>
      <c r="BA245" s="78" t="str">
        <f>REPLACE(INDEX(GroupVertices[Group],MATCH(Vertices[[#This Row],[Vertex]],GroupVertices[Vertex],0)),1,1,"")</f>
        <v>1</v>
      </c>
      <c r="BB245" s="48"/>
      <c r="BC245" s="48"/>
      <c r="BD245" s="48"/>
      <c r="BE245" s="48"/>
      <c r="BF245" s="48" t="s">
        <v>637</v>
      </c>
      <c r="BG245" s="48" t="s">
        <v>637</v>
      </c>
      <c r="BH245" s="121" t="s">
        <v>3869</v>
      </c>
      <c r="BI245" s="121" t="s">
        <v>3869</v>
      </c>
      <c r="BJ245" s="121" t="s">
        <v>3957</v>
      </c>
      <c r="BK245" s="121" t="s">
        <v>3957</v>
      </c>
      <c r="BL245" s="121">
        <v>0</v>
      </c>
      <c r="BM245" s="124">
        <v>0</v>
      </c>
      <c r="BN245" s="121">
        <v>0</v>
      </c>
      <c r="BO245" s="124">
        <v>0</v>
      </c>
      <c r="BP245" s="121">
        <v>0</v>
      </c>
      <c r="BQ245" s="124">
        <v>0</v>
      </c>
      <c r="BR245" s="121">
        <v>15</v>
      </c>
      <c r="BS245" s="124">
        <v>100</v>
      </c>
      <c r="BT245" s="121">
        <v>15</v>
      </c>
      <c r="BU245" s="2"/>
      <c r="BV245" s="3"/>
      <c r="BW245" s="3"/>
      <c r="BX245" s="3"/>
      <c r="BY245" s="3"/>
    </row>
    <row r="246" spans="1:77" ht="41.45" customHeight="1">
      <c r="A246" s="64" t="s">
        <v>446</v>
      </c>
      <c r="C246" s="65"/>
      <c r="D246" s="65" t="s">
        <v>64</v>
      </c>
      <c r="E246" s="66">
        <v>162.04592787460265</v>
      </c>
      <c r="F246" s="68">
        <v>99.99981004392734</v>
      </c>
      <c r="G246" s="100" t="s">
        <v>2816</v>
      </c>
      <c r="H246" s="65"/>
      <c r="I246" s="69" t="s">
        <v>446</v>
      </c>
      <c r="J246" s="70"/>
      <c r="K246" s="70"/>
      <c r="L246" s="69" t="s">
        <v>3367</v>
      </c>
      <c r="M246" s="73">
        <v>1.0633060271478887</v>
      </c>
      <c r="N246" s="74">
        <v>7588.5849609375</v>
      </c>
      <c r="O246" s="74">
        <v>2567.390380859375</v>
      </c>
      <c r="P246" s="75"/>
      <c r="Q246" s="76"/>
      <c r="R246" s="76"/>
      <c r="S246" s="86"/>
      <c r="T246" s="48">
        <v>1</v>
      </c>
      <c r="U246" s="48">
        <v>1</v>
      </c>
      <c r="V246" s="49">
        <v>0</v>
      </c>
      <c r="W246" s="49">
        <v>0</v>
      </c>
      <c r="X246" s="49">
        <v>0</v>
      </c>
      <c r="Y246" s="49">
        <v>0.999998</v>
      </c>
      <c r="Z246" s="49">
        <v>0</v>
      </c>
      <c r="AA246" s="49" t="s">
        <v>4122</v>
      </c>
      <c r="AB246" s="71">
        <v>246</v>
      </c>
      <c r="AC246" s="71"/>
      <c r="AD246" s="72"/>
      <c r="AE246" s="78" t="s">
        <v>1954</v>
      </c>
      <c r="AF246" s="78">
        <v>12</v>
      </c>
      <c r="AG246" s="78">
        <v>4</v>
      </c>
      <c r="AH246" s="78">
        <v>6</v>
      </c>
      <c r="AI246" s="78">
        <v>1</v>
      </c>
      <c r="AJ246" s="78"/>
      <c r="AK246" s="78" t="s">
        <v>2222</v>
      </c>
      <c r="AL246" s="78"/>
      <c r="AM246" s="78"/>
      <c r="AN246" s="78"/>
      <c r="AO246" s="80">
        <v>43476.10689814815</v>
      </c>
      <c r="AP246" s="82" t="s">
        <v>2690</v>
      </c>
      <c r="AQ246" s="78" t="b">
        <v>1</v>
      </c>
      <c r="AR246" s="78" t="b">
        <v>0</v>
      </c>
      <c r="AS246" s="78" t="b">
        <v>0</v>
      </c>
      <c r="AT246" s="78" t="s">
        <v>1663</v>
      </c>
      <c r="AU246" s="78">
        <v>1</v>
      </c>
      <c r="AV246" s="78"/>
      <c r="AW246" s="78" t="b">
        <v>0</v>
      </c>
      <c r="AX246" s="78" t="s">
        <v>2837</v>
      </c>
      <c r="AY246" s="82" t="s">
        <v>3081</v>
      </c>
      <c r="AZ246" s="78" t="s">
        <v>66</v>
      </c>
      <c r="BA246" s="78" t="str">
        <f>REPLACE(INDEX(GroupVertices[Group],MATCH(Vertices[[#This Row],[Vertex]],GroupVertices[Vertex],0)),1,1,"")</f>
        <v>8</v>
      </c>
      <c r="BB246" s="48"/>
      <c r="BC246" s="48"/>
      <c r="BD246" s="48"/>
      <c r="BE246" s="48"/>
      <c r="BF246" s="48" t="s">
        <v>622</v>
      </c>
      <c r="BG246" s="48" t="s">
        <v>622</v>
      </c>
      <c r="BH246" s="121" t="s">
        <v>3875</v>
      </c>
      <c r="BI246" s="121" t="s">
        <v>3907</v>
      </c>
      <c r="BJ246" s="121" t="s">
        <v>3963</v>
      </c>
      <c r="BK246" s="121" t="s">
        <v>3963</v>
      </c>
      <c r="BL246" s="121">
        <v>0</v>
      </c>
      <c r="BM246" s="124">
        <v>0</v>
      </c>
      <c r="BN246" s="121">
        <v>0</v>
      </c>
      <c r="BO246" s="124">
        <v>0</v>
      </c>
      <c r="BP246" s="121">
        <v>0</v>
      </c>
      <c r="BQ246" s="124">
        <v>0</v>
      </c>
      <c r="BR246" s="121">
        <v>40</v>
      </c>
      <c r="BS246" s="124">
        <v>100</v>
      </c>
      <c r="BT246" s="121">
        <v>40</v>
      </c>
      <c r="BU246" s="2"/>
      <c r="BV246" s="3"/>
      <c r="BW246" s="3"/>
      <c r="BX246" s="3"/>
      <c r="BY246" s="3"/>
    </row>
    <row r="247" spans="1:77" ht="41.45" customHeight="1">
      <c r="A247" s="64" t="s">
        <v>447</v>
      </c>
      <c r="C247" s="65"/>
      <c r="D247" s="65" t="s">
        <v>64</v>
      </c>
      <c r="E247" s="66">
        <v>201.41759837772662</v>
      </c>
      <c r="F247" s="68">
        <v>99.8369702006411</v>
      </c>
      <c r="G247" s="100" t="s">
        <v>2817</v>
      </c>
      <c r="H247" s="65"/>
      <c r="I247" s="69" t="s">
        <v>447</v>
      </c>
      <c r="J247" s="70"/>
      <c r="K247" s="70"/>
      <c r="L247" s="69" t="s">
        <v>3368</v>
      </c>
      <c r="M247" s="73">
        <v>55.33239779967549</v>
      </c>
      <c r="N247" s="74">
        <v>7172.50927734375</v>
      </c>
      <c r="O247" s="74">
        <v>6052.2587890625</v>
      </c>
      <c r="P247" s="75"/>
      <c r="Q247" s="76"/>
      <c r="R247" s="76"/>
      <c r="S247" s="86"/>
      <c r="T247" s="48">
        <v>0</v>
      </c>
      <c r="U247" s="48">
        <v>1</v>
      </c>
      <c r="V247" s="49">
        <v>0</v>
      </c>
      <c r="W247" s="49">
        <v>0.001808</v>
      </c>
      <c r="X247" s="49">
        <v>0.004028</v>
      </c>
      <c r="Y247" s="49">
        <v>0.514204</v>
      </c>
      <c r="Z247" s="49">
        <v>0</v>
      </c>
      <c r="AA247" s="49">
        <v>0</v>
      </c>
      <c r="AB247" s="71">
        <v>247</v>
      </c>
      <c r="AC247" s="71"/>
      <c r="AD247" s="72"/>
      <c r="AE247" s="78" t="s">
        <v>1955</v>
      </c>
      <c r="AF247" s="78">
        <v>5000</v>
      </c>
      <c r="AG247" s="78">
        <v>3433</v>
      </c>
      <c r="AH247" s="78">
        <v>145574</v>
      </c>
      <c r="AI247" s="78">
        <v>78481</v>
      </c>
      <c r="AJ247" s="78"/>
      <c r="AK247" s="78" t="s">
        <v>2223</v>
      </c>
      <c r="AL247" s="78" t="s">
        <v>2401</v>
      </c>
      <c r="AM247" s="82" t="s">
        <v>2479</v>
      </c>
      <c r="AN247" s="78"/>
      <c r="AO247" s="80">
        <v>42691.45726851852</v>
      </c>
      <c r="AP247" s="82" t="s">
        <v>2691</v>
      </c>
      <c r="AQ247" s="78" t="b">
        <v>1</v>
      </c>
      <c r="AR247" s="78" t="b">
        <v>0</v>
      </c>
      <c r="AS247" s="78" t="b">
        <v>0</v>
      </c>
      <c r="AT247" s="78" t="s">
        <v>1663</v>
      </c>
      <c r="AU247" s="78">
        <v>23</v>
      </c>
      <c r="AV247" s="78"/>
      <c r="AW247" s="78" t="b">
        <v>0</v>
      </c>
      <c r="AX247" s="78" t="s">
        <v>2837</v>
      </c>
      <c r="AY247" s="82" t="s">
        <v>3082</v>
      </c>
      <c r="AZ247" s="78" t="s">
        <v>66</v>
      </c>
      <c r="BA247" s="78" t="str">
        <f>REPLACE(INDEX(GroupVertices[Group],MATCH(Vertices[[#This Row],[Vertex]],GroupVertices[Vertex],0)),1,1,"")</f>
        <v>1</v>
      </c>
      <c r="BB247" s="48"/>
      <c r="BC247" s="48"/>
      <c r="BD247" s="48"/>
      <c r="BE247" s="48"/>
      <c r="BF247" s="48" t="s">
        <v>633</v>
      </c>
      <c r="BG247" s="48" t="s">
        <v>633</v>
      </c>
      <c r="BH247" s="121" t="s">
        <v>3861</v>
      </c>
      <c r="BI247" s="121" t="s">
        <v>3861</v>
      </c>
      <c r="BJ247" s="121" t="s">
        <v>3948</v>
      </c>
      <c r="BK247" s="121" t="s">
        <v>3948</v>
      </c>
      <c r="BL247" s="121">
        <v>0</v>
      </c>
      <c r="BM247" s="124">
        <v>0</v>
      </c>
      <c r="BN247" s="121">
        <v>0</v>
      </c>
      <c r="BO247" s="124">
        <v>0</v>
      </c>
      <c r="BP247" s="121">
        <v>0</v>
      </c>
      <c r="BQ247" s="124">
        <v>0</v>
      </c>
      <c r="BR247" s="121">
        <v>11</v>
      </c>
      <c r="BS247" s="124">
        <v>100</v>
      </c>
      <c r="BT247" s="121">
        <v>11</v>
      </c>
      <c r="BU247" s="2"/>
      <c r="BV247" s="3"/>
      <c r="BW247" s="3"/>
      <c r="BX247" s="3"/>
      <c r="BY247" s="3"/>
    </row>
    <row r="248" spans="1:77" ht="41.45" customHeight="1">
      <c r="A248" s="64" t="s">
        <v>448</v>
      </c>
      <c r="C248" s="65"/>
      <c r="D248" s="65" t="s">
        <v>64</v>
      </c>
      <c r="E248" s="66">
        <v>187.13402937630167</v>
      </c>
      <c r="F248" s="68">
        <v>99.8960465392378</v>
      </c>
      <c r="G248" s="100" t="s">
        <v>881</v>
      </c>
      <c r="H248" s="65"/>
      <c r="I248" s="69" t="s">
        <v>448</v>
      </c>
      <c r="J248" s="70"/>
      <c r="K248" s="70"/>
      <c r="L248" s="69" t="s">
        <v>3369</v>
      </c>
      <c r="M248" s="73">
        <v>35.6442233566821</v>
      </c>
      <c r="N248" s="74">
        <v>6446.76171875</v>
      </c>
      <c r="O248" s="74">
        <v>7534.1748046875</v>
      </c>
      <c r="P248" s="75"/>
      <c r="Q248" s="76"/>
      <c r="R248" s="76"/>
      <c r="S248" s="86"/>
      <c r="T248" s="48">
        <v>0</v>
      </c>
      <c r="U248" s="48">
        <v>1</v>
      </c>
      <c r="V248" s="49">
        <v>0</v>
      </c>
      <c r="W248" s="49">
        <v>0.001808</v>
      </c>
      <c r="X248" s="49">
        <v>0.004028</v>
      </c>
      <c r="Y248" s="49">
        <v>0.514204</v>
      </c>
      <c r="Z248" s="49">
        <v>0</v>
      </c>
      <c r="AA248" s="49">
        <v>0</v>
      </c>
      <c r="AB248" s="71">
        <v>248</v>
      </c>
      <c r="AC248" s="71"/>
      <c r="AD248" s="72"/>
      <c r="AE248" s="78" t="s">
        <v>1956</v>
      </c>
      <c r="AF248" s="78">
        <v>1062</v>
      </c>
      <c r="AG248" s="78">
        <v>2189</v>
      </c>
      <c r="AH248" s="78">
        <v>28329</v>
      </c>
      <c r="AI248" s="78">
        <v>23497</v>
      </c>
      <c r="AJ248" s="78"/>
      <c r="AK248" s="78" t="s">
        <v>2224</v>
      </c>
      <c r="AL248" s="78" t="s">
        <v>1687</v>
      </c>
      <c r="AM248" s="78"/>
      <c r="AN248" s="78"/>
      <c r="AO248" s="80">
        <v>42742.17790509259</v>
      </c>
      <c r="AP248" s="82" t="s">
        <v>2692</v>
      </c>
      <c r="AQ248" s="78" t="b">
        <v>1</v>
      </c>
      <c r="AR248" s="78" t="b">
        <v>0</v>
      </c>
      <c r="AS248" s="78" t="b">
        <v>0</v>
      </c>
      <c r="AT248" s="78" t="s">
        <v>1663</v>
      </c>
      <c r="AU248" s="78">
        <v>9</v>
      </c>
      <c r="AV248" s="78"/>
      <c r="AW248" s="78" t="b">
        <v>0</v>
      </c>
      <c r="AX248" s="78" t="s">
        <v>2837</v>
      </c>
      <c r="AY248" s="82" t="s">
        <v>3083</v>
      </c>
      <c r="AZ248" s="78" t="s">
        <v>66</v>
      </c>
      <c r="BA248" s="78" t="str">
        <f>REPLACE(INDEX(GroupVertices[Group],MATCH(Vertices[[#This Row],[Vertex]],GroupVertices[Vertex],0)),1,1,"")</f>
        <v>1</v>
      </c>
      <c r="BB248" s="48"/>
      <c r="BC248" s="48"/>
      <c r="BD248" s="48"/>
      <c r="BE248" s="48"/>
      <c r="BF248" s="48" t="s">
        <v>3813</v>
      </c>
      <c r="BG248" s="48" t="s">
        <v>3813</v>
      </c>
      <c r="BH248" s="121" t="s">
        <v>3873</v>
      </c>
      <c r="BI248" s="121" t="s">
        <v>3905</v>
      </c>
      <c r="BJ248" s="121" t="s">
        <v>3961</v>
      </c>
      <c r="BK248" s="121" t="s">
        <v>3961</v>
      </c>
      <c r="BL248" s="121">
        <v>0</v>
      </c>
      <c r="BM248" s="124">
        <v>0</v>
      </c>
      <c r="BN248" s="121">
        <v>0</v>
      </c>
      <c r="BO248" s="124">
        <v>0</v>
      </c>
      <c r="BP248" s="121">
        <v>0</v>
      </c>
      <c r="BQ248" s="124">
        <v>0</v>
      </c>
      <c r="BR248" s="121">
        <v>39</v>
      </c>
      <c r="BS248" s="124">
        <v>100</v>
      </c>
      <c r="BT248" s="121">
        <v>39</v>
      </c>
      <c r="BU248" s="2"/>
      <c r="BV248" s="3"/>
      <c r="BW248" s="3"/>
      <c r="BX248" s="3"/>
      <c r="BY248" s="3"/>
    </row>
    <row r="249" spans="1:77" ht="41.45" customHeight="1">
      <c r="A249" s="64" t="s">
        <v>449</v>
      </c>
      <c r="C249" s="65"/>
      <c r="D249" s="65" t="s">
        <v>64</v>
      </c>
      <c r="E249" s="66">
        <v>250.64079798311957</v>
      </c>
      <c r="F249" s="68">
        <v>99.63338477976968</v>
      </c>
      <c r="G249" s="100" t="s">
        <v>2818</v>
      </c>
      <c r="H249" s="65"/>
      <c r="I249" s="69" t="s">
        <v>449</v>
      </c>
      <c r="J249" s="70"/>
      <c r="K249" s="70"/>
      <c r="L249" s="69" t="s">
        <v>3370</v>
      </c>
      <c r="M249" s="73">
        <v>123.18063239542522</v>
      </c>
      <c r="N249" s="74">
        <v>3997.74755859375</v>
      </c>
      <c r="O249" s="74">
        <v>1818.1064453125</v>
      </c>
      <c r="P249" s="75"/>
      <c r="Q249" s="76"/>
      <c r="R249" s="76"/>
      <c r="S249" s="86"/>
      <c r="T249" s="48">
        <v>0</v>
      </c>
      <c r="U249" s="48">
        <v>1</v>
      </c>
      <c r="V249" s="49">
        <v>0</v>
      </c>
      <c r="W249" s="49">
        <v>0.001808</v>
      </c>
      <c r="X249" s="49">
        <v>0.004028</v>
      </c>
      <c r="Y249" s="49">
        <v>0.514204</v>
      </c>
      <c r="Z249" s="49">
        <v>0</v>
      </c>
      <c r="AA249" s="49">
        <v>0</v>
      </c>
      <c r="AB249" s="71">
        <v>249</v>
      </c>
      <c r="AC249" s="71"/>
      <c r="AD249" s="72"/>
      <c r="AE249" s="78" t="s">
        <v>1957</v>
      </c>
      <c r="AF249" s="78">
        <v>7909</v>
      </c>
      <c r="AG249" s="78">
        <v>7720</v>
      </c>
      <c r="AH249" s="78">
        <v>73384</v>
      </c>
      <c r="AI249" s="78">
        <v>87223</v>
      </c>
      <c r="AJ249" s="78"/>
      <c r="AK249" s="78" t="s">
        <v>2225</v>
      </c>
      <c r="AL249" s="78" t="s">
        <v>2267</v>
      </c>
      <c r="AM249" s="78"/>
      <c r="AN249" s="78"/>
      <c r="AO249" s="80">
        <v>40620.00134259259</v>
      </c>
      <c r="AP249" s="82" t="s">
        <v>2693</v>
      </c>
      <c r="AQ249" s="78" t="b">
        <v>1</v>
      </c>
      <c r="AR249" s="78" t="b">
        <v>0</v>
      </c>
      <c r="AS249" s="78" t="b">
        <v>0</v>
      </c>
      <c r="AT249" s="78" t="s">
        <v>1663</v>
      </c>
      <c r="AU249" s="78">
        <v>2</v>
      </c>
      <c r="AV249" s="82" t="s">
        <v>2733</v>
      </c>
      <c r="AW249" s="78" t="b">
        <v>0</v>
      </c>
      <c r="AX249" s="78" t="s">
        <v>2837</v>
      </c>
      <c r="AY249" s="82" t="s">
        <v>3084</v>
      </c>
      <c r="AZ249" s="78" t="s">
        <v>66</v>
      </c>
      <c r="BA249" s="78" t="str">
        <f>REPLACE(INDEX(GroupVertices[Group],MATCH(Vertices[[#This Row],[Vertex]],GroupVertices[Vertex],0)),1,1,"")</f>
        <v>1</v>
      </c>
      <c r="BB249" s="48"/>
      <c r="BC249" s="48"/>
      <c r="BD249" s="48"/>
      <c r="BE249" s="48"/>
      <c r="BF249" s="48" t="s">
        <v>625</v>
      </c>
      <c r="BG249" s="48" t="s">
        <v>625</v>
      </c>
      <c r="BH249" s="121" t="s">
        <v>3847</v>
      </c>
      <c r="BI249" s="121" t="s">
        <v>3847</v>
      </c>
      <c r="BJ249" s="121" t="s">
        <v>3934</v>
      </c>
      <c r="BK249" s="121" t="s">
        <v>3934</v>
      </c>
      <c r="BL249" s="121">
        <v>0</v>
      </c>
      <c r="BM249" s="124">
        <v>0</v>
      </c>
      <c r="BN249" s="121">
        <v>0</v>
      </c>
      <c r="BO249" s="124">
        <v>0</v>
      </c>
      <c r="BP249" s="121">
        <v>0</v>
      </c>
      <c r="BQ249" s="124">
        <v>0</v>
      </c>
      <c r="BR249" s="121">
        <v>7</v>
      </c>
      <c r="BS249" s="124">
        <v>100</v>
      </c>
      <c r="BT249" s="121">
        <v>7</v>
      </c>
      <c r="BU249" s="2"/>
      <c r="BV249" s="3"/>
      <c r="BW249" s="3"/>
      <c r="BX249" s="3"/>
      <c r="BY249" s="3"/>
    </row>
    <row r="250" spans="1:77" ht="41.45" customHeight="1">
      <c r="A250" s="64" t="s">
        <v>450</v>
      </c>
      <c r="C250" s="65"/>
      <c r="D250" s="65" t="s">
        <v>64</v>
      </c>
      <c r="E250" s="66">
        <v>176.66247396689687</v>
      </c>
      <c r="F250" s="68">
        <v>99.93935652380387</v>
      </c>
      <c r="G250" s="100" t="s">
        <v>2819</v>
      </c>
      <c r="H250" s="65"/>
      <c r="I250" s="69" t="s">
        <v>450</v>
      </c>
      <c r="J250" s="70"/>
      <c r="K250" s="70"/>
      <c r="L250" s="69" t="s">
        <v>3371</v>
      </c>
      <c r="M250" s="73">
        <v>21.210449166963475</v>
      </c>
      <c r="N250" s="74">
        <v>2634.203857421875</v>
      </c>
      <c r="O250" s="74">
        <v>628.2855224609375</v>
      </c>
      <c r="P250" s="75"/>
      <c r="Q250" s="76"/>
      <c r="R250" s="76"/>
      <c r="S250" s="86"/>
      <c r="T250" s="48">
        <v>0</v>
      </c>
      <c r="U250" s="48">
        <v>1</v>
      </c>
      <c r="V250" s="49">
        <v>0</v>
      </c>
      <c r="W250" s="49">
        <v>0.001808</v>
      </c>
      <c r="X250" s="49">
        <v>0.004028</v>
      </c>
      <c r="Y250" s="49">
        <v>0.514204</v>
      </c>
      <c r="Z250" s="49">
        <v>0</v>
      </c>
      <c r="AA250" s="49">
        <v>0</v>
      </c>
      <c r="AB250" s="71">
        <v>250</v>
      </c>
      <c r="AC250" s="71"/>
      <c r="AD250" s="72"/>
      <c r="AE250" s="78" t="s">
        <v>1958</v>
      </c>
      <c r="AF250" s="78">
        <v>1704</v>
      </c>
      <c r="AG250" s="78">
        <v>1277</v>
      </c>
      <c r="AH250" s="78">
        <v>8259</v>
      </c>
      <c r="AI250" s="78">
        <v>30082</v>
      </c>
      <c r="AJ250" s="78"/>
      <c r="AK250" s="78" t="s">
        <v>2226</v>
      </c>
      <c r="AL250" s="78"/>
      <c r="AM250" s="78"/>
      <c r="AN250" s="78"/>
      <c r="AO250" s="80">
        <v>42784.37993055556</v>
      </c>
      <c r="AP250" s="82" t="s">
        <v>2694</v>
      </c>
      <c r="AQ250" s="78" t="b">
        <v>0</v>
      </c>
      <c r="AR250" s="78" t="b">
        <v>0</v>
      </c>
      <c r="AS250" s="78" t="b">
        <v>0</v>
      </c>
      <c r="AT250" s="78" t="s">
        <v>1663</v>
      </c>
      <c r="AU250" s="78">
        <v>1</v>
      </c>
      <c r="AV250" s="82" t="s">
        <v>2733</v>
      </c>
      <c r="AW250" s="78" t="b">
        <v>0</v>
      </c>
      <c r="AX250" s="78" t="s">
        <v>2837</v>
      </c>
      <c r="AY250" s="82" t="s">
        <v>3085</v>
      </c>
      <c r="AZ250" s="78" t="s">
        <v>66</v>
      </c>
      <c r="BA250" s="78" t="str">
        <f>REPLACE(INDEX(GroupVertices[Group],MATCH(Vertices[[#This Row],[Vertex]],GroupVertices[Vertex],0)),1,1,"")</f>
        <v>1</v>
      </c>
      <c r="BB250" s="48"/>
      <c r="BC250" s="48"/>
      <c r="BD250" s="48"/>
      <c r="BE250" s="48"/>
      <c r="BF250" s="48" t="s">
        <v>625</v>
      </c>
      <c r="BG250" s="48" t="s">
        <v>625</v>
      </c>
      <c r="BH250" s="121" t="s">
        <v>3847</v>
      </c>
      <c r="BI250" s="121" t="s">
        <v>3847</v>
      </c>
      <c r="BJ250" s="121" t="s">
        <v>3934</v>
      </c>
      <c r="BK250" s="121" t="s">
        <v>3934</v>
      </c>
      <c r="BL250" s="121">
        <v>0</v>
      </c>
      <c r="BM250" s="124">
        <v>0</v>
      </c>
      <c r="BN250" s="121">
        <v>0</v>
      </c>
      <c r="BO250" s="124">
        <v>0</v>
      </c>
      <c r="BP250" s="121">
        <v>0</v>
      </c>
      <c r="BQ250" s="124">
        <v>0</v>
      </c>
      <c r="BR250" s="121">
        <v>7</v>
      </c>
      <c r="BS250" s="124">
        <v>100</v>
      </c>
      <c r="BT250" s="121">
        <v>7</v>
      </c>
      <c r="BU250" s="2"/>
      <c r="BV250" s="3"/>
      <c r="BW250" s="3"/>
      <c r="BX250" s="3"/>
      <c r="BY250" s="3"/>
    </row>
    <row r="251" spans="1:77" ht="41.45" customHeight="1">
      <c r="A251" s="64" t="s">
        <v>451</v>
      </c>
      <c r="C251" s="65"/>
      <c r="D251" s="65" t="s">
        <v>64</v>
      </c>
      <c r="E251" s="66">
        <v>674.945467499726</v>
      </c>
      <c r="F251" s="68">
        <v>97.87847560251691</v>
      </c>
      <c r="G251" s="100" t="s">
        <v>882</v>
      </c>
      <c r="H251" s="65"/>
      <c r="I251" s="69" t="s">
        <v>451</v>
      </c>
      <c r="J251" s="70"/>
      <c r="K251" s="70"/>
      <c r="L251" s="69" t="s">
        <v>3372</v>
      </c>
      <c r="M251" s="73">
        <v>708.0333642011951</v>
      </c>
      <c r="N251" s="74">
        <v>9599.4296875</v>
      </c>
      <c r="O251" s="74">
        <v>1746.8841552734375</v>
      </c>
      <c r="P251" s="75"/>
      <c r="Q251" s="76"/>
      <c r="R251" s="76"/>
      <c r="S251" s="86"/>
      <c r="T251" s="48">
        <v>0</v>
      </c>
      <c r="U251" s="48">
        <v>1</v>
      </c>
      <c r="V251" s="49">
        <v>0</v>
      </c>
      <c r="W251" s="49">
        <v>0.333333</v>
      </c>
      <c r="X251" s="49">
        <v>0</v>
      </c>
      <c r="Y251" s="49">
        <v>0.638297</v>
      </c>
      <c r="Z251" s="49">
        <v>0</v>
      </c>
      <c r="AA251" s="49">
        <v>0</v>
      </c>
      <c r="AB251" s="71">
        <v>251</v>
      </c>
      <c r="AC251" s="71"/>
      <c r="AD251" s="72"/>
      <c r="AE251" s="78" t="s">
        <v>1959</v>
      </c>
      <c r="AF251" s="78">
        <v>36953</v>
      </c>
      <c r="AG251" s="78">
        <v>44674</v>
      </c>
      <c r="AH251" s="78">
        <v>347029</v>
      </c>
      <c r="AI251" s="78">
        <v>89021</v>
      </c>
      <c r="AJ251" s="78"/>
      <c r="AK251" s="78" t="s">
        <v>2227</v>
      </c>
      <c r="AL251" s="78" t="s">
        <v>2402</v>
      </c>
      <c r="AM251" s="78"/>
      <c r="AN251" s="78"/>
      <c r="AO251" s="80">
        <v>41061.894953703704</v>
      </c>
      <c r="AP251" s="82" t="s">
        <v>2695</v>
      </c>
      <c r="AQ251" s="78" t="b">
        <v>0</v>
      </c>
      <c r="AR251" s="78" t="b">
        <v>0</v>
      </c>
      <c r="AS251" s="78" t="b">
        <v>1</v>
      </c>
      <c r="AT251" s="78" t="s">
        <v>1663</v>
      </c>
      <c r="AU251" s="78">
        <v>205</v>
      </c>
      <c r="AV251" s="82" t="s">
        <v>2749</v>
      </c>
      <c r="AW251" s="78" t="b">
        <v>0</v>
      </c>
      <c r="AX251" s="78" t="s">
        <v>2837</v>
      </c>
      <c r="AY251" s="82" t="s">
        <v>3086</v>
      </c>
      <c r="AZ251" s="78" t="s">
        <v>66</v>
      </c>
      <c r="BA251" s="78" t="str">
        <f>REPLACE(INDEX(GroupVertices[Group],MATCH(Vertices[[#This Row],[Vertex]],GroupVertices[Vertex],0)),1,1,"")</f>
        <v>11</v>
      </c>
      <c r="BB251" s="48"/>
      <c r="BC251" s="48"/>
      <c r="BD251" s="48"/>
      <c r="BE251" s="48"/>
      <c r="BF251" s="48"/>
      <c r="BG251" s="48"/>
      <c r="BH251" s="121" t="s">
        <v>3876</v>
      </c>
      <c r="BI251" s="121" t="s">
        <v>3876</v>
      </c>
      <c r="BJ251" s="121" t="s">
        <v>3964</v>
      </c>
      <c r="BK251" s="121" t="s">
        <v>3964</v>
      </c>
      <c r="BL251" s="121">
        <v>1</v>
      </c>
      <c r="BM251" s="124">
        <v>3.8461538461538463</v>
      </c>
      <c r="BN251" s="121">
        <v>0</v>
      </c>
      <c r="BO251" s="124">
        <v>0</v>
      </c>
      <c r="BP251" s="121">
        <v>0</v>
      </c>
      <c r="BQ251" s="124">
        <v>0</v>
      </c>
      <c r="BR251" s="121">
        <v>25</v>
      </c>
      <c r="BS251" s="124">
        <v>96.15384615384616</v>
      </c>
      <c r="BT251" s="121">
        <v>26</v>
      </c>
      <c r="BU251" s="2"/>
      <c r="BV251" s="3"/>
      <c r="BW251" s="3"/>
      <c r="BX251" s="3"/>
      <c r="BY251" s="3"/>
    </row>
    <row r="252" spans="1:77" ht="41.45" customHeight="1">
      <c r="A252" s="64" t="s">
        <v>462</v>
      </c>
      <c r="C252" s="65"/>
      <c r="D252" s="65" t="s">
        <v>64</v>
      </c>
      <c r="E252" s="66">
        <v>162.21815740436261</v>
      </c>
      <c r="F252" s="68">
        <v>99.99909770865487</v>
      </c>
      <c r="G252" s="100" t="s">
        <v>2820</v>
      </c>
      <c r="H252" s="65"/>
      <c r="I252" s="69" t="s">
        <v>462</v>
      </c>
      <c r="J252" s="70"/>
      <c r="K252" s="70"/>
      <c r="L252" s="69" t="s">
        <v>3373</v>
      </c>
      <c r="M252" s="73">
        <v>1.3007036289524714</v>
      </c>
      <c r="N252" s="74">
        <v>9599.4296875</v>
      </c>
      <c r="O252" s="74">
        <v>2617.38525390625</v>
      </c>
      <c r="P252" s="75"/>
      <c r="Q252" s="76"/>
      <c r="R252" s="76"/>
      <c r="S252" s="86"/>
      <c r="T252" s="48">
        <v>3</v>
      </c>
      <c r="U252" s="48">
        <v>1</v>
      </c>
      <c r="V252" s="49">
        <v>2</v>
      </c>
      <c r="W252" s="49">
        <v>0.5</v>
      </c>
      <c r="X252" s="49">
        <v>0</v>
      </c>
      <c r="Y252" s="49">
        <v>1.723401</v>
      </c>
      <c r="Z252" s="49">
        <v>0</v>
      </c>
      <c r="AA252" s="49">
        <v>0</v>
      </c>
      <c r="AB252" s="71">
        <v>252</v>
      </c>
      <c r="AC252" s="71"/>
      <c r="AD252" s="72"/>
      <c r="AE252" s="78" t="s">
        <v>1960</v>
      </c>
      <c r="AF252" s="78">
        <v>114</v>
      </c>
      <c r="AG252" s="78">
        <v>19</v>
      </c>
      <c r="AH252" s="78">
        <v>20</v>
      </c>
      <c r="AI252" s="78">
        <v>8</v>
      </c>
      <c r="AJ252" s="78"/>
      <c r="AK252" s="78" t="s">
        <v>2228</v>
      </c>
      <c r="AL252" s="78" t="s">
        <v>1687</v>
      </c>
      <c r="AM252" s="78"/>
      <c r="AN252" s="78"/>
      <c r="AO252" s="80">
        <v>43475.30991898148</v>
      </c>
      <c r="AP252" s="82" t="s">
        <v>2696</v>
      </c>
      <c r="AQ252" s="78" t="b">
        <v>1</v>
      </c>
      <c r="AR252" s="78" t="b">
        <v>0</v>
      </c>
      <c r="AS252" s="78" t="b">
        <v>1</v>
      </c>
      <c r="AT252" s="78" t="s">
        <v>1663</v>
      </c>
      <c r="AU252" s="78">
        <v>1</v>
      </c>
      <c r="AV252" s="78"/>
      <c r="AW252" s="78" t="b">
        <v>0</v>
      </c>
      <c r="AX252" s="78" t="s">
        <v>2837</v>
      </c>
      <c r="AY252" s="82" t="s">
        <v>3087</v>
      </c>
      <c r="AZ252" s="78" t="s">
        <v>66</v>
      </c>
      <c r="BA252" s="78" t="str">
        <f>REPLACE(INDEX(GroupVertices[Group],MATCH(Vertices[[#This Row],[Vertex]],GroupVertices[Vertex],0)),1,1,"")</f>
        <v>11</v>
      </c>
      <c r="BB252" s="48"/>
      <c r="BC252" s="48"/>
      <c r="BD252" s="48"/>
      <c r="BE252" s="48"/>
      <c r="BF252" s="48" t="s">
        <v>622</v>
      </c>
      <c r="BG252" s="48" t="s">
        <v>622</v>
      </c>
      <c r="BH252" s="121" t="s">
        <v>3640</v>
      </c>
      <c r="BI252" s="121" t="s">
        <v>3640</v>
      </c>
      <c r="BJ252" s="121" t="s">
        <v>3738</v>
      </c>
      <c r="BK252" s="121" t="s">
        <v>3738</v>
      </c>
      <c r="BL252" s="121">
        <v>1</v>
      </c>
      <c r="BM252" s="124">
        <v>4.166666666666667</v>
      </c>
      <c r="BN252" s="121">
        <v>0</v>
      </c>
      <c r="BO252" s="124">
        <v>0</v>
      </c>
      <c r="BP252" s="121">
        <v>0</v>
      </c>
      <c r="BQ252" s="124">
        <v>0</v>
      </c>
      <c r="BR252" s="121">
        <v>23</v>
      </c>
      <c r="BS252" s="124">
        <v>95.83333333333333</v>
      </c>
      <c r="BT252" s="121">
        <v>24</v>
      </c>
      <c r="BU252" s="2"/>
      <c r="BV252" s="3"/>
      <c r="BW252" s="3"/>
      <c r="BX252" s="3"/>
      <c r="BY252" s="3"/>
    </row>
    <row r="253" spans="1:77" ht="41.45" customHeight="1">
      <c r="A253" s="64" t="s">
        <v>452</v>
      </c>
      <c r="C253" s="65"/>
      <c r="D253" s="65" t="s">
        <v>64</v>
      </c>
      <c r="E253" s="66">
        <v>164.06675435711938</v>
      </c>
      <c r="F253" s="68">
        <v>99.99145197673037</v>
      </c>
      <c r="G253" s="100" t="s">
        <v>883</v>
      </c>
      <c r="H253" s="65"/>
      <c r="I253" s="69" t="s">
        <v>452</v>
      </c>
      <c r="J253" s="70"/>
      <c r="K253" s="70"/>
      <c r="L253" s="69" t="s">
        <v>3374</v>
      </c>
      <c r="M253" s="73">
        <v>3.8487712216549923</v>
      </c>
      <c r="N253" s="74">
        <v>8546.5908203125</v>
      </c>
      <c r="O253" s="74">
        <v>9180.0615234375</v>
      </c>
      <c r="P253" s="75"/>
      <c r="Q253" s="76"/>
      <c r="R253" s="76"/>
      <c r="S253" s="86"/>
      <c r="T253" s="48">
        <v>0</v>
      </c>
      <c r="U253" s="48">
        <v>3</v>
      </c>
      <c r="V253" s="49">
        <v>0.666667</v>
      </c>
      <c r="W253" s="49">
        <v>0.000992</v>
      </c>
      <c r="X253" s="49">
        <v>0.000103</v>
      </c>
      <c r="Y253" s="49">
        <v>0.919104</v>
      </c>
      <c r="Z253" s="49">
        <v>0.5</v>
      </c>
      <c r="AA253" s="49">
        <v>0</v>
      </c>
      <c r="AB253" s="71">
        <v>253</v>
      </c>
      <c r="AC253" s="71"/>
      <c r="AD253" s="72"/>
      <c r="AE253" s="78" t="s">
        <v>1961</v>
      </c>
      <c r="AF253" s="78">
        <v>141</v>
      </c>
      <c r="AG253" s="78">
        <v>180</v>
      </c>
      <c r="AH253" s="78">
        <v>11629</v>
      </c>
      <c r="AI253" s="78">
        <v>108428</v>
      </c>
      <c r="AJ253" s="78"/>
      <c r="AK253" s="78" t="s">
        <v>2229</v>
      </c>
      <c r="AL253" s="78" t="s">
        <v>1687</v>
      </c>
      <c r="AM253" s="78"/>
      <c r="AN253" s="78"/>
      <c r="AO253" s="80">
        <v>42985.12993055556</v>
      </c>
      <c r="AP253" s="82" t="s">
        <v>2697</v>
      </c>
      <c r="AQ253" s="78" t="b">
        <v>1</v>
      </c>
      <c r="AR253" s="78" t="b">
        <v>0</v>
      </c>
      <c r="AS253" s="78" t="b">
        <v>0</v>
      </c>
      <c r="AT253" s="78" t="s">
        <v>1663</v>
      </c>
      <c r="AU253" s="78">
        <v>1</v>
      </c>
      <c r="AV253" s="78"/>
      <c r="AW253" s="78" t="b">
        <v>0</v>
      </c>
      <c r="AX253" s="78" t="s">
        <v>2837</v>
      </c>
      <c r="AY253" s="82" t="s">
        <v>3088</v>
      </c>
      <c r="AZ253" s="78" t="s">
        <v>66</v>
      </c>
      <c r="BA253" s="78" t="str">
        <f>REPLACE(INDEX(GroupVertices[Group],MATCH(Vertices[[#This Row],[Vertex]],GroupVertices[Vertex],0)),1,1,"")</f>
        <v>2</v>
      </c>
      <c r="BB253" s="48"/>
      <c r="BC253" s="48"/>
      <c r="BD253" s="48"/>
      <c r="BE253" s="48"/>
      <c r="BF253" s="48" t="s">
        <v>640</v>
      </c>
      <c r="BG253" s="48" t="s">
        <v>3822</v>
      </c>
      <c r="BH253" s="121" t="s">
        <v>3877</v>
      </c>
      <c r="BI253" s="121" t="s">
        <v>3908</v>
      </c>
      <c r="BJ253" s="121" t="s">
        <v>3965</v>
      </c>
      <c r="BK253" s="121" t="s">
        <v>3981</v>
      </c>
      <c r="BL253" s="121">
        <v>3</v>
      </c>
      <c r="BM253" s="124">
        <v>4.838709677419355</v>
      </c>
      <c r="BN253" s="121">
        <v>1</v>
      </c>
      <c r="BO253" s="124">
        <v>1.6129032258064515</v>
      </c>
      <c r="BP253" s="121">
        <v>0</v>
      </c>
      <c r="BQ253" s="124">
        <v>0</v>
      </c>
      <c r="BR253" s="121">
        <v>58</v>
      </c>
      <c r="BS253" s="124">
        <v>93.54838709677419</v>
      </c>
      <c r="BT253" s="121">
        <v>62</v>
      </c>
      <c r="BU253" s="2"/>
      <c r="BV253" s="3"/>
      <c r="BW253" s="3"/>
      <c r="BX253" s="3"/>
      <c r="BY253" s="3"/>
    </row>
    <row r="254" spans="1:77" ht="41.45" customHeight="1">
      <c r="A254" s="64" t="s">
        <v>483</v>
      </c>
      <c r="C254" s="65"/>
      <c r="D254" s="65" t="s">
        <v>64</v>
      </c>
      <c r="E254" s="66">
        <v>170.20960758522415</v>
      </c>
      <c r="F254" s="68">
        <v>99.96604535201234</v>
      </c>
      <c r="G254" s="100" t="s">
        <v>2821</v>
      </c>
      <c r="H254" s="65"/>
      <c r="I254" s="69" t="s">
        <v>483</v>
      </c>
      <c r="J254" s="70"/>
      <c r="K254" s="70"/>
      <c r="L254" s="69" t="s">
        <v>3375</v>
      </c>
      <c r="M254" s="73">
        <v>12.315952352685109</v>
      </c>
      <c r="N254" s="74">
        <v>8803.15625</v>
      </c>
      <c r="O254" s="74">
        <v>9029.3583984375</v>
      </c>
      <c r="P254" s="75"/>
      <c r="Q254" s="76"/>
      <c r="R254" s="76"/>
      <c r="S254" s="86"/>
      <c r="T254" s="48">
        <v>3</v>
      </c>
      <c r="U254" s="48">
        <v>1</v>
      </c>
      <c r="V254" s="49">
        <v>125.890476</v>
      </c>
      <c r="W254" s="49">
        <v>0.001311</v>
      </c>
      <c r="X254" s="49">
        <v>0.000424</v>
      </c>
      <c r="Y254" s="49">
        <v>0.933577</v>
      </c>
      <c r="Z254" s="49">
        <v>0.3333333333333333</v>
      </c>
      <c r="AA254" s="49">
        <v>0.3333333333333333</v>
      </c>
      <c r="AB254" s="71">
        <v>254</v>
      </c>
      <c r="AC254" s="71"/>
      <c r="AD254" s="72"/>
      <c r="AE254" s="78" t="s">
        <v>1962</v>
      </c>
      <c r="AF254" s="78">
        <v>549</v>
      </c>
      <c r="AG254" s="78">
        <v>715</v>
      </c>
      <c r="AH254" s="78">
        <v>1691</v>
      </c>
      <c r="AI254" s="78">
        <v>978</v>
      </c>
      <c r="AJ254" s="78"/>
      <c r="AK254" s="78" t="s">
        <v>2230</v>
      </c>
      <c r="AL254" s="78" t="s">
        <v>1687</v>
      </c>
      <c r="AM254" s="82" t="s">
        <v>2480</v>
      </c>
      <c r="AN254" s="78"/>
      <c r="AO254" s="80">
        <v>41844.60650462963</v>
      </c>
      <c r="AP254" s="82" t="s">
        <v>2698</v>
      </c>
      <c r="AQ254" s="78" t="b">
        <v>0</v>
      </c>
      <c r="AR254" s="78" t="b">
        <v>0</v>
      </c>
      <c r="AS254" s="78" t="b">
        <v>1</v>
      </c>
      <c r="AT254" s="78" t="s">
        <v>1663</v>
      </c>
      <c r="AU254" s="78">
        <v>24</v>
      </c>
      <c r="AV254" s="82" t="s">
        <v>2733</v>
      </c>
      <c r="AW254" s="78" t="b">
        <v>0</v>
      </c>
      <c r="AX254" s="78" t="s">
        <v>2837</v>
      </c>
      <c r="AY254" s="82" t="s">
        <v>3089</v>
      </c>
      <c r="AZ254" s="78" t="s">
        <v>66</v>
      </c>
      <c r="BA254" s="78" t="str">
        <f>REPLACE(INDEX(GroupVertices[Group],MATCH(Vertices[[#This Row],[Vertex]],GroupVertices[Vertex],0)),1,1,"")</f>
        <v>2</v>
      </c>
      <c r="BB254" s="48"/>
      <c r="BC254" s="48"/>
      <c r="BD254" s="48"/>
      <c r="BE254" s="48"/>
      <c r="BF254" s="48" t="s">
        <v>622</v>
      </c>
      <c r="BG254" s="48" t="s">
        <v>622</v>
      </c>
      <c r="BH254" s="121" t="s">
        <v>3878</v>
      </c>
      <c r="BI254" s="121" t="s">
        <v>3878</v>
      </c>
      <c r="BJ254" s="121" t="s">
        <v>3966</v>
      </c>
      <c r="BK254" s="121" t="s">
        <v>3966</v>
      </c>
      <c r="BL254" s="121">
        <v>0</v>
      </c>
      <c r="BM254" s="124">
        <v>0</v>
      </c>
      <c r="BN254" s="121">
        <v>0</v>
      </c>
      <c r="BO254" s="124">
        <v>0</v>
      </c>
      <c r="BP254" s="121">
        <v>0</v>
      </c>
      <c r="BQ254" s="124">
        <v>0</v>
      </c>
      <c r="BR254" s="121">
        <v>12</v>
      </c>
      <c r="BS254" s="124">
        <v>100</v>
      </c>
      <c r="BT254" s="121">
        <v>12</v>
      </c>
      <c r="BU254" s="2"/>
      <c r="BV254" s="3"/>
      <c r="BW254" s="3"/>
      <c r="BX254" s="3"/>
      <c r="BY254" s="3"/>
    </row>
    <row r="255" spans="1:77" ht="41.45" customHeight="1">
      <c r="A255" s="64" t="s">
        <v>453</v>
      </c>
      <c r="C255" s="65"/>
      <c r="D255" s="65" t="s">
        <v>64</v>
      </c>
      <c r="E255" s="66">
        <v>307.6028444590595</v>
      </c>
      <c r="F255" s="68">
        <v>99.39779176065535</v>
      </c>
      <c r="G255" s="100" t="s">
        <v>2822</v>
      </c>
      <c r="H255" s="65"/>
      <c r="I255" s="69" t="s">
        <v>453</v>
      </c>
      <c r="J255" s="70"/>
      <c r="K255" s="70"/>
      <c r="L255" s="69" t="s">
        <v>3376</v>
      </c>
      <c r="M255" s="73">
        <v>201.6959325655942</v>
      </c>
      <c r="N255" s="74">
        <v>7590.404296875</v>
      </c>
      <c r="O255" s="74">
        <v>3355.97265625</v>
      </c>
      <c r="P255" s="75"/>
      <c r="Q255" s="76"/>
      <c r="R255" s="76"/>
      <c r="S255" s="86"/>
      <c r="T255" s="48">
        <v>0</v>
      </c>
      <c r="U255" s="48">
        <v>1</v>
      </c>
      <c r="V255" s="49">
        <v>0</v>
      </c>
      <c r="W255" s="49">
        <v>0.076923</v>
      </c>
      <c r="X255" s="49">
        <v>0</v>
      </c>
      <c r="Y255" s="49">
        <v>0.526089</v>
      </c>
      <c r="Z255" s="49">
        <v>0</v>
      </c>
      <c r="AA255" s="49">
        <v>0</v>
      </c>
      <c r="AB255" s="71">
        <v>255</v>
      </c>
      <c r="AC255" s="71"/>
      <c r="AD255" s="72"/>
      <c r="AE255" s="78" t="s">
        <v>1963</v>
      </c>
      <c r="AF255" s="78">
        <v>13197</v>
      </c>
      <c r="AG255" s="78">
        <v>12681</v>
      </c>
      <c r="AH255" s="78">
        <v>33204</v>
      </c>
      <c r="AI255" s="78">
        <v>42955</v>
      </c>
      <c r="AJ255" s="78"/>
      <c r="AK255" s="78" t="s">
        <v>2231</v>
      </c>
      <c r="AL255" s="78" t="s">
        <v>1687</v>
      </c>
      <c r="AM255" s="78"/>
      <c r="AN255" s="78"/>
      <c r="AO255" s="80">
        <v>42071.19373842593</v>
      </c>
      <c r="AP255" s="82" t="s">
        <v>2699</v>
      </c>
      <c r="AQ255" s="78" t="b">
        <v>1</v>
      </c>
      <c r="AR255" s="78" t="b">
        <v>0</v>
      </c>
      <c r="AS255" s="78" t="b">
        <v>0</v>
      </c>
      <c r="AT255" s="78" t="s">
        <v>1663</v>
      </c>
      <c r="AU255" s="78">
        <v>7</v>
      </c>
      <c r="AV255" s="82" t="s">
        <v>2733</v>
      </c>
      <c r="AW255" s="78" t="b">
        <v>0</v>
      </c>
      <c r="AX255" s="78" t="s">
        <v>2837</v>
      </c>
      <c r="AY255" s="82" t="s">
        <v>3090</v>
      </c>
      <c r="AZ255" s="78" t="s">
        <v>66</v>
      </c>
      <c r="BA255" s="78" t="str">
        <f>REPLACE(INDEX(GroupVertices[Group],MATCH(Vertices[[#This Row],[Vertex]],GroupVertices[Vertex],0)),1,1,"")</f>
        <v>5</v>
      </c>
      <c r="BB255" s="48"/>
      <c r="BC255" s="48"/>
      <c r="BD255" s="48"/>
      <c r="BE255" s="48"/>
      <c r="BF255" s="48" t="s">
        <v>622</v>
      </c>
      <c r="BG255" s="48" t="s">
        <v>622</v>
      </c>
      <c r="BH255" s="121" t="s">
        <v>3838</v>
      </c>
      <c r="BI255" s="121" t="s">
        <v>3838</v>
      </c>
      <c r="BJ255" s="121" t="s">
        <v>3925</v>
      </c>
      <c r="BK255" s="121" t="s">
        <v>3925</v>
      </c>
      <c r="BL255" s="121">
        <v>0</v>
      </c>
      <c r="BM255" s="124">
        <v>0</v>
      </c>
      <c r="BN255" s="121">
        <v>0</v>
      </c>
      <c r="BO255" s="124">
        <v>0</v>
      </c>
      <c r="BP255" s="121">
        <v>0</v>
      </c>
      <c r="BQ255" s="124">
        <v>0</v>
      </c>
      <c r="BR255" s="121">
        <v>9</v>
      </c>
      <c r="BS255" s="124">
        <v>100</v>
      </c>
      <c r="BT255" s="121">
        <v>9</v>
      </c>
      <c r="BU255" s="2"/>
      <c r="BV255" s="3"/>
      <c r="BW255" s="3"/>
      <c r="BX255" s="3"/>
      <c r="BY255" s="3"/>
    </row>
    <row r="256" spans="1:77" ht="41.45" customHeight="1">
      <c r="A256" s="64" t="s">
        <v>454</v>
      </c>
      <c r="C256" s="65"/>
      <c r="D256" s="65" t="s">
        <v>64</v>
      </c>
      <c r="E256" s="66">
        <v>189.40745916913295</v>
      </c>
      <c r="F256" s="68">
        <v>99.88664371364122</v>
      </c>
      <c r="G256" s="100" t="s">
        <v>884</v>
      </c>
      <c r="H256" s="65"/>
      <c r="I256" s="69" t="s">
        <v>454</v>
      </c>
      <c r="J256" s="70"/>
      <c r="K256" s="70"/>
      <c r="L256" s="69" t="s">
        <v>3377</v>
      </c>
      <c r="M256" s="73">
        <v>38.777871700502594</v>
      </c>
      <c r="N256" s="74">
        <v>8350.8779296875</v>
      </c>
      <c r="O256" s="74">
        <v>8766.9580078125</v>
      </c>
      <c r="P256" s="75"/>
      <c r="Q256" s="76"/>
      <c r="R256" s="76"/>
      <c r="S256" s="86"/>
      <c r="T256" s="48">
        <v>0</v>
      </c>
      <c r="U256" s="48">
        <v>2</v>
      </c>
      <c r="V256" s="49">
        <v>0</v>
      </c>
      <c r="W256" s="49">
        <v>0.000991</v>
      </c>
      <c r="X256" s="49">
        <v>7.6E-05</v>
      </c>
      <c r="Y256" s="49">
        <v>0.654591</v>
      </c>
      <c r="Z256" s="49">
        <v>0.5</v>
      </c>
      <c r="AA256" s="49">
        <v>0</v>
      </c>
      <c r="AB256" s="71">
        <v>256</v>
      </c>
      <c r="AC256" s="71"/>
      <c r="AD256" s="72"/>
      <c r="AE256" s="78" t="s">
        <v>1964</v>
      </c>
      <c r="AF256" s="78">
        <v>4555</v>
      </c>
      <c r="AG256" s="78">
        <v>2387</v>
      </c>
      <c r="AH256" s="78">
        <v>9009</v>
      </c>
      <c r="AI256" s="78">
        <v>25439</v>
      </c>
      <c r="AJ256" s="78"/>
      <c r="AK256" s="78" t="s">
        <v>2232</v>
      </c>
      <c r="AL256" s="78" t="s">
        <v>2403</v>
      </c>
      <c r="AM256" s="78"/>
      <c r="AN256" s="78"/>
      <c r="AO256" s="80">
        <v>43403.93303240741</v>
      </c>
      <c r="AP256" s="82" t="s">
        <v>2700</v>
      </c>
      <c r="AQ256" s="78" t="b">
        <v>1</v>
      </c>
      <c r="AR256" s="78" t="b">
        <v>0</v>
      </c>
      <c r="AS256" s="78" t="b">
        <v>1</v>
      </c>
      <c r="AT256" s="78" t="s">
        <v>1663</v>
      </c>
      <c r="AU256" s="78">
        <v>0</v>
      </c>
      <c r="AV256" s="78"/>
      <c r="AW256" s="78" t="b">
        <v>0</v>
      </c>
      <c r="AX256" s="78" t="s">
        <v>2837</v>
      </c>
      <c r="AY256" s="82" t="s">
        <v>3091</v>
      </c>
      <c r="AZ256" s="78" t="s">
        <v>66</v>
      </c>
      <c r="BA256" s="78" t="str">
        <f>REPLACE(INDEX(GroupVertices[Group],MATCH(Vertices[[#This Row],[Vertex]],GroupVertices[Vertex],0)),1,1,"")</f>
        <v>2</v>
      </c>
      <c r="BB256" s="48"/>
      <c r="BC256" s="48"/>
      <c r="BD256" s="48"/>
      <c r="BE256" s="48"/>
      <c r="BF256" s="48" t="s">
        <v>632</v>
      </c>
      <c r="BG256" s="48" t="s">
        <v>632</v>
      </c>
      <c r="BH256" s="121" t="s">
        <v>3856</v>
      </c>
      <c r="BI256" s="121" t="s">
        <v>3856</v>
      </c>
      <c r="BJ256" s="121" t="s">
        <v>3943</v>
      </c>
      <c r="BK256" s="121" t="s">
        <v>3943</v>
      </c>
      <c r="BL256" s="121">
        <v>0</v>
      </c>
      <c r="BM256" s="124">
        <v>0</v>
      </c>
      <c r="BN256" s="121">
        <v>1</v>
      </c>
      <c r="BO256" s="124">
        <v>5</v>
      </c>
      <c r="BP256" s="121">
        <v>0</v>
      </c>
      <c r="BQ256" s="124">
        <v>0</v>
      </c>
      <c r="BR256" s="121">
        <v>19</v>
      </c>
      <c r="BS256" s="124">
        <v>95</v>
      </c>
      <c r="BT256" s="121">
        <v>20</v>
      </c>
      <c r="BU256" s="2"/>
      <c r="BV256" s="3"/>
      <c r="BW256" s="3"/>
      <c r="BX256" s="3"/>
      <c r="BY256" s="3"/>
    </row>
    <row r="257" spans="1:77" ht="41.45" customHeight="1">
      <c r="A257" s="64" t="s">
        <v>455</v>
      </c>
      <c r="C257" s="65"/>
      <c r="D257" s="65" t="s">
        <v>64</v>
      </c>
      <c r="E257" s="66">
        <v>170.62295845664804</v>
      </c>
      <c r="F257" s="68">
        <v>99.96433574735842</v>
      </c>
      <c r="G257" s="100" t="s">
        <v>885</v>
      </c>
      <c r="H257" s="65"/>
      <c r="I257" s="69" t="s">
        <v>455</v>
      </c>
      <c r="J257" s="70"/>
      <c r="K257" s="70"/>
      <c r="L257" s="69" t="s">
        <v>3378</v>
      </c>
      <c r="M257" s="73">
        <v>12.885706597016107</v>
      </c>
      <c r="N257" s="74">
        <v>5717.72265625</v>
      </c>
      <c r="O257" s="74">
        <v>8536.2314453125</v>
      </c>
      <c r="P257" s="75"/>
      <c r="Q257" s="76"/>
      <c r="R257" s="76"/>
      <c r="S257" s="86"/>
      <c r="T257" s="48">
        <v>0</v>
      </c>
      <c r="U257" s="48">
        <v>1</v>
      </c>
      <c r="V257" s="49">
        <v>0</v>
      </c>
      <c r="W257" s="49">
        <v>0.001808</v>
      </c>
      <c r="X257" s="49">
        <v>0.004028</v>
      </c>
      <c r="Y257" s="49">
        <v>0.514204</v>
      </c>
      <c r="Z257" s="49">
        <v>0</v>
      </c>
      <c r="AA257" s="49">
        <v>0</v>
      </c>
      <c r="AB257" s="71">
        <v>257</v>
      </c>
      <c r="AC257" s="71"/>
      <c r="AD257" s="72"/>
      <c r="AE257" s="78" t="s">
        <v>1965</v>
      </c>
      <c r="AF257" s="78">
        <v>970</v>
      </c>
      <c r="AG257" s="78">
        <v>751</v>
      </c>
      <c r="AH257" s="78">
        <v>15645</v>
      </c>
      <c r="AI257" s="78">
        <v>4688</v>
      </c>
      <c r="AJ257" s="78"/>
      <c r="AK257" s="78" t="s">
        <v>2233</v>
      </c>
      <c r="AL257" s="78" t="s">
        <v>2404</v>
      </c>
      <c r="AM257" s="78"/>
      <c r="AN257" s="78"/>
      <c r="AO257" s="80">
        <v>40886.81581018519</v>
      </c>
      <c r="AP257" s="78"/>
      <c r="AQ257" s="78" t="b">
        <v>0</v>
      </c>
      <c r="AR257" s="78" t="b">
        <v>0</v>
      </c>
      <c r="AS257" s="78" t="b">
        <v>0</v>
      </c>
      <c r="AT257" s="78" t="s">
        <v>1663</v>
      </c>
      <c r="AU257" s="78">
        <v>10</v>
      </c>
      <c r="AV257" s="82" t="s">
        <v>2750</v>
      </c>
      <c r="AW257" s="78" t="b">
        <v>0</v>
      </c>
      <c r="AX257" s="78" t="s">
        <v>2837</v>
      </c>
      <c r="AY257" s="82" t="s">
        <v>3092</v>
      </c>
      <c r="AZ257" s="78" t="s">
        <v>66</v>
      </c>
      <c r="BA257" s="78" t="str">
        <f>REPLACE(INDEX(GroupVertices[Group],MATCH(Vertices[[#This Row],[Vertex]],GroupVertices[Vertex],0)),1,1,"")</f>
        <v>1</v>
      </c>
      <c r="BB257" s="48"/>
      <c r="BC257" s="48"/>
      <c r="BD257" s="48"/>
      <c r="BE257" s="48"/>
      <c r="BF257" s="48" t="s">
        <v>637</v>
      </c>
      <c r="BG257" s="48" t="s">
        <v>637</v>
      </c>
      <c r="BH257" s="121" t="s">
        <v>3869</v>
      </c>
      <c r="BI257" s="121" t="s">
        <v>3869</v>
      </c>
      <c r="BJ257" s="121" t="s">
        <v>3957</v>
      </c>
      <c r="BK257" s="121" t="s">
        <v>3957</v>
      </c>
      <c r="BL257" s="121">
        <v>0</v>
      </c>
      <c r="BM257" s="124">
        <v>0</v>
      </c>
      <c r="BN257" s="121">
        <v>0</v>
      </c>
      <c r="BO257" s="124">
        <v>0</v>
      </c>
      <c r="BP257" s="121">
        <v>0</v>
      </c>
      <c r="BQ257" s="124">
        <v>0</v>
      </c>
      <c r="BR257" s="121">
        <v>15</v>
      </c>
      <c r="BS257" s="124">
        <v>100</v>
      </c>
      <c r="BT257" s="121">
        <v>15</v>
      </c>
      <c r="BU257" s="2"/>
      <c r="BV257" s="3"/>
      <c r="BW257" s="3"/>
      <c r="BX257" s="3"/>
      <c r="BY257" s="3"/>
    </row>
    <row r="258" spans="1:77" ht="41.45" customHeight="1">
      <c r="A258" s="64" t="s">
        <v>456</v>
      </c>
      <c r="C258" s="65"/>
      <c r="D258" s="65" t="s">
        <v>64</v>
      </c>
      <c r="E258" s="66">
        <v>310.40444480982137</v>
      </c>
      <c r="F258" s="68">
        <v>99.3862044402232</v>
      </c>
      <c r="G258" s="100" t="s">
        <v>2823</v>
      </c>
      <c r="H258" s="65"/>
      <c r="I258" s="69" t="s">
        <v>456</v>
      </c>
      <c r="J258" s="70"/>
      <c r="K258" s="70"/>
      <c r="L258" s="69" t="s">
        <v>3379</v>
      </c>
      <c r="M258" s="73">
        <v>205.55760022161542</v>
      </c>
      <c r="N258" s="74">
        <v>9048.802734375</v>
      </c>
      <c r="O258" s="74">
        <v>2508.57275390625</v>
      </c>
      <c r="P258" s="75"/>
      <c r="Q258" s="76"/>
      <c r="R258" s="76"/>
      <c r="S258" s="86"/>
      <c r="T258" s="48">
        <v>0</v>
      </c>
      <c r="U258" s="48">
        <v>3</v>
      </c>
      <c r="V258" s="49">
        <v>6</v>
      </c>
      <c r="W258" s="49">
        <v>0.333333</v>
      </c>
      <c r="X258" s="49">
        <v>0</v>
      </c>
      <c r="Y258" s="49">
        <v>1.918915</v>
      </c>
      <c r="Z258" s="49">
        <v>0</v>
      </c>
      <c r="AA258" s="49">
        <v>0</v>
      </c>
      <c r="AB258" s="71">
        <v>258</v>
      </c>
      <c r="AC258" s="71"/>
      <c r="AD258" s="72"/>
      <c r="AE258" s="78" t="s">
        <v>1966</v>
      </c>
      <c r="AF258" s="78">
        <v>11984</v>
      </c>
      <c r="AG258" s="78">
        <v>12925</v>
      </c>
      <c r="AH258" s="78">
        <v>349729</v>
      </c>
      <c r="AI258" s="78">
        <v>51066</v>
      </c>
      <c r="AJ258" s="78"/>
      <c r="AK258" s="78" t="s">
        <v>2234</v>
      </c>
      <c r="AL258" s="78"/>
      <c r="AM258" s="82" t="s">
        <v>2481</v>
      </c>
      <c r="AN258" s="78"/>
      <c r="AO258" s="80">
        <v>40737.04399305556</v>
      </c>
      <c r="AP258" s="82" t="s">
        <v>2701</v>
      </c>
      <c r="AQ258" s="78" t="b">
        <v>1</v>
      </c>
      <c r="AR258" s="78" t="b">
        <v>0</v>
      </c>
      <c r="AS258" s="78" t="b">
        <v>1</v>
      </c>
      <c r="AT258" s="78" t="s">
        <v>1663</v>
      </c>
      <c r="AU258" s="78">
        <v>254</v>
      </c>
      <c r="AV258" s="82" t="s">
        <v>2733</v>
      </c>
      <c r="AW258" s="78" t="b">
        <v>0</v>
      </c>
      <c r="AX258" s="78" t="s">
        <v>2837</v>
      </c>
      <c r="AY258" s="82" t="s">
        <v>3093</v>
      </c>
      <c r="AZ258" s="78" t="s">
        <v>66</v>
      </c>
      <c r="BA258" s="78" t="str">
        <f>REPLACE(INDEX(GroupVertices[Group],MATCH(Vertices[[#This Row],[Vertex]],GroupVertices[Vertex],0)),1,1,"")</f>
        <v>9</v>
      </c>
      <c r="BB258" s="48"/>
      <c r="BC258" s="48"/>
      <c r="BD258" s="48"/>
      <c r="BE258" s="48"/>
      <c r="BF258" s="48" t="s">
        <v>641</v>
      </c>
      <c r="BG258" s="48" t="s">
        <v>641</v>
      </c>
      <c r="BH258" s="121" t="s">
        <v>3879</v>
      </c>
      <c r="BI258" s="121" t="s">
        <v>3879</v>
      </c>
      <c r="BJ258" s="121" t="s">
        <v>3967</v>
      </c>
      <c r="BK258" s="121" t="s">
        <v>3967</v>
      </c>
      <c r="BL258" s="121">
        <v>0</v>
      </c>
      <c r="BM258" s="124">
        <v>0</v>
      </c>
      <c r="BN258" s="121">
        <v>1</v>
      </c>
      <c r="BO258" s="124">
        <v>3.0303030303030303</v>
      </c>
      <c r="BP258" s="121">
        <v>0</v>
      </c>
      <c r="BQ258" s="124">
        <v>0</v>
      </c>
      <c r="BR258" s="121">
        <v>32</v>
      </c>
      <c r="BS258" s="124">
        <v>96.96969696969697</v>
      </c>
      <c r="BT258" s="121">
        <v>33</v>
      </c>
      <c r="BU258" s="2"/>
      <c r="BV258" s="3"/>
      <c r="BW258" s="3"/>
      <c r="BX258" s="3"/>
      <c r="BY258" s="3"/>
    </row>
    <row r="259" spans="1:77" ht="41.45" customHeight="1">
      <c r="A259" s="64" t="s">
        <v>492</v>
      </c>
      <c r="C259" s="65"/>
      <c r="D259" s="65" t="s">
        <v>64</v>
      </c>
      <c r="E259" s="66">
        <v>1000</v>
      </c>
      <c r="F259" s="68">
        <v>85.51133800308679</v>
      </c>
      <c r="G259" s="100" t="s">
        <v>2824</v>
      </c>
      <c r="H259" s="65"/>
      <c r="I259" s="69" t="s">
        <v>492</v>
      </c>
      <c r="J259" s="70"/>
      <c r="K259" s="70"/>
      <c r="L259" s="69" t="s">
        <v>3380</v>
      </c>
      <c r="M259" s="73">
        <v>4829.588088171277</v>
      </c>
      <c r="N259" s="74">
        <v>9048.802734375</v>
      </c>
      <c r="O259" s="74">
        <v>1855.69677734375</v>
      </c>
      <c r="P259" s="75"/>
      <c r="Q259" s="76"/>
      <c r="R259" s="76"/>
      <c r="S259" s="86"/>
      <c r="T259" s="48">
        <v>1</v>
      </c>
      <c r="U259" s="48">
        <v>0</v>
      </c>
      <c r="V259" s="49">
        <v>0</v>
      </c>
      <c r="W259" s="49">
        <v>0.2</v>
      </c>
      <c r="X259" s="49">
        <v>0</v>
      </c>
      <c r="Y259" s="49">
        <v>0.693692</v>
      </c>
      <c r="Z259" s="49">
        <v>0</v>
      </c>
      <c r="AA259" s="49">
        <v>0</v>
      </c>
      <c r="AB259" s="71">
        <v>259</v>
      </c>
      <c r="AC259" s="71"/>
      <c r="AD259" s="72"/>
      <c r="AE259" s="78" t="s">
        <v>1967</v>
      </c>
      <c r="AF259" s="78">
        <v>2420</v>
      </c>
      <c r="AG259" s="78">
        <v>305095</v>
      </c>
      <c r="AH259" s="78">
        <v>9532</v>
      </c>
      <c r="AI259" s="78">
        <v>6038</v>
      </c>
      <c r="AJ259" s="78"/>
      <c r="AK259" s="78" t="s">
        <v>2235</v>
      </c>
      <c r="AL259" s="78" t="s">
        <v>2405</v>
      </c>
      <c r="AM259" s="82" t="s">
        <v>2482</v>
      </c>
      <c r="AN259" s="78"/>
      <c r="AO259" s="80">
        <v>40889.96362268519</v>
      </c>
      <c r="AP259" s="82" t="s">
        <v>2702</v>
      </c>
      <c r="AQ259" s="78" t="b">
        <v>0</v>
      </c>
      <c r="AR259" s="78" t="b">
        <v>0</v>
      </c>
      <c r="AS259" s="78" t="b">
        <v>0</v>
      </c>
      <c r="AT259" s="78" t="s">
        <v>1663</v>
      </c>
      <c r="AU259" s="78">
        <v>1740</v>
      </c>
      <c r="AV259" s="82" t="s">
        <v>2737</v>
      </c>
      <c r="AW259" s="78" t="b">
        <v>1</v>
      </c>
      <c r="AX259" s="78" t="s">
        <v>2837</v>
      </c>
      <c r="AY259" s="82" t="s">
        <v>3094</v>
      </c>
      <c r="AZ259" s="78" t="s">
        <v>65</v>
      </c>
      <c r="BA259" s="78" t="str">
        <f>REPLACE(INDEX(GroupVertices[Group],MATCH(Vertices[[#This Row],[Vertex]],GroupVertices[Vertex],0)),1,1,"")</f>
        <v>9</v>
      </c>
      <c r="BB259" s="48"/>
      <c r="BC259" s="48"/>
      <c r="BD259" s="48"/>
      <c r="BE259" s="48"/>
      <c r="BF259" s="48"/>
      <c r="BG259" s="48"/>
      <c r="BH259" s="48"/>
      <c r="BI259" s="48"/>
      <c r="BJ259" s="48"/>
      <c r="BK259" s="48"/>
      <c r="BL259" s="48"/>
      <c r="BM259" s="49"/>
      <c r="BN259" s="48"/>
      <c r="BO259" s="49"/>
      <c r="BP259" s="48"/>
      <c r="BQ259" s="49"/>
      <c r="BR259" s="48"/>
      <c r="BS259" s="49"/>
      <c r="BT259" s="48"/>
      <c r="BU259" s="2"/>
      <c r="BV259" s="3"/>
      <c r="BW259" s="3"/>
      <c r="BX259" s="3"/>
      <c r="BY259" s="3"/>
    </row>
    <row r="260" spans="1:77" ht="41.45" customHeight="1">
      <c r="A260" s="64" t="s">
        <v>493</v>
      </c>
      <c r="C260" s="65"/>
      <c r="D260" s="65" t="s">
        <v>64</v>
      </c>
      <c r="E260" s="66">
        <v>162.25260331031458</v>
      </c>
      <c r="F260" s="68">
        <v>99.99895524160038</v>
      </c>
      <c r="G260" s="100" t="s">
        <v>2825</v>
      </c>
      <c r="H260" s="65"/>
      <c r="I260" s="69" t="s">
        <v>493</v>
      </c>
      <c r="J260" s="70"/>
      <c r="K260" s="70"/>
      <c r="L260" s="69" t="s">
        <v>3381</v>
      </c>
      <c r="M260" s="73">
        <v>1.348183149313388</v>
      </c>
      <c r="N260" s="74">
        <v>8746.6884765625</v>
      </c>
      <c r="O260" s="74">
        <v>2508.57275390625</v>
      </c>
      <c r="P260" s="75"/>
      <c r="Q260" s="76"/>
      <c r="R260" s="76"/>
      <c r="S260" s="86"/>
      <c r="T260" s="48">
        <v>1</v>
      </c>
      <c r="U260" s="48">
        <v>0</v>
      </c>
      <c r="V260" s="49">
        <v>0</v>
      </c>
      <c r="W260" s="49">
        <v>0.2</v>
      </c>
      <c r="X260" s="49">
        <v>0</v>
      </c>
      <c r="Y260" s="49">
        <v>0.693692</v>
      </c>
      <c r="Z260" s="49">
        <v>0</v>
      </c>
      <c r="AA260" s="49">
        <v>0</v>
      </c>
      <c r="AB260" s="71">
        <v>260</v>
      </c>
      <c r="AC260" s="71"/>
      <c r="AD260" s="72"/>
      <c r="AE260" s="78" t="s">
        <v>1968</v>
      </c>
      <c r="AF260" s="78">
        <v>48</v>
      </c>
      <c r="AG260" s="78">
        <v>22</v>
      </c>
      <c r="AH260" s="78">
        <v>72</v>
      </c>
      <c r="AI260" s="78">
        <v>581</v>
      </c>
      <c r="AJ260" s="78"/>
      <c r="AK260" s="78"/>
      <c r="AL260" s="78"/>
      <c r="AM260" s="78"/>
      <c r="AN260" s="78"/>
      <c r="AO260" s="80">
        <v>41086.85767361111</v>
      </c>
      <c r="AP260" s="82" t="s">
        <v>2703</v>
      </c>
      <c r="AQ260" s="78" t="b">
        <v>1</v>
      </c>
      <c r="AR260" s="78" t="b">
        <v>0</v>
      </c>
      <c r="AS260" s="78" t="b">
        <v>0</v>
      </c>
      <c r="AT260" s="78" t="s">
        <v>2731</v>
      </c>
      <c r="AU260" s="78">
        <v>0</v>
      </c>
      <c r="AV260" s="82" t="s">
        <v>2733</v>
      </c>
      <c r="AW260" s="78" t="b">
        <v>0</v>
      </c>
      <c r="AX260" s="78" t="s">
        <v>2837</v>
      </c>
      <c r="AY260" s="82" t="s">
        <v>3095</v>
      </c>
      <c r="AZ260" s="78" t="s">
        <v>65</v>
      </c>
      <c r="BA260" s="78" t="str">
        <f>REPLACE(INDEX(GroupVertices[Group],MATCH(Vertices[[#This Row],[Vertex]],GroupVertices[Vertex],0)),1,1,"")</f>
        <v>9</v>
      </c>
      <c r="BB260" s="48"/>
      <c r="BC260" s="48"/>
      <c r="BD260" s="48"/>
      <c r="BE260" s="48"/>
      <c r="BF260" s="48"/>
      <c r="BG260" s="48"/>
      <c r="BH260" s="48"/>
      <c r="BI260" s="48"/>
      <c r="BJ260" s="48"/>
      <c r="BK260" s="48"/>
      <c r="BL260" s="48"/>
      <c r="BM260" s="49"/>
      <c r="BN260" s="48"/>
      <c r="BO260" s="49"/>
      <c r="BP260" s="48"/>
      <c r="BQ260" s="49"/>
      <c r="BR260" s="48"/>
      <c r="BS260" s="49"/>
      <c r="BT260" s="48"/>
      <c r="BU260" s="2"/>
      <c r="BV260" s="3"/>
      <c r="BW260" s="3"/>
      <c r="BX260" s="3"/>
      <c r="BY260" s="3"/>
    </row>
    <row r="261" spans="1:77" ht="41.45" customHeight="1">
      <c r="A261" s="64" t="s">
        <v>494</v>
      </c>
      <c r="C261" s="65"/>
      <c r="D261" s="65" t="s">
        <v>64</v>
      </c>
      <c r="E261" s="66">
        <v>1000</v>
      </c>
      <c r="F261" s="68">
        <v>87.622224860501</v>
      </c>
      <c r="G261" s="100" t="s">
        <v>2826</v>
      </c>
      <c r="H261" s="65"/>
      <c r="I261" s="69" t="s">
        <v>494</v>
      </c>
      <c r="J261" s="70"/>
      <c r="K261" s="70"/>
      <c r="L261" s="69" t="s">
        <v>3382</v>
      </c>
      <c r="M261" s="73">
        <v>4126.099861490364</v>
      </c>
      <c r="N261" s="74">
        <v>8746.6884765625</v>
      </c>
      <c r="O261" s="74">
        <v>1855.69677734375</v>
      </c>
      <c r="P261" s="75"/>
      <c r="Q261" s="76"/>
      <c r="R261" s="76"/>
      <c r="S261" s="86"/>
      <c r="T261" s="48">
        <v>1</v>
      </c>
      <c r="U261" s="48">
        <v>0</v>
      </c>
      <c r="V261" s="49">
        <v>0</v>
      </c>
      <c r="W261" s="49">
        <v>0.2</v>
      </c>
      <c r="X261" s="49">
        <v>0</v>
      </c>
      <c r="Y261" s="49">
        <v>0.693692</v>
      </c>
      <c r="Z261" s="49">
        <v>0</v>
      </c>
      <c r="AA261" s="49">
        <v>0</v>
      </c>
      <c r="AB261" s="71">
        <v>261</v>
      </c>
      <c r="AC261" s="71"/>
      <c r="AD261" s="72"/>
      <c r="AE261" s="78" t="s">
        <v>1969</v>
      </c>
      <c r="AF261" s="78">
        <v>41149</v>
      </c>
      <c r="AG261" s="78">
        <v>260645</v>
      </c>
      <c r="AH261" s="78">
        <v>63890</v>
      </c>
      <c r="AI261" s="78">
        <v>184534</v>
      </c>
      <c r="AJ261" s="78"/>
      <c r="AK261" s="78" t="s">
        <v>2236</v>
      </c>
      <c r="AL261" s="78" t="s">
        <v>2406</v>
      </c>
      <c r="AM261" s="82" t="s">
        <v>2483</v>
      </c>
      <c r="AN261" s="78"/>
      <c r="AO261" s="80">
        <v>41220.224386574075</v>
      </c>
      <c r="AP261" s="82" t="s">
        <v>2704</v>
      </c>
      <c r="AQ261" s="78" t="b">
        <v>0</v>
      </c>
      <c r="AR261" s="78" t="b">
        <v>0</v>
      </c>
      <c r="AS261" s="78" t="b">
        <v>1</v>
      </c>
      <c r="AT261" s="78" t="s">
        <v>1663</v>
      </c>
      <c r="AU261" s="78">
        <v>1747</v>
      </c>
      <c r="AV261" s="82" t="s">
        <v>2733</v>
      </c>
      <c r="AW261" s="78" t="b">
        <v>1</v>
      </c>
      <c r="AX261" s="78" t="s">
        <v>2837</v>
      </c>
      <c r="AY261" s="82" t="s">
        <v>3096</v>
      </c>
      <c r="AZ261" s="78" t="s">
        <v>65</v>
      </c>
      <c r="BA261" s="78" t="str">
        <f>REPLACE(INDEX(GroupVertices[Group],MATCH(Vertices[[#This Row],[Vertex]],GroupVertices[Vertex],0)),1,1,"")</f>
        <v>9</v>
      </c>
      <c r="BB261" s="48"/>
      <c r="BC261" s="48"/>
      <c r="BD261" s="48"/>
      <c r="BE261" s="48"/>
      <c r="BF261" s="48"/>
      <c r="BG261" s="48"/>
      <c r="BH261" s="48"/>
      <c r="BI261" s="48"/>
      <c r="BJ261" s="48"/>
      <c r="BK261" s="48"/>
      <c r="BL261" s="48"/>
      <c r="BM261" s="49"/>
      <c r="BN261" s="48"/>
      <c r="BO261" s="49"/>
      <c r="BP261" s="48"/>
      <c r="BQ261" s="49"/>
      <c r="BR261" s="48"/>
      <c r="BS261" s="49"/>
      <c r="BT261" s="48"/>
      <c r="BU261" s="2"/>
      <c r="BV261" s="3"/>
      <c r="BW261" s="3"/>
      <c r="BX261" s="3"/>
      <c r="BY261" s="3"/>
    </row>
    <row r="262" spans="1:77" ht="41.45" customHeight="1">
      <c r="A262" s="64" t="s">
        <v>457</v>
      </c>
      <c r="C262" s="65"/>
      <c r="D262" s="65" t="s">
        <v>64</v>
      </c>
      <c r="E262" s="66">
        <v>212.88808505973913</v>
      </c>
      <c r="F262" s="68">
        <v>99.78952867149472</v>
      </c>
      <c r="G262" s="100" t="s">
        <v>2827</v>
      </c>
      <c r="H262" s="65"/>
      <c r="I262" s="69" t="s">
        <v>457</v>
      </c>
      <c r="J262" s="70"/>
      <c r="K262" s="70"/>
      <c r="L262" s="69" t="s">
        <v>3383</v>
      </c>
      <c r="M262" s="73">
        <v>71.1430780798607</v>
      </c>
      <c r="N262" s="74">
        <v>6999.8349609375</v>
      </c>
      <c r="O262" s="74">
        <v>4412.85986328125</v>
      </c>
      <c r="P262" s="75"/>
      <c r="Q262" s="76"/>
      <c r="R262" s="76"/>
      <c r="S262" s="86"/>
      <c r="T262" s="48">
        <v>0</v>
      </c>
      <c r="U262" s="48">
        <v>1</v>
      </c>
      <c r="V262" s="49">
        <v>0</v>
      </c>
      <c r="W262" s="49">
        <v>0.001808</v>
      </c>
      <c r="X262" s="49">
        <v>0.004028</v>
      </c>
      <c r="Y262" s="49">
        <v>0.514204</v>
      </c>
      <c r="Z262" s="49">
        <v>0</v>
      </c>
      <c r="AA262" s="49">
        <v>0</v>
      </c>
      <c r="AB262" s="71">
        <v>262</v>
      </c>
      <c r="AC262" s="71"/>
      <c r="AD262" s="72"/>
      <c r="AE262" s="78" t="s">
        <v>1970</v>
      </c>
      <c r="AF262" s="78">
        <v>4999</v>
      </c>
      <c r="AG262" s="78">
        <v>4432</v>
      </c>
      <c r="AH262" s="78">
        <v>67721</v>
      </c>
      <c r="AI262" s="78">
        <v>34855</v>
      </c>
      <c r="AJ262" s="78"/>
      <c r="AK262" s="78" t="s">
        <v>2237</v>
      </c>
      <c r="AL262" s="78" t="s">
        <v>2267</v>
      </c>
      <c r="AM262" s="78"/>
      <c r="AN262" s="78"/>
      <c r="AO262" s="80">
        <v>39686.7784837963</v>
      </c>
      <c r="AP262" s="82" t="s">
        <v>2705</v>
      </c>
      <c r="AQ262" s="78" t="b">
        <v>0</v>
      </c>
      <c r="AR262" s="78" t="b">
        <v>0</v>
      </c>
      <c r="AS262" s="78" t="b">
        <v>0</v>
      </c>
      <c r="AT262" s="78" t="s">
        <v>1663</v>
      </c>
      <c r="AU262" s="78">
        <v>70</v>
      </c>
      <c r="AV262" s="82" t="s">
        <v>2743</v>
      </c>
      <c r="AW262" s="78" t="b">
        <v>0</v>
      </c>
      <c r="AX262" s="78" t="s">
        <v>2837</v>
      </c>
      <c r="AY262" s="82" t="s">
        <v>3097</v>
      </c>
      <c r="AZ262" s="78" t="s">
        <v>66</v>
      </c>
      <c r="BA262" s="78" t="str">
        <f>REPLACE(INDEX(GroupVertices[Group],MATCH(Vertices[[#This Row],[Vertex]],GroupVertices[Vertex],0)),1,1,"")</f>
        <v>1</v>
      </c>
      <c r="BB262" s="48"/>
      <c r="BC262" s="48"/>
      <c r="BD262" s="48"/>
      <c r="BE262" s="48"/>
      <c r="BF262" s="48" t="s">
        <v>625</v>
      </c>
      <c r="BG262" s="48" t="s">
        <v>625</v>
      </c>
      <c r="BH262" s="121" t="s">
        <v>3833</v>
      </c>
      <c r="BI262" s="121" t="s">
        <v>3833</v>
      </c>
      <c r="BJ262" s="121" t="s">
        <v>3920</v>
      </c>
      <c r="BK262" s="121" t="s">
        <v>3920</v>
      </c>
      <c r="BL262" s="121">
        <v>1</v>
      </c>
      <c r="BM262" s="124">
        <v>7.6923076923076925</v>
      </c>
      <c r="BN262" s="121">
        <v>0</v>
      </c>
      <c r="BO262" s="124">
        <v>0</v>
      </c>
      <c r="BP262" s="121">
        <v>0</v>
      </c>
      <c r="BQ262" s="124">
        <v>0</v>
      </c>
      <c r="BR262" s="121">
        <v>12</v>
      </c>
      <c r="BS262" s="124">
        <v>92.3076923076923</v>
      </c>
      <c r="BT262" s="121">
        <v>13</v>
      </c>
      <c r="BU262" s="2"/>
      <c r="BV262" s="3"/>
      <c r="BW262" s="3"/>
      <c r="BX262" s="3"/>
      <c r="BY262" s="3"/>
    </row>
    <row r="263" spans="1:77" ht="41.45" customHeight="1">
      <c r="A263" s="64" t="s">
        <v>458</v>
      </c>
      <c r="C263" s="65"/>
      <c r="D263" s="65" t="s">
        <v>64</v>
      </c>
      <c r="E263" s="66">
        <v>214.3692590156747</v>
      </c>
      <c r="F263" s="68">
        <v>99.78340258815149</v>
      </c>
      <c r="G263" s="100" t="s">
        <v>2828</v>
      </c>
      <c r="H263" s="65"/>
      <c r="I263" s="69" t="s">
        <v>458</v>
      </c>
      <c r="J263" s="70"/>
      <c r="K263" s="70"/>
      <c r="L263" s="69" t="s">
        <v>3384</v>
      </c>
      <c r="M263" s="73">
        <v>73.1846974553801</v>
      </c>
      <c r="N263" s="74">
        <v>2248.021484375</v>
      </c>
      <c r="O263" s="74">
        <v>790.0907592773438</v>
      </c>
      <c r="P263" s="75"/>
      <c r="Q263" s="76"/>
      <c r="R263" s="76"/>
      <c r="S263" s="86"/>
      <c r="T263" s="48">
        <v>0</v>
      </c>
      <c r="U263" s="48">
        <v>1</v>
      </c>
      <c r="V263" s="49">
        <v>0</v>
      </c>
      <c r="W263" s="49">
        <v>0.001808</v>
      </c>
      <c r="X263" s="49">
        <v>0.004028</v>
      </c>
      <c r="Y263" s="49">
        <v>0.514204</v>
      </c>
      <c r="Z263" s="49">
        <v>0</v>
      </c>
      <c r="AA263" s="49">
        <v>0</v>
      </c>
      <c r="AB263" s="71">
        <v>263</v>
      </c>
      <c r="AC263" s="71"/>
      <c r="AD263" s="72"/>
      <c r="AE263" s="78" t="s">
        <v>1971</v>
      </c>
      <c r="AF263" s="78">
        <v>4320</v>
      </c>
      <c r="AG263" s="78">
        <v>4561</v>
      </c>
      <c r="AH263" s="78">
        <v>292051</v>
      </c>
      <c r="AI263" s="78">
        <v>190847</v>
      </c>
      <c r="AJ263" s="78"/>
      <c r="AK263" s="78" t="s">
        <v>2238</v>
      </c>
      <c r="AL263" s="78" t="s">
        <v>2407</v>
      </c>
      <c r="AM263" s="78"/>
      <c r="AN263" s="78"/>
      <c r="AO263" s="80">
        <v>41247.29855324074</v>
      </c>
      <c r="AP263" s="82" t="s">
        <v>2706</v>
      </c>
      <c r="AQ263" s="78" t="b">
        <v>1</v>
      </c>
      <c r="AR263" s="78" t="b">
        <v>0</v>
      </c>
      <c r="AS263" s="78" t="b">
        <v>1</v>
      </c>
      <c r="AT263" s="78" t="s">
        <v>1663</v>
      </c>
      <c r="AU263" s="78">
        <v>94</v>
      </c>
      <c r="AV263" s="82" t="s">
        <v>2733</v>
      </c>
      <c r="AW263" s="78" t="b">
        <v>0</v>
      </c>
      <c r="AX263" s="78" t="s">
        <v>2837</v>
      </c>
      <c r="AY263" s="82" t="s">
        <v>3098</v>
      </c>
      <c r="AZ263" s="78" t="s">
        <v>66</v>
      </c>
      <c r="BA263" s="78" t="str">
        <f>REPLACE(INDEX(GroupVertices[Group],MATCH(Vertices[[#This Row],[Vertex]],GroupVertices[Vertex],0)),1,1,"")</f>
        <v>1</v>
      </c>
      <c r="BB263" s="48"/>
      <c r="BC263" s="48"/>
      <c r="BD263" s="48"/>
      <c r="BE263" s="48"/>
      <c r="BF263" s="48" t="s">
        <v>625</v>
      </c>
      <c r="BG263" s="48" t="s">
        <v>625</v>
      </c>
      <c r="BH263" s="121" t="s">
        <v>3847</v>
      </c>
      <c r="BI263" s="121" t="s">
        <v>3847</v>
      </c>
      <c r="BJ263" s="121" t="s">
        <v>3934</v>
      </c>
      <c r="BK263" s="121" t="s">
        <v>3934</v>
      </c>
      <c r="BL263" s="121">
        <v>0</v>
      </c>
      <c r="BM263" s="124">
        <v>0</v>
      </c>
      <c r="BN263" s="121">
        <v>0</v>
      </c>
      <c r="BO263" s="124">
        <v>0</v>
      </c>
      <c r="BP263" s="121">
        <v>0</v>
      </c>
      <c r="BQ263" s="124">
        <v>0</v>
      </c>
      <c r="BR263" s="121">
        <v>7</v>
      </c>
      <c r="BS263" s="124">
        <v>100</v>
      </c>
      <c r="BT263" s="121">
        <v>7</v>
      </c>
      <c r="BU263" s="2"/>
      <c r="BV263" s="3"/>
      <c r="BW263" s="3"/>
      <c r="BX263" s="3"/>
      <c r="BY263" s="3"/>
    </row>
    <row r="264" spans="1:77" ht="41.45" customHeight="1">
      <c r="A264" s="64" t="s">
        <v>459</v>
      </c>
      <c r="C264" s="65"/>
      <c r="D264" s="65" t="s">
        <v>64</v>
      </c>
      <c r="E264" s="66">
        <v>164.28491176148196</v>
      </c>
      <c r="F264" s="68">
        <v>99.99054968538526</v>
      </c>
      <c r="G264" s="100" t="s">
        <v>886</v>
      </c>
      <c r="H264" s="65"/>
      <c r="I264" s="69" t="s">
        <v>459</v>
      </c>
      <c r="J264" s="70"/>
      <c r="K264" s="70"/>
      <c r="L264" s="69" t="s">
        <v>3385</v>
      </c>
      <c r="M264" s="73">
        <v>4.149474850607463</v>
      </c>
      <c r="N264" s="74">
        <v>3036.234130859375</v>
      </c>
      <c r="O264" s="74">
        <v>6440.1474609375</v>
      </c>
      <c r="P264" s="75"/>
      <c r="Q264" s="76"/>
      <c r="R264" s="76"/>
      <c r="S264" s="86"/>
      <c r="T264" s="48">
        <v>0</v>
      </c>
      <c r="U264" s="48">
        <v>1</v>
      </c>
      <c r="V264" s="49">
        <v>0</v>
      </c>
      <c r="W264" s="49">
        <v>0.001808</v>
      </c>
      <c r="X264" s="49">
        <v>0.004028</v>
      </c>
      <c r="Y264" s="49">
        <v>0.514204</v>
      </c>
      <c r="Z264" s="49">
        <v>0</v>
      </c>
      <c r="AA264" s="49">
        <v>0</v>
      </c>
      <c r="AB264" s="71">
        <v>264</v>
      </c>
      <c r="AC264" s="71"/>
      <c r="AD264" s="72"/>
      <c r="AE264" s="78" t="s">
        <v>1972</v>
      </c>
      <c r="AF264" s="78">
        <v>641</v>
      </c>
      <c r="AG264" s="78">
        <v>199</v>
      </c>
      <c r="AH264" s="78">
        <v>2938</v>
      </c>
      <c r="AI264" s="78">
        <v>7897</v>
      </c>
      <c r="AJ264" s="78"/>
      <c r="AK264" s="78" t="s">
        <v>2239</v>
      </c>
      <c r="AL264" s="78" t="s">
        <v>2408</v>
      </c>
      <c r="AM264" s="78"/>
      <c r="AN264" s="78"/>
      <c r="AO264" s="80">
        <v>39917.9718287037</v>
      </c>
      <c r="AP264" s="82" t="s">
        <v>2707</v>
      </c>
      <c r="AQ264" s="78" t="b">
        <v>0</v>
      </c>
      <c r="AR264" s="78" t="b">
        <v>0</v>
      </c>
      <c r="AS264" s="78" t="b">
        <v>1</v>
      </c>
      <c r="AT264" s="78" t="s">
        <v>1663</v>
      </c>
      <c r="AU264" s="78">
        <v>1</v>
      </c>
      <c r="AV264" s="82" t="s">
        <v>2738</v>
      </c>
      <c r="AW264" s="78" t="b">
        <v>0</v>
      </c>
      <c r="AX264" s="78" t="s">
        <v>2837</v>
      </c>
      <c r="AY264" s="82" t="s">
        <v>3099</v>
      </c>
      <c r="AZ264" s="78" t="s">
        <v>66</v>
      </c>
      <c r="BA264" s="78" t="str">
        <f>REPLACE(INDEX(GroupVertices[Group],MATCH(Vertices[[#This Row],[Vertex]],GroupVertices[Vertex],0)),1,1,"")</f>
        <v>1</v>
      </c>
      <c r="BB264" s="48"/>
      <c r="BC264" s="48"/>
      <c r="BD264" s="48"/>
      <c r="BE264" s="48"/>
      <c r="BF264" s="48" t="s">
        <v>633</v>
      </c>
      <c r="BG264" s="48" t="s">
        <v>633</v>
      </c>
      <c r="BH264" s="121" t="s">
        <v>3843</v>
      </c>
      <c r="BI264" s="121" t="s">
        <v>3897</v>
      </c>
      <c r="BJ264" s="121" t="s">
        <v>3930</v>
      </c>
      <c r="BK264" s="121" t="s">
        <v>3930</v>
      </c>
      <c r="BL264" s="121">
        <v>0</v>
      </c>
      <c r="BM264" s="124">
        <v>0</v>
      </c>
      <c r="BN264" s="121">
        <v>1</v>
      </c>
      <c r="BO264" s="124">
        <v>3.125</v>
      </c>
      <c r="BP264" s="121">
        <v>0</v>
      </c>
      <c r="BQ264" s="124">
        <v>0</v>
      </c>
      <c r="BR264" s="121">
        <v>31</v>
      </c>
      <c r="BS264" s="124">
        <v>96.875</v>
      </c>
      <c r="BT264" s="121">
        <v>32</v>
      </c>
      <c r="BU264" s="2"/>
      <c r="BV264" s="3"/>
      <c r="BW264" s="3"/>
      <c r="BX264" s="3"/>
      <c r="BY264" s="3"/>
    </row>
    <row r="265" spans="1:77" ht="41.45" customHeight="1">
      <c r="A265" s="64" t="s">
        <v>460</v>
      </c>
      <c r="C265" s="65"/>
      <c r="D265" s="65" t="s">
        <v>64</v>
      </c>
      <c r="E265" s="66">
        <v>165.23791515948702</v>
      </c>
      <c r="F265" s="68">
        <v>99.9866080968776</v>
      </c>
      <c r="G265" s="100" t="s">
        <v>887</v>
      </c>
      <c r="H265" s="65"/>
      <c r="I265" s="69" t="s">
        <v>460</v>
      </c>
      <c r="J265" s="70"/>
      <c r="K265" s="70"/>
      <c r="L265" s="69" t="s">
        <v>3386</v>
      </c>
      <c r="M265" s="73">
        <v>5.463074913926155</v>
      </c>
      <c r="N265" s="74">
        <v>6654.9365234375</v>
      </c>
      <c r="O265" s="74">
        <v>3163.71875</v>
      </c>
      <c r="P265" s="75"/>
      <c r="Q265" s="76"/>
      <c r="R265" s="76"/>
      <c r="S265" s="86"/>
      <c r="T265" s="48">
        <v>0</v>
      </c>
      <c r="U265" s="48">
        <v>1</v>
      </c>
      <c r="V265" s="49">
        <v>0</v>
      </c>
      <c r="W265" s="49">
        <v>0.001808</v>
      </c>
      <c r="X265" s="49">
        <v>0.004028</v>
      </c>
      <c r="Y265" s="49">
        <v>0.514204</v>
      </c>
      <c r="Z265" s="49">
        <v>0</v>
      </c>
      <c r="AA265" s="49">
        <v>0</v>
      </c>
      <c r="AB265" s="71">
        <v>265</v>
      </c>
      <c r="AC265" s="71"/>
      <c r="AD265" s="72"/>
      <c r="AE265" s="78" t="s">
        <v>1973</v>
      </c>
      <c r="AF265" s="78">
        <v>581</v>
      </c>
      <c r="AG265" s="78">
        <v>282</v>
      </c>
      <c r="AH265" s="78">
        <v>18537</v>
      </c>
      <c r="AI265" s="78">
        <v>38298</v>
      </c>
      <c r="AJ265" s="78"/>
      <c r="AK265" s="78" t="s">
        <v>2240</v>
      </c>
      <c r="AL265" s="78" t="s">
        <v>2409</v>
      </c>
      <c r="AM265" s="78"/>
      <c r="AN265" s="78"/>
      <c r="AO265" s="80">
        <v>43252.944861111115</v>
      </c>
      <c r="AP265" s="82" t="s">
        <v>2708</v>
      </c>
      <c r="AQ265" s="78" t="b">
        <v>1</v>
      </c>
      <c r="AR265" s="78" t="b">
        <v>0</v>
      </c>
      <c r="AS265" s="78" t="b">
        <v>0</v>
      </c>
      <c r="AT265" s="78" t="s">
        <v>1663</v>
      </c>
      <c r="AU265" s="78">
        <v>5</v>
      </c>
      <c r="AV265" s="78"/>
      <c r="AW265" s="78" t="b">
        <v>0</v>
      </c>
      <c r="AX265" s="78" t="s">
        <v>2837</v>
      </c>
      <c r="AY265" s="82" t="s">
        <v>3100</v>
      </c>
      <c r="AZ265" s="78" t="s">
        <v>66</v>
      </c>
      <c r="BA265" s="78" t="str">
        <f>REPLACE(INDEX(GroupVertices[Group],MATCH(Vertices[[#This Row],[Vertex]],GroupVertices[Vertex],0)),1,1,"")</f>
        <v>1</v>
      </c>
      <c r="BB265" s="48"/>
      <c r="BC265" s="48"/>
      <c r="BD265" s="48"/>
      <c r="BE265" s="48"/>
      <c r="BF265" s="48" t="s">
        <v>488</v>
      </c>
      <c r="BG265" s="48" t="s">
        <v>488</v>
      </c>
      <c r="BH265" s="121" t="s">
        <v>3827</v>
      </c>
      <c r="BI265" s="121" t="s">
        <v>3827</v>
      </c>
      <c r="BJ265" s="121" t="s">
        <v>3914</v>
      </c>
      <c r="BK265" s="121" t="s">
        <v>3914</v>
      </c>
      <c r="BL265" s="121">
        <v>0</v>
      </c>
      <c r="BM265" s="124">
        <v>0</v>
      </c>
      <c r="BN265" s="121">
        <v>0</v>
      </c>
      <c r="BO265" s="124">
        <v>0</v>
      </c>
      <c r="BP265" s="121">
        <v>0</v>
      </c>
      <c r="BQ265" s="124">
        <v>0</v>
      </c>
      <c r="BR265" s="121">
        <v>24</v>
      </c>
      <c r="BS265" s="124">
        <v>100</v>
      </c>
      <c r="BT265" s="121">
        <v>24</v>
      </c>
      <c r="BU265" s="2"/>
      <c r="BV265" s="3"/>
      <c r="BW265" s="3"/>
      <c r="BX265" s="3"/>
      <c r="BY265" s="3"/>
    </row>
    <row r="266" spans="1:77" ht="41.45" customHeight="1">
      <c r="A266" s="64" t="s">
        <v>461</v>
      </c>
      <c r="C266" s="65"/>
      <c r="D266" s="65" t="s">
        <v>64</v>
      </c>
      <c r="E266" s="66">
        <v>228.3887427381344</v>
      </c>
      <c r="F266" s="68">
        <v>99.72541849697258</v>
      </c>
      <c r="G266" s="100" t="s">
        <v>888</v>
      </c>
      <c r="H266" s="65"/>
      <c r="I266" s="69" t="s">
        <v>461</v>
      </c>
      <c r="J266" s="70"/>
      <c r="K266" s="70"/>
      <c r="L266" s="69" t="s">
        <v>3387</v>
      </c>
      <c r="M266" s="73">
        <v>92.50886224227314</v>
      </c>
      <c r="N266" s="74">
        <v>2455.060791015625</v>
      </c>
      <c r="O266" s="74">
        <v>493.8083190917969</v>
      </c>
      <c r="P266" s="75"/>
      <c r="Q266" s="76"/>
      <c r="R266" s="76"/>
      <c r="S266" s="86"/>
      <c r="T266" s="48">
        <v>0</v>
      </c>
      <c r="U266" s="48">
        <v>1</v>
      </c>
      <c r="V266" s="49">
        <v>0</v>
      </c>
      <c r="W266" s="49">
        <v>0.001808</v>
      </c>
      <c r="X266" s="49">
        <v>0.004028</v>
      </c>
      <c r="Y266" s="49">
        <v>0.514204</v>
      </c>
      <c r="Z266" s="49">
        <v>0</v>
      </c>
      <c r="AA266" s="49">
        <v>0</v>
      </c>
      <c r="AB266" s="71">
        <v>266</v>
      </c>
      <c r="AC266" s="71"/>
      <c r="AD266" s="72"/>
      <c r="AE266" s="78" t="s">
        <v>1974</v>
      </c>
      <c r="AF266" s="78">
        <v>6319</v>
      </c>
      <c r="AG266" s="78">
        <v>5782</v>
      </c>
      <c r="AH266" s="78">
        <v>110242</v>
      </c>
      <c r="AI266" s="78">
        <v>96512</v>
      </c>
      <c r="AJ266" s="78"/>
      <c r="AK266" s="78" t="s">
        <v>2241</v>
      </c>
      <c r="AL266" s="78" t="s">
        <v>2410</v>
      </c>
      <c r="AM266" s="78"/>
      <c r="AN266" s="78"/>
      <c r="AO266" s="80">
        <v>39932.1249537037</v>
      </c>
      <c r="AP266" s="82" t="s">
        <v>2709</v>
      </c>
      <c r="AQ266" s="78" t="b">
        <v>1</v>
      </c>
      <c r="AR266" s="78" t="b">
        <v>0</v>
      </c>
      <c r="AS266" s="78" t="b">
        <v>1</v>
      </c>
      <c r="AT266" s="78" t="s">
        <v>1663</v>
      </c>
      <c r="AU266" s="78">
        <v>1</v>
      </c>
      <c r="AV266" s="82" t="s">
        <v>2733</v>
      </c>
      <c r="AW266" s="78" t="b">
        <v>0</v>
      </c>
      <c r="AX266" s="78" t="s">
        <v>2837</v>
      </c>
      <c r="AY266" s="82" t="s">
        <v>3101</v>
      </c>
      <c r="AZ266" s="78" t="s">
        <v>66</v>
      </c>
      <c r="BA266" s="78" t="str">
        <f>REPLACE(INDEX(GroupVertices[Group],MATCH(Vertices[[#This Row],[Vertex]],GroupVertices[Vertex],0)),1,1,"")</f>
        <v>1</v>
      </c>
      <c r="BB266" s="48"/>
      <c r="BC266" s="48"/>
      <c r="BD266" s="48"/>
      <c r="BE266" s="48"/>
      <c r="BF266" s="48" t="s">
        <v>637</v>
      </c>
      <c r="BG266" s="48" t="s">
        <v>637</v>
      </c>
      <c r="BH266" s="121" t="s">
        <v>3869</v>
      </c>
      <c r="BI266" s="121" t="s">
        <v>3869</v>
      </c>
      <c r="BJ266" s="121" t="s">
        <v>3957</v>
      </c>
      <c r="BK266" s="121" t="s">
        <v>3957</v>
      </c>
      <c r="BL266" s="121">
        <v>0</v>
      </c>
      <c r="BM266" s="124">
        <v>0</v>
      </c>
      <c r="BN266" s="121">
        <v>0</v>
      </c>
      <c r="BO266" s="124">
        <v>0</v>
      </c>
      <c r="BP266" s="121">
        <v>0</v>
      </c>
      <c r="BQ266" s="124">
        <v>0</v>
      </c>
      <c r="BR266" s="121">
        <v>15</v>
      </c>
      <c r="BS266" s="124">
        <v>100</v>
      </c>
      <c r="BT266" s="121">
        <v>15</v>
      </c>
      <c r="BU266" s="2"/>
      <c r="BV266" s="3"/>
      <c r="BW266" s="3"/>
      <c r="BX266" s="3"/>
      <c r="BY266" s="3"/>
    </row>
    <row r="267" spans="1:77" ht="41.45" customHeight="1">
      <c r="A267" s="64" t="s">
        <v>463</v>
      </c>
      <c r="C267" s="65"/>
      <c r="D267" s="65" t="s">
        <v>64</v>
      </c>
      <c r="E267" s="66">
        <v>179.28036281924807</v>
      </c>
      <c r="F267" s="68">
        <v>99.92852902766235</v>
      </c>
      <c r="G267" s="100" t="s">
        <v>889</v>
      </c>
      <c r="H267" s="65"/>
      <c r="I267" s="69" t="s">
        <v>463</v>
      </c>
      <c r="J267" s="70"/>
      <c r="K267" s="70"/>
      <c r="L267" s="69" t="s">
        <v>3388</v>
      </c>
      <c r="M267" s="73">
        <v>24.81889271439313</v>
      </c>
      <c r="N267" s="74">
        <v>9599.4296875</v>
      </c>
      <c r="O267" s="74">
        <v>2182.134765625</v>
      </c>
      <c r="P267" s="75"/>
      <c r="Q267" s="76"/>
      <c r="R267" s="76"/>
      <c r="S267" s="86"/>
      <c r="T267" s="48">
        <v>0</v>
      </c>
      <c r="U267" s="48">
        <v>1</v>
      </c>
      <c r="V267" s="49">
        <v>0</v>
      </c>
      <c r="W267" s="49">
        <v>0.333333</v>
      </c>
      <c r="X267" s="49">
        <v>0</v>
      </c>
      <c r="Y267" s="49">
        <v>0.638297</v>
      </c>
      <c r="Z267" s="49">
        <v>0</v>
      </c>
      <c r="AA267" s="49">
        <v>0</v>
      </c>
      <c r="AB267" s="71">
        <v>267</v>
      </c>
      <c r="AC267" s="71"/>
      <c r="AD267" s="72"/>
      <c r="AE267" s="78" t="s">
        <v>1975</v>
      </c>
      <c r="AF267" s="78">
        <v>1533</v>
      </c>
      <c r="AG267" s="78">
        <v>1505</v>
      </c>
      <c r="AH267" s="78">
        <v>6677</v>
      </c>
      <c r="AI267" s="78">
        <v>37553</v>
      </c>
      <c r="AJ267" s="78"/>
      <c r="AK267" s="78" t="s">
        <v>2242</v>
      </c>
      <c r="AL267" s="78" t="s">
        <v>2411</v>
      </c>
      <c r="AM267" s="78"/>
      <c r="AN267" s="78"/>
      <c r="AO267" s="80">
        <v>43332.10590277778</v>
      </c>
      <c r="AP267" s="82" t="s">
        <v>2710</v>
      </c>
      <c r="AQ267" s="78" t="b">
        <v>1</v>
      </c>
      <c r="AR267" s="78" t="b">
        <v>0</v>
      </c>
      <c r="AS267" s="78" t="b">
        <v>0</v>
      </c>
      <c r="AT267" s="78" t="s">
        <v>1663</v>
      </c>
      <c r="AU267" s="78">
        <v>26</v>
      </c>
      <c r="AV267" s="78"/>
      <c r="AW267" s="78" t="b">
        <v>0</v>
      </c>
      <c r="AX267" s="78" t="s">
        <v>2837</v>
      </c>
      <c r="AY267" s="82" t="s">
        <v>3102</v>
      </c>
      <c r="AZ267" s="78" t="s">
        <v>66</v>
      </c>
      <c r="BA267" s="78" t="str">
        <f>REPLACE(INDEX(GroupVertices[Group],MATCH(Vertices[[#This Row],[Vertex]],GroupVertices[Vertex],0)),1,1,"")</f>
        <v>11</v>
      </c>
      <c r="BB267" s="48"/>
      <c r="BC267" s="48"/>
      <c r="BD267" s="48"/>
      <c r="BE267" s="48"/>
      <c r="BF267" s="48"/>
      <c r="BG267" s="48"/>
      <c r="BH267" s="121" t="s">
        <v>3876</v>
      </c>
      <c r="BI267" s="121" t="s">
        <v>3876</v>
      </c>
      <c r="BJ267" s="121" t="s">
        <v>3964</v>
      </c>
      <c r="BK267" s="121" t="s">
        <v>3964</v>
      </c>
      <c r="BL267" s="121">
        <v>1</v>
      </c>
      <c r="BM267" s="124">
        <v>3.8461538461538463</v>
      </c>
      <c r="BN267" s="121">
        <v>0</v>
      </c>
      <c r="BO267" s="124">
        <v>0</v>
      </c>
      <c r="BP267" s="121">
        <v>0</v>
      </c>
      <c r="BQ267" s="124">
        <v>0</v>
      </c>
      <c r="BR267" s="121">
        <v>25</v>
      </c>
      <c r="BS267" s="124">
        <v>96.15384615384616</v>
      </c>
      <c r="BT267" s="121">
        <v>26</v>
      </c>
      <c r="BU267" s="2"/>
      <c r="BV267" s="3"/>
      <c r="BW267" s="3"/>
      <c r="BX267" s="3"/>
      <c r="BY267" s="3"/>
    </row>
    <row r="268" spans="1:77" ht="41.45" customHeight="1">
      <c r="A268" s="64" t="s">
        <v>464</v>
      </c>
      <c r="C268" s="65"/>
      <c r="D268" s="65" t="s">
        <v>64</v>
      </c>
      <c r="E268" s="66">
        <v>1000</v>
      </c>
      <c r="F268" s="68">
        <v>86.46615220230322</v>
      </c>
      <c r="G268" s="100" t="s">
        <v>2829</v>
      </c>
      <c r="H268" s="65"/>
      <c r="I268" s="69" t="s">
        <v>464</v>
      </c>
      <c r="J268" s="70"/>
      <c r="K268" s="70"/>
      <c r="L268" s="69" t="s">
        <v>3389</v>
      </c>
      <c r="M268" s="73">
        <v>4511.380342712415</v>
      </c>
      <c r="N268" s="74">
        <v>8758.05859375</v>
      </c>
      <c r="O268" s="74">
        <v>558.7676391601562</v>
      </c>
      <c r="P268" s="75"/>
      <c r="Q268" s="76"/>
      <c r="R268" s="76"/>
      <c r="S268" s="86"/>
      <c r="T268" s="48">
        <v>0</v>
      </c>
      <c r="U268" s="48">
        <v>1</v>
      </c>
      <c r="V268" s="49">
        <v>0</v>
      </c>
      <c r="W268" s="49">
        <v>0.333333</v>
      </c>
      <c r="X268" s="49">
        <v>0</v>
      </c>
      <c r="Y268" s="49">
        <v>0.638297</v>
      </c>
      <c r="Z268" s="49">
        <v>0</v>
      </c>
      <c r="AA268" s="49">
        <v>0</v>
      </c>
      <c r="AB268" s="71">
        <v>268</v>
      </c>
      <c r="AC268" s="71"/>
      <c r="AD268" s="72"/>
      <c r="AE268" s="78" t="s">
        <v>1976</v>
      </c>
      <c r="AF268" s="78">
        <v>1201</v>
      </c>
      <c r="AG268" s="78">
        <v>284989</v>
      </c>
      <c r="AH268" s="78">
        <v>374648</v>
      </c>
      <c r="AI268" s="78">
        <v>2777</v>
      </c>
      <c r="AJ268" s="78"/>
      <c r="AK268" s="78" t="s">
        <v>2243</v>
      </c>
      <c r="AL268" s="78" t="s">
        <v>1687</v>
      </c>
      <c r="AM268" s="82" t="s">
        <v>2484</v>
      </c>
      <c r="AN268" s="78"/>
      <c r="AO268" s="80">
        <v>39827.93693287037</v>
      </c>
      <c r="AP268" s="82" t="s">
        <v>2711</v>
      </c>
      <c r="AQ268" s="78" t="b">
        <v>0</v>
      </c>
      <c r="AR268" s="78" t="b">
        <v>0</v>
      </c>
      <c r="AS268" s="78" t="b">
        <v>1</v>
      </c>
      <c r="AT268" s="78" t="s">
        <v>1663</v>
      </c>
      <c r="AU268" s="78">
        <v>1915</v>
      </c>
      <c r="AV268" s="82" t="s">
        <v>2740</v>
      </c>
      <c r="AW268" s="78" t="b">
        <v>1</v>
      </c>
      <c r="AX268" s="78" t="s">
        <v>2837</v>
      </c>
      <c r="AY268" s="82" t="s">
        <v>3103</v>
      </c>
      <c r="AZ268" s="78" t="s">
        <v>66</v>
      </c>
      <c r="BA268" s="78" t="str">
        <f>REPLACE(INDEX(GroupVertices[Group],MATCH(Vertices[[#This Row],[Vertex]],GroupVertices[Vertex],0)),1,1,"")</f>
        <v>10</v>
      </c>
      <c r="BB268" s="48"/>
      <c r="BC268" s="48"/>
      <c r="BD268" s="48"/>
      <c r="BE268" s="48"/>
      <c r="BF268" s="48" t="s">
        <v>642</v>
      </c>
      <c r="BG268" s="48" t="s">
        <v>642</v>
      </c>
      <c r="BH268" s="121" t="s">
        <v>3880</v>
      </c>
      <c r="BI268" s="121" t="s">
        <v>3880</v>
      </c>
      <c r="BJ268" s="121" t="s">
        <v>3968</v>
      </c>
      <c r="BK268" s="121" t="s">
        <v>3968</v>
      </c>
      <c r="BL268" s="121">
        <v>0</v>
      </c>
      <c r="BM268" s="124">
        <v>0</v>
      </c>
      <c r="BN268" s="121">
        <v>0</v>
      </c>
      <c r="BO268" s="124">
        <v>0</v>
      </c>
      <c r="BP268" s="121">
        <v>0</v>
      </c>
      <c r="BQ268" s="124">
        <v>0</v>
      </c>
      <c r="BR268" s="121">
        <v>14</v>
      </c>
      <c r="BS268" s="124">
        <v>100</v>
      </c>
      <c r="BT268" s="121">
        <v>14</v>
      </c>
      <c r="BU268" s="2"/>
      <c r="BV268" s="3"/>
      <c r="BW268" s="3"/>
      <c r="BX268" s="3"/>
      <c r="BY268" s="3"/>
    </row>
    <row r="269" spans="1:77" ht="41.45" customHeight="1">
      <c r="A269" s="64" t="s">
        <v>473</v>
      </c>
      <c r="C269" s="65"/>
      <c r="D269" s="65" t="s">
        <v>64</v>
      </c>
      <c r="E269" s="66">
        <v>162.8955935547517</v>
      </c>
      <c r="F269" s="68">
        <v>99.99629585658316</v>
      </c>
      <c r="G269" s="100" t="s">
        <v>2830</v>
      </c>
      <c r="H269" s="65"/>
      <c r="I269" s="69" t="s">
        <v>473</v>
      </c>
      <c r="J269" s="70"/>
      <c r="K269" s="70"/>
      <c r="L269" s="69" t="s">
        <v>3390</v>
      </c>
      <c r="M269" s="73">
        <v>2.23446752938383</v>
      </c>
      <c r="N269" s="74">
        <v>8758.05859375</v>
      </c>
      <c r="O269" s="74">
        <v>970.4911499023438</v>
      </c>
      <c r="P269" s="75"/>
      <c r="Q269" s="76"/>
      <c r="R269" s="76"/>
      <c r="S269" s="86"/>
      <c r="T269" s="48">
        <v>3</v>
      </c>
      <c r="U269" s="48">
        <v>1</v>
      </c>
      <c r="V269" s="49">
        <v>2</v>
      </c>
      <c r="W269" s="49">
        <v>0.5</v>
      </c>
      <c r="X269" s="49">
        <v>0</v>
      </c>
      <c r="Y269" s="49">
        <v>1.723401</v>
      </c>
      <c r="Z269" s="49">
        <v>0</v>
      </c>
      <c r="AA269" s="49">
        <v>0</v>
      </c>
      <c r="AB269" s="71">
        <v>269</v>
      </c>
      <c r="AC269" s="71"/>
      <c r="AD269" s="72"/>
      <c r="AE269" s="78" t="s">
        <v>1977</v>
      </c>
      <c r="AF269" s="78">
        <v>116</v>
      </c>
      <c r="AG269" s="78">
        <v>78</v>
      </c>
      <c r="AH269" s="78">
        <v>341</v>
      </c>
      <c r="AI269" s="78">
        <v>209</v>
      </c>
      <c r="AJ269" s="78"/>
      <c r="AK269" s="78" t="s">
        <v>2244</v>
      </c>
      <c r="AL269" s="78" t="s">
        <v>1687</v>
      </c>
      <c r="AM269" s="82" t="s">
        <v>2485</v>
      </c>
      <c r="AN269" s="78"/>
      <c r="AO269" s="80">
        <v>43307.843726851854</v>
      </c>
      <c r="AP269" s="78"/>
      <c r="AQ269" s="78" t="b">
        <v>1</v>
      </c>
      <c r="AR269" s="78" t="b">
        <v>0</v>
      </c>
      <c r="AS269" s="78" t="b">
        <v>0</v>
      </c>
      <c r="AT269" s="78" t="s">
        <v>1663</v>
      </c>
      <c r="AU269" s="78">
        <v>2</v>
      </c>
      <c r="AV269" s="78"/>
      <c r="AW269" s="78" t="b">
        <v>0</v>
      </c>
      <c r="AX269" s="78" t="s">
        <v>2837</v>
      </c>
      <c r="AY269" s="82" t="s">
        <v>3104</v>
      </c>
      <c r="AZ269" s="78" t="s">
        <v>66</v>
      </c>
      <c r="BA269" s="78" t="str">
        <f>REPLACE(INDEX(GroupVertices[Group],MATCH(Vertices[[#This Row],[Vertex]],GroupVertices[Vertex],0)),1,1,"")</f>
        <v>10</v>
      </c>
      <c r="BB269" s="48"/>
      <c r="BC269" s="48"/>
      <c r="BD269" s="48"/>
      <c r="BE269" s="48"/>
      <c r="BF269" s="48" t="s">
        <v>642</v>
      </c>
      <c r="BG269" s="48" t="s">
        <v>642</v>
      </c>
      <c r="BH269" s="121" t="s">
        <v>3639</v>
      </c>
      <c r="BI269" s="121" t="s">
        <v>3639</v>
      </c>
      <c r="BJ269" s="121" t="s">
        <v>3969</v>
      </c>
      <c r="BK269" s="121" t="s">
        <v>3969</v>
      </c>
      <c r="BL269" s="121">
        <v>0</v>
      </c>
      <c r="BM269" s="124">
        <v>0</v>
      </c>
      <c r="BN269" s="121">
        <v>0</v>
      </c>
      <c r="BO269" s="124">
        <v>0</v>
      </c>
      <c r="BP269" s="121">
        <v>0</v>
      </c>
      <c r="BQ269" s="124">
        <v>0</v>
      </c>
      <c r="BR269" s="121">
        <v>12</v>
      </c>
      <c r="BS269" s="124">
        <v>100</v>
      </c>
      <c r="BT269" s="121">
        <v>12</v>
      </c>
      <c r="BU269" s="2"/>
      <c r="BV269" s="3"/>
      <c r="BW269" s="3"/>
      <c r="BX269" s="3"/>
      <c r="BY269" s="3"/>
    </row>
    <row r="270" spans="1:77" ht="41.45" customHeight="1">
      <c r="A270" s="64" t="s">
        <v>465</v>
      </c>
      <c r="C270" s="65"/>
      <c r="D270" s="65" t="s">
        <v>64</v>
      </c>
      <c r="E270" s="66">
        <v>1000</v>
      </c>
      <c r="F270" s="68">
        <v>96.23910720645851</v>
      </c>
      <c r="G270" s="100" t="s">
        <v>890</v>
      </c>
      <c r="H270" s="65"/>
      <c r="I270" s="69" t="s">
        <v>465</v>
      </c>
      <c r="J270" s="70"/>
      <c r="K270" s="70"/>
      <c r="L270" s="69" t="s">
        <v>3391</v>
      </c>
      <c r="M270" s="73">
        <v>1254.3802049942617</v>
      </c>
      <c r="N270" s="74">
        <v>1828.788818359375</v>
      </c>
      <c r="O270" s="74">
        <v>6463.2841796875</v>
      </c>
      <c r="P270" s="75"/>
      <c r="Q270" s="76"/>
      <c r="R270" s="76"/>
      <c r="S270" s="86"/>
      <c r="T270" s="48">
        <v>0</v>
      </c>
      <c r="U270" s="48">
        <v>1</v>
      </c>
      <c r="V270" s="49">
        <v>0</v>
      </c>
      <c r="W270" s="49">
        <v>0.001808</v>
      </c>
      <c r="X270" s="49">
        <v>0.004028</v>
      </c>
      <c r="Y270" s="49">
        <v>0.514204</v>
      </c>
      <c r="Z270" s="49">
        <v>0</v>
      </c>
      <c r="AA270" s="49">
        <v>0</v>
      </c>
      <c r="AB270" s="71">
        <v>270</v>
      </c>
      <c r="AC270" s="71"/>
      <c r="AD270" s="72"/>
      <c r="AE270" s="78" t="s">
        <v>1978</v>
      </c>
      <c r="AF270" s="78">
        <v>5995</v>
      </c>
      <c r="AG270" s="78">
        <v>79195</v>
      </c>
      <c r="AH270" s="78">
        <v>223882</v>
      </c>
      <c r="AI270" s="78">
        <v>358206</v>
      </c>
      <c r="AJ270" s="78"/>
      <c r="AK270" s="78" t="s">
        <v>2245</v>
      </c>
      <c r="AL270" s="78" t="s">
        <v>2408</v>
      </c>
      <c r="AM270" s="82" t="s">
        <v>2486</v>
      </c>
      <c r="AN270" s="78"/>
      <c r="AO270" s="80">
        <v>41957.22142361111</v>
      </c>
      <c r="AP270" s="82" t="s">
        <v>2712</v>
      </c>
      <c r="AQ270" s="78" t="b">
        <v>1</v>
      </c>
      <c r="AR270" s="78" t="b">
        <v>0</v>
      </c>
      <c r="AS270" s="78" t="b">
        <v>0</v>
      </c>
      <c r="AT270" s="78" t="s">
        <v>1663</v>
      </c>
      <c r="AU270" s="78">
        <v>166</v>
      </c>
      <c r="AV270" s="82" t="s">
        <v>2733</v>
      </c>
      <c r="AW270" s="78" t="b">
        <v>0</v>
      </c>
      <c r="AX270" s="78" t="s">
        <v>2837</v>
      </c>
      <c r="AY270" s="82" t="s">
        <v>3105</v>
      </c>
      <c r="AZ270" s="78" t="s">
        <v>66</v>
      </c>
      <c r="BA270" s="78" t="str">
        <f>REPLACE(INDEX(GroupVertices[Group],MATCH(Vertices[[#This Row],[Vertex]],GroupVertices[Vertex],0)),1,1,"")</f>
        <v>1</v>
      </c>
      <c r="BB270" s="48"/>
      <c r="BC270" s="48"/>
      <c r="BD270" s="48"/>
      <c r="BE270" s="48"/>
      <c r="BF270" s="48" t="s">
        <v>3813</v>
      </c>
      <c r="BG270" s="48" t="s">
        <v>3813</v>
      </c>
      <c r="BH270" s="121" t="s">
        <v>3873</v>
      </c>
      <c r="BI270" s="121" t="s">
        <v>3905</v>
      </c>
      <c r="BJ270" s="121" t="s">
        <v>3961</v>
      </c>
      <c r="BK270" s="121" t="s">
        <v>3961</v>
      </c>
      <c r="BL270" s="121">
        <v>0</v>
      </c>
      <c r="BM270" s="124">
        <v>0</v>
      </c>
      <c r="BN270" s="121">
        <v>0</v>
      </c>
      <c r="BO270" s="124">
        <v>0</v>
      </c>
      <c r="BP270" s="121">
        <v>0</v>
      </c>
      <c r="BQ270" s="124">
        <v>0</v>
      </c>
      <c r="BR270" s="121">
        <v>39</v>
      </c>
      <c r="BS270" s="124">
        <v>100</v>
      </c>
      <c r="BT270" s="121">
        <v>39</v>
      </c>
      <c r="BU270" s="2"/>
      <c r="BV270" s="3"/>
      <c r="BW270" s="3"/>
      <c r="BX270" s="3"/>
      <c r="BY270" s="3"/>
    </row>
    <row r="271" spans="1:77" ht="41.45" customHeight="1">
      <c r="A271" s="64" t="s">
        <v>466</v>
      </c>
      <c r="C271" s="65"/>
      <c r="D271" s="65" t="s">
        <v>64</v>
      </c>
      <c r="E271" s="66">
        <v>196.82481091746138</v>
      </c>
      <c r="F271" s="68">
        <v>99.85596580790693</v>
      </c>
      <c r="G271" s="100" t="s">
        <v>891</v>
      </c>
      <c r="H271" s="65"/>
      <c r="I271" s="69" t="s">
        <v>466</v>
      </c>
      <c r="J271" s="70"/>
      <c r="K271" s="70"/>
      <c r="L271" s="69" t="s">
        <v>3392</v>
      </c>
      <c r="M271" s="73">
        <v>49.00179508488662</v>
      </c>
      <c r="N271" s="74">
        <v>1352.5841064453125</v>
      </c>
      <c r="O271" s="74">
        <v>3203.454345703125</v>
      </c>
      <c r="P271" s="75"/>
      <c r="Q271" s="76"/>
      <c r="R271" s="76"/>
      <c r="S271" s="86"/>
      <c r="T271" s="48">
        <v>0</v>
      </c>
      <c r="U271" s="48">
        <v>1</v>
      </c>
      <c r="V271" s="49">
        <v>0</v>
      </c>
      <c r="W271" s="49">
        <v>0.001808</v>
      </c>
      <c r="X271" s="49">
        <v>0.004028</v>
      </c>
      <c r="Y271" s="49">
        <v>0.514204</v>
      </c>
      <c r="Z271" s="49">
        <v>0</v>
      </c>
      <c r="AA271" s="49">
        <v>0</v>
      </c>
      <c r="AB271" s="71">
        <v>271</v>
      </c>
      <c r="AC271" s="71"/>
      <c r="AD271" s="72"/>
      <c r="AE271" s="78" t="s">
        <v>1979</v>
      </c>
      <c r="AF271" s="78">
        <v>3144</v>
      </c>
      <c r="AG271" s="78">
        <v>3033</v>
      </c>
      <c r="AH271" s="78">
        <v>455640</v>
      </c>
      <c r="AI271" s="78">
        <v>154970</v>
      </c>
      <c r="AJ271" s="78"/>
      <c r="AK271" s="82" t="s">
        <v>2246</v>
      </c>
      <c r="AL271" s="78" t="s">
        <v>2267</v>
      </c>
      <c r="AM271" s="82" t="s">
        <v>2487</v>
      </c>
      <c r="AN271" s="78"/>
      <c r="AO271" s="80">
        <v>39898.92047453704</v>
      </c>
      <c r="AP271" s="82" t="s">
        <v>2713</v>
      </c>
      <c r="AQ271" s="78" t="b">
        <v>0</v>
      </c>
      <c r="AR271" s="78" t="b">
        <v>0</v>
      </c>
      <c r="AS271" s="78" t="b">
        <v>0</v>
      </c>
      <c r="AT271" s="78" t="s">
        <v>1663</v>
      </c>
      <c r="AU271" s="78">
        <v>11</v>
      </c>
      <c r="AV271" s="82" t="s">
        <v>2741</v>
      </c>
      <c r="AW271" s="78" t="b">
        <v>0</v>
      </c>
      <c r="AX271" s="78" t="s">
        <v>2837</v>
      </c>
      <c r="AY271" s="82" t="s">
        <v>3106</v>
      </c>
      <c r="AZ271" s="78" t="s">
        <v>66</v>
      </c>
      <c r="BA271" s="78" t="str">
        <f>REPLACE(INDEX(GroupVertices[Group],MATCH(Vertices[[#This Row],[Vertex]],GroupVertices[Vertex],0)),1,1,"")</f>
        <v>1</v>
      </c>
      <c r="BB271" s="48"/>
      <c r="BC271" s="48"/>
      <c r="BD271" s="48"/>
      <c r="BE271" s="48"/>
      <c r="BF271" s="48" t="s">
        <v>637</v>
      </c>
      <c r="BG271" s="48" t="s">
        <v>637</v>
      </c>
      <c r="BH271" s="121" t="s">
        <v>3869</v>
      </c>
      <c r="BI271" s="121" t="s">
        <v>3869</v>
      </c>
      <c r="BJ271" s="121" t="s">
        <v>3957</v>
      </c>
      <c r="BK271" s="121" t="s">
        <v>3957</v>
      </c>
      <c r="BL271" s="121">
        <v>0</v>
      </c>
      <c r="BM271" s="124">
        <v>0</v>
      </c>
      <c r="BN271" s="121">
        <v>0</v>
      </c>
      <c r="BO271" s="124">
        <v>0</v>
      </c>
      <c r="BP271" s="121">
        <v>0</v>
      </c>
      <c r="BQ271" s="124">
        <v>0</v>
      </c>
      <c r="BR271" s="121">
        <v>15</v>
      </c>
      <c r="BS271" s="124">
        <v>100</v>
      </c>
      <c r="BT271" s="121">
        <v>15</v>
      </c>
      <c r="BU271" s="2"/>
      <c r="BV271" s="3"/>
      <c r="BW271" s="3"/>
      <c r="BX271" s="3"/>
      <c r="BY271" s="3"/>
    </row>
    <row r="272" spans="1:77" ht="41.45" customHeight="1">
      <c r="A272" s="64" t="s">
        <v>467</v>
      </c>
      <c r="C272" s="65"/>
      <c r="D272" s="65" t="s">
        <v>64</v>
      </c>
      <c r="E272" s="66">
        <v>170.01441411816288</v>
      </c>
      <c r="F272" s="68">
        <v>99.96685266532114</v>
      </c>
      <c r="G272" s="100" t="s">
        <v>892</v>
      </c>
      <c r="H272" s="65"/>
      <c r="I272" s="69" t="s">
        <v>467</v>
      </c>
      <c r="J272" s="70"/>
      <c r="K272" s="70"/>
      <c r="L272" s="69" t="s">
        <v>3393</v>
      </c>
      <c r="M272" s="73">
        <v>12.04690173730658</v>
      </c>
      <c r="N272" s="74">
        <v>5083.388671875</v>
      </c>
      <c r="O272" s="74">
        <v>8096.1376953125</v>
      </c>
      <c r="P272" s="75"/>
      <c r="Q272" s="76"/>
      <c r="R272" s="76"/>
      <c r="S272" s="86"/>
      <c r="T272" s="48">
        <v>0</v>
      </c>
      <c r="U272" s="48">
        <v>1</v>
      </c>
      <c r="V272" s="49">
        <v>0</v>
      </c>
      <c r="W272" s="49">
        <v>0.001808</v>
      </c>
      <c r="X272" s="49">
        <v>0.004028</v>
      </c>
      <c r="Y272" s="49">
        <v>0.514204</v>
      </c>
      <c r="Z272" s="49">
        <v>0</v>
      </c>
      <c r="AA272" s="49">
        <v>0</v>
      </c>
      <c r="AB272" s="71">
        <v>272</v>
      </c>
      <c r="AC272" s="71"/>
      <c r="AD272" s="72"/>
      <c r="AE272" s="78" t="s">
        <v>1980</v>
      </c>
      <c r="AF272" s="78">
        <v>537</v>
      </c>
      <c r="AG272" s="78">
        <v>698</v>
      </c>
      <c r="AH272" s="78">
        <v>13700</v>
      </c>
      <c r="AI272" s="78">
        <v>26241</v>
      </c>
      <c r="AJ272" s="78"/>
      <c r="AK272" s="78" t="s">
        <v>2247</v>
      </c>
      <c r="AL272" s="78" t="s">
        <v>2291</v>
      </c>
      <c r="AM272" s="78"/>
      <c r="AN272" s="78"/>
      <c r="AO272" s="80">
        <v>42707.83217592593</v>
      </c>
      <c r="AP272" s="82" t="s">
        <v>2714</v>
      </c>
      <c r="AQ272" s="78" t="b">
        <v>1</v>
      </c>
      <c r="AR272" s="78" t="b">
        <v>0</v>
      </c>
      <c r="AS272" s="78" t="b">
        <v>0</v>
      </c>
      <c r="AT272" s="78" t="s">
        <v>1663</v>
      </c>
      <c r="AU272" s="78">
        <v>19</v>
      </c>
      <c r="AV272" s="78"/>
      <c r="AW272" s="78" t="b">
        <v>0</v>
      </c>
      <c r="AX272" s="78" t="s">
        <v>2837</v>
      </c>
      <c r="AY272" s="82" t="s">
        <v>3107</v>
      </c>
      <c r="AZ272" s="78" t="s">
        <v>66</v>
      </c>
      <c r="BA272" s="78" t="str">
        <f>REPLACE(INDEX(GroupVertices[Group],MATCH(Vertices[[#This Row],[Vertex]],GroupVertices[Vertex],0)),1,1,"")</f>
        <v>1</v>
      </c>
      <c r="BB272" s="48"/>
      <c r="BC272" s="48"/>
      <c r="BD272" s="48"/>
      <c r="BE272" s="48"/>
      <c r="BF272" s="48" t="s">
        <v>637</v>
      </c>
      <c r="BG272" s="48" t="s">
        <v>637</v>
      </c>
      <c r="BH272" s="121" t="s">
        <v>3869</v>
      </c>
      <c r="BI272" s="121" t="s">
        <v>3869</v>
      </c>
      <c r="BJ272" s="121" t="s">
        <v>3957</v>
      </c>
      <c r="BK272" s="121" t="s">
        <v>3957</v>
      </c>
      <c r="BL272" s="121">
        <v>0</v>
      </c>
      <c r="BM272" s="124">
        <v>0</v>
      </c>
      <c r="BN272" s="121">
        <v>0</v>
      </c>
      <c r="BO272" s="124">
        <v>0</v>
      </c>
      <c r="BP272" s="121">
        <v>0</v>
      </c>
      <c r="BQ272" s="124">
        <v>0</v>
      </c>
      <c r="BR272" s="121">
        <v>15</v>
      </c>
      <c r="BS272" s="124">
        <v>100</v>
      </c>
      <c r="BT272" s="121">
        <v>15</v>
      </c>
      <c r="BU272" s="2"/>
      <c r="BV272" s="3"/>
      <c r="BW272" s="3"/>
      <c r="BX272" s="3"/>
      <c r="BY272" s="3"/>
    </row>
    <row r="273" spans="1:77" ht="41.45" customHeight="1">
      <c r="A273" s="64" t="s">
        <v>468</v>
      </c>
      <c r="C273" s="65"/>
      <c r="D273" s="65" t="s">
        <v>64</v>
      </c>
      <c r="E273" s="66">
        <v>184.90652745807301</v>
      </c>
      <c r="F273" s="68">
        <v>99.90525940876172</v>
      </c>
      <c r="G273" s="100" t="s">
        <v>2831</v>
      </c>
      <c r="H273" s="65"/>
      <c r="I273" s="69" t="s">
        <v>468</v>
      </c>
      <c r="J273" s="70"/>
      <c r="K273" s="70"/>
      <c r="L273" s="69" t="s">
        <v>3394</v>
      </c>
      <c r="M273" s="73">
        <v>32.573881040009496</v>
      </c>
      <c r="N273" s="74">
        <v>4501.400390625</v>
      </c>
      <c r="O273" s="74">
        <v>6640.30810546875</v>
      </c>
      <c r="P273" s="75"/>
      <c r="Q273" s="76"/>
      <c r="R273" s="76"/>
      <c r="S273" s="86"/>
      <c r="T273" s="48">
        <v>0</v>
      </c>
      <c r="U273" s="48">
        <v>1</v>
      </c>
      <c r="V273" s="49">
        <v>0</v>
      </c>
      <c r="W273" s="49">
        <v>0.001808</v>
      </c>
      <c r="X273" s="49">
        <v>0.004028</v>
      </c>
      <c r="Y273" s="49">
        <v>0.514204</v>
      </c>
      <c r="Z273" s="49">
        <v>0</v>
      </c>
      <c r="AA273" s="49">
        <v>0</v>
      </c>
      <c r="AB273" s="71">
        <v>273</v>
      </c>
      <c r="AC273" s="71"/>
      <c r="AD273" s="72"/>
      <c r="AE273" s="78" t="s">
        <v>1981</v>
      </c>
      <c r="AF273" s="78">
        <v>4023</v>
      </c>
      <c r="AG273" s="78">
        <v>1995</v>
      </c>
      <c r="AH273" s="78">
        <v>138698</v>
      </c>
      <c r="AI273" s="78">
        <v>220847</v>
      </c>
      <c r="AJ273" s="78"/>
      <c r="AK273" s="78" t="s">
        <v>2248</v>
      </c>
      <c r="AL273" s="78" t="s">
        <v>2412</v>
      </c>
      <c r="AM273" s="78"/>
      <c r="AN273" s="78"/>
      <c r="AO273" s="80">
        <v>39881.67296296296</v>
      </c>
      <c r="AP273" s="82" t="s">
        <v>2715</v>
      </c>
      <c r="AQ273" s="78" t="b">
        <v>1</v>
      </c>
      <c r="AR273" s="78" t="b">
        <v>0</v>
      </c>
      <c r="AS273" s="78" t="b">
        <v>1</v>
      </c>
      <c r="AT273" s="78" t="s">
        <v>1663</v>
      </c>
      <c r="AU273" s="78">
        <v>49</v>
      </c>
      <c r="AV273" s="82" t="s">
        <v>2733</v>
      </c>
      <c r="AW273" s="78" t="b">
        <v>0</v>
      </c>
      <c r="AX273" s="78" t="s">
        <v>2837</v>
      </c>
      <c r="AY273" s="82" t="s">
        <v>3108</v>
      </c>
      <c r="AZ273" s="78" t="s">
        <v>66</v>
      </c>
      <c r="BA273" s="78" t="str">
        <f>REPLACE(INDEX(GroupVertices[Group],MATCH(Vertices[[#This Row],[Vertex]],GroupVertices[Vertex],0)),1,1,"")</f>
        <v>1</v>
      </c>
      <c r="BB273" s="48"/>
      <c r="BC273" s="48"/>
      <c r="BD273" s="48"/>
      <c r="BE273" s="48"/>
      <c r="BF273" s="48" t="s">
        <v>633</v>
      </c>
      <c r="BG273" s="48" t="s">
        <v>633</v>
      </c>
      <c r="BH273" s="121" t="s">
        <v>3861</v>
      </c>
      <c r="BI273" s="121" t="s">
        <v>3861</v>
      </c>
      <c r="BJ273" s="121" t="s">
        <v>3948</v>
      </c>
      <c r="BK273" s="121" t="s">
        <v>3948</v>
      </c>
      <c r="BL273" s="121">
        <v>0</v>
      </c>
      <c r="BM273" s="124">
        <v>0</v>
      </c>
      <c r="BN273" s="121">
        <v>0</v>
      </c>
      <c r="BO273" s="124">
        <v>0</v>
      </c>
      <c r="BP273" s="121">
        <v>0</v>
      </c>
      <c r="BQ273" s="124">
        <v>0</v>
      </c>
      <c r="BR273" s="121">
        <v>11</v>
      </c>
      <c r="BS273" s="124">
        <v>100</v>
      </c>
      <c r="BT273" s="121">
        <v>11</v>
      </c>
      <c r="BU273" s="2"/>
      <c r="BV273" s="3"/>
      <c r="BW273" s="3"/>
      <c r="BX273" s="3"/>
      <c r="BY273" s="3"/>
    </row>
    <row r="274" spans="1:77" ht="41.45" customHeight="1">
      <c r="A274" s="64" t="s">
        <v>469</v>
      </c>
      <c r="C274" s="65"/>
      <c r="D274" s="65" t="s">
        <v>64</v>
      </c>
      <c r="E274" s="66">
        <v>243.88940041652967</v>
      </c>
      <c r="F274" s="68">
        <v>99.66130832245044</v>
      </c>
      <c r="G274" s="100" t="s">
        <v>893</v>
      </c>
      <c r="H274" s="65"/>
      <c r="I274" s="69" t="s">
        <v>469</v>
      </c>
      <c r="J274" s="70"/>
      <c r="K274" s="70"/>
      <c r="L274" s="69" t="s">
        <v>3395</v>
      </c>
      <c r="M274" s="73">
        <v>113.87464640468558</v>
      </c>
      <c r="N274" s="74">
        <v>8728.8017578125</v>
      </c>
      <c r="O274" s="74">
        <v>7752.35107421875</v>
      </c>
      <c r="P274" s="75"/>
      <c r="Q274" s="76"/>
      <c r="R274" s="76"/>
      <c r="S274" s="86"/>
      <c r="T274" s="48">
        <v>0</v>
      </c>
      <c r="U274" s="48">
        <v>2</v>
      </c>
      <c r="V274" s="49">
        <v>0</v>
      </c>
      <c r="W274" s="49">
        <v>0.000991</v>
      </c>
      <c r="X274" s="49">
        <v>7.6E-05</v>
      </c>
      <c r="Y274" s="49">
        <v>0.654591</v>
      </c>
      <c r="Z274" s="49">
        <v>0.5</v>
      </c>
      <c r="AA274" s="49">
        <v>0</v>
      </c>
      <c r="AB274" s="71">
        <v>274</v>
      </c>
      <c r="AC274" s="71"/>
      <c r="AD274" s="72"/>
      <c r="AE274" s="78" t="s">
        <v>469</v>
      </c>
      <c r="AF274" s="78">
        <v>6544</v>
      </c>
      <c r="AG274" s="78">
        <v>7132</v>
      </c>
      <c r="AH274" s="78">
        <v>29578</v>
      </c>
      <c r="AI274" s="78">
        <v>9794</v>
      </c>
      <c r="AJ274" s="78"/>
      <c r="AK274" s="78" t="s">
        <v>2249</v>
      </c>
      <c r="AL274" s="78" t="s">
        <v>2413</v>
      </c>
      <c r="AM274" s="82" t="s">
        <v>2488</v>
      </c>
      <c r="AN274" s="78"/>
      <c r="AO274" s="80">
        <v>41074.82946759259</v>
      </c>
      <c r="AP274" s="82" t="s">
        <v>2716</v>
      </c>
      <c r="AQ274" s="78" t="b">
        <v>0</v>
      </c>
      <c r="AR274" s="78" t="b">
        <v>0</v>
      </c>
      <c r="AS274" s="78" t="b">
        <v>0</v>
      </c>
      <c r="AT274" s="78" t="s">
        <v>1663</v>
      </c>
      <c r="AU274" s="78">
        <v>240</v>
      </c>
      <c r="AV274" s="82" t="s">
        <v>2733</v>
      </c>
      <c r="AW274" s="78" t="b">
        <v>0</v>
      </c>
      <c r="AX274" s="78" t="s">
        <v>2837</v>
      </c>
      <c r="AY274" s="82" t="s">
        <v>3109</v>
      </c>
      <c r="AZ274" s="78" t="s">
        <v>66</v>
      </c>
      <c r="BA274" s="78" t="str">
        <f>REPLACE(INDEX(GroupVertices[Group],MATCH(Vertices[[#This Row],[Vertex]],GroupVertices[Vertex],0)),1,1,"")</f>
        <v>2</v>
      </c>
      <c r="BB274" s="48"/>
      <c r="BC274" s="48"/>
      <c r="BD274" s="48"/>
      <c r="BE274" s="48"/>
      <c r="BF274" s="48" t="s">
        <v>632</v>
      </c>
      <c r="BG274" s="48" t="s">
        <v>632</v>
      </c>
      <c r="BH274" s="121" t="s">
        <v>3856</v>
      </c>
      <c r="BI274" s="121" t="s">
        <v>3856</v>
      </c>
      <c r="BJ274" s="121" t="s">
        <v>3943</v>
      </c>
      <c r="BK274" s="121" t="s">
        <v>3943</v>
      </c>
      <c r="BL274" s="121">
        <v>0</v>
      </c>
      <c r="BM274" s="124">
        <v>0</v>
      </c>
      <c r="BN274" s="121">
        <v>1</v>
      </c>
      <c r="BO274" s="124">
        <v>5</v>
      </c>
      <c r="BP274" s="121">
        <v>0</v>
      </c>
      <c r="BQ274" s="124">
        <v>0</v>
      </c>
      <c r="BR274" s="121">
        <v>19</v>
      </c>
      <c r="BS274" s="124">
        <v>95</v>
      </c>
      <c r="BT274" s="121">
        <v>20</v>
      </c>
      <c r="BU274" s="2"/>
      <c r="BV274" s="3"/>
      <c r="BW274" s="3"/>
      <c r="BX274" s="3"/>
      <c r="BY274" s="3"/>
    </row>
    <row r="275" spans="1:77" ht="41.45" customHeight="1">
      <c r="A275" s="64" t="s">
        <v>470</v>
      </c>
      <c r="C275" s="65"/>
      <c r="D275" s="65" t="s">
        <v>64</v>
      </c>
      <c r="E275" s="66">
        <v>168.39545653841938</v>
      </c>
      <c r="F275" s="68">
        <v>99.97354861688234</v>
      </c>
      <c r="G275" s="100" t="s">
        <v>894</v>
      </c>
      <c r="H275" s="65"/>
      <c r="I275" s="69" t="s">
        <v>470</v>
      </c>
      <c r="J275" s="70"/>
      <c r="K275" s="70"/>
      <c r="L275" s="69" t="s">
        <v>3396</v>
      </c>
      <c r="M275" s="73">
        <v>9.815364280343504</v>
      </c>
      <c r="N275" s="74">
        <v>5678.345703125</v>
      </c>
      <c r="O275" s="74">
        <v>1027.584228515625</v>
      </c>
      <c r="P275" s="75"/>
      <c r="Q275" s="76"/>
      <c r="R275" s="76"/>
      <c r="S275" s="86"/>
      <c r="T275" s="48">
        <v>0</v>
      </c>
      <c r="U275" s="48">
        <v>1</v>
      </c>
      <c r="V275" s="49">
        <v>0</v>
      </c>
      <c r="W275" s="49">
        <v>0.001808</v>
      </c>
      <c r="X275" s="49">
        <v>0.004028</v>
      </c>
      <c r="Y275" s="49">
        <v>0.514204</v>
      </c>
      <c r="Z275" s="49">
        <v>0</v>
      </c>
      <c r="AA275" s="49">
        <v>0</v>
      </c>
      <c r="AB275" s="71">
        <v>275</v>
      </c>
      <c r="AC275" s="71"/>
      <c r="AD275" s="72"/>
      <c r="AE275" s="78" t="s">
        <v>1982</v>
      </c>
      <c r="AF275" s="78">
        <v>646</v>
      </c>
      <c r="AG275" s="78">
        <v>557</v>
      </c>
      <c r="AH275" s="78">
        <v>5803</v>
      </c>
      <c r="AI275" s="78">
        <v>11716</v>
      </c>
      <c r="AJ275" s="78"/>
      <c r="AK275" s="78" t="s">
        <v>2250</v>
      </c>
      <c r="AL275" s="78" t="s">
        <v>2414</v>
      </c>
      <c r="AM275" s="78"/>
      <c r="AN275" s="78"/>
      <c r="AO275" s="80">
        <v>39983.75638888889</v>
      </c>
      <c r="AP275" s="82" t="s">
        <v>2717</v>
      </c>
      <c r="AQ275" s="78" t="b">
        <v>0</v>
      </c>
      <c r="AR275" s="78" t="b">
        <v>0</v>
      </c>
      <c r="AS275" s="78" t="b">
        <v>0</v>
      </c>
      <c r="AT275" s="78" t="s">
        <v>1663</v>
      </c>
      <c r="AU275" s="78">
        <v>1</v>
      </c>
      <c r="AV275" s="82" t="s">
        <v>2750</v>
      </c>
      <c r="AW275" s="78" t="b">
        <v>0</v>
      </c>
      <c r="AX275" s="78" t="s">
        <v>2837</v>
      </c>
      <c r="AY275" s="82" t="s">
        <v>3110</v>
      </c>
      <c r="AZ275" s="78" t="s">
        <v>66</v>
      </c>
      <c r="BA275" s="78" t="str">
        <f>REPLACE(INDEX(GroupVertices[Group],MATCH(Vertices[[#This Row],[Vertex]],GroupVertices[Vertex],0)),1,1,"")</f>
        <v>1</v>
      </c>
      <c r="BB275" s="48"/>
      <c r="BC275" s="48"/>
      <c r="BD275" s="48"/>
      <c r="BE275" s="48"/>
      <c r="BF275" s="48" t="s">
        <v>637</v>
      </c>
      <c r="BG275" s="48" t="s">
        <v>637</v>
      </c>
      <c r="BH275" s="121" t="s">
        <v>3869</v>
      </c>
      <c r="BI275" s="121" t="s">
        <v>3869</v>
      </c>
      <c r="BJ275" s="121" t="s">
        <v>3957</v>
      </c>
      <c r="BK275" s="121" t="s">
        <v>3957</v>
      </c>
      <c r="BL275" s="121">
        <v>0</v>
      </c>
      <c r="BM275" s="124">
        <v>0</v>
      </c>
      <c r="BN275" s="121">
        <v>0</v>
      </c>
      <c r="BO275" s="124">
        <v>0</v>
      </c>
      <c r="BP275" s="121">
        <v>0</v>
      </c>
      <c r="BQ275" s="124">
        <v>0</v>
      </c>
      <c r="BR275" s="121">
        <v>15</v>
      </c>
      <c r="BS275" s="124">
        <v>100</v>
      </c>
      <c r="BT275" s="121">
        <v>15</v>
      </c>
      <c r="BU275" s="2"/>
      <c r="BV275" s="3"/>
      <c r="BW275" s="3"/>
      <c r="BX275" s="3"/>
      <c r="BY275" s="3"/>
    </row>
    <row r="276" spans="1:77" ht="41.45" customHeight="1">
      <c r="A276" s="64" t="s">
        <v>471</v>
      </c>
      <c r="C276" s="65"/>
      <c r="D276" s="65" t="s">
        <v>64</v>
      </c>
      <c r="E276" s="66">
        <v>196.85925682341335</v>
      </c>
      <c r="F276" s="68">
        <v>99.85582334085242</v>
      </c>
      <c r="G276" s="100" t="s">
        <v>895</v>
      </c>
      <c r="H276" s="65"/>
      <c r="I276" s="69" t="s">
        <v>471</v>
      </c>
      <c r="J276" s="70"/>
      <c r="K276" s="70"/>
      <c r="L276" s="69" t="s">
        <v>3397</v>
      </c>
      <c r="M276" s="73">
        <v>49.04927460524754</v>
      </c>
      <c r="N276" s="74">
        <v>5227.73046875</v>
      </c>
      <c r="O276" s="74">
        <v>8456.6552734375</v>
      </c>
      <c r="P276" s="75"/>
      <c r="Q276" s="76"/>
      <c r="R276" s="76"/>
      <c r="S276" s="86"/>
      <c r="T276" s="48">
        <v>0</v>
      </c>
      <c r="U276" s="48">
        <v>1</v>
      </c>
      <c r="V276" s="49">
        <v>0</v>
      </c>
      <c r="W276" s="49">
        <v>0.001808</v>
      </c>
      <c r="X276" s="49">
        <v>0.004028</v>
      </c>
      <c r="Y276" s="49">
        <v>0.514204</v>
      </c>
      <c r="Z276" s="49">
        <v>0</v>
      </c>
      <c r="AA276" s="49">
        <v>0</v>
      </c>
      <c r="AB276" s="71">
        <v>276</v>
      </c>
      <c r="AC276" s="71"/>
      <c r="AD276" s="72"/>
      <c r="AE276" s="78" t="s">
        <v>471</v>
      </c>
      <c r="AF276" s="78">
        <v>4746</v>
      </c>
      <c r="AG276" s="78">
        <v>3036</v>
      </c>
      <c r="AH276" s="78">
        <v>186710</v>
      </c>
      <c r="AI276" s="78">
        <v>130095</v>
      </c>
      <c r="AJ276" s="78"/>
      <c r="AK276" s="78" t="s">
        <v>2251</v>
      </c>
      <c r="AL276" s="78" t="s">
        <v>2265</v>
      </c>
      <c r="AM276" s="78"/>
      <c r="AN276" s="78"/>
      <c r="AO276" s="80">
        <v>39587.76635416667</v>
      </c>
      <c r="AP276" s="82" t="s">
        <v>2718</v>
      </c>
      <c r="AQ276" s="78" t="b">
        <v>0</v>
      </c>
      <c r="AR276" s="78" t="b">
        <v>0</v>
      </c>
      <c r="AS276" s="78" t="b">
        <v>1</v>
      </c>
      <c r="AT276" s="78" t="s">
        <v>1663</v>
      </c>
      <c r="AU276" s="78">
        <v>112</v>
      </c>
      <c r="AV276" s="82" t="s">
        <v>2737</v>
      </c>
      <c r="AW276" s="78" t="b">
        <v>0</v>
      </c>
      <c r="AX276" s="78" t="s">
        <v>2837</v>
      </c>
      <c r="AY276" s="82" t="s">
        <v>3111</v>
      </c>
      <c r="AZ276" s="78" t="s">
        <v>66</v>
      </c>
      <c r="BA276" s="78" t="str">
        <f>REPLACE(INDEX(GroupVertices[Group],MATCH(Vertices[[#This Row],[Vertex]],GroupVertices[Vertex],0)),1,1,"")</f>
        <v>1</v>
      </c>
      <c r="BB276" s="48"/>
      <c r="BC276" s="48"/>
      <c r="BD276" s="48"/>
      <c r="BE276" s="48"/>
      <c r="BF276" s="48" t="s">
        <v>637</v>
      </c>
      <c r="BG276" s="48" t="s">
        <v>637</v>
      </c>
      <c r="BH276" s="121" t="s">
        <v>3869</v>
      </c>
      <c r="BI276" s="121" t="s">
        <v>3869</v>
      </c>
      <c r="BJ276" s="121" t="s">
        <v>3957</v>
      </c>
      <c r="BK276" s="121" t="s">
        <v>3957</v>
      </c>
      <c r="BL276" s="121">
        <v>0</v>
      </c>
      <c r="BM276" s="124">
        <v>0</v>
      </c>
      <c r="BN276" s="121">
        <v>0</v>
      </c>
      <c r="BO276" s="124">
        <v>0</v>
      </c>
      <c r="BP276" s="121">
        <v>0</v>
      </c>
      <c r="BQ276" s="124">
        <v>0</v>
      </c>
      <c r="BR276" s="121">
        <v>15</v>
      </c>
      <c r="BS276" s="124">
        <v>100</v>
      </c>
      <c r="BT276" s="121">
        <v>15</v>
      </c>
      <c r="BU276" s="2"/>
      <c r="BV276" s="3"/>
      <c r="BW276" s="3"/>
      <c r="BX276" s="3"/>
      <c r="BY276" s="3"/>
    </row>
    <row r="277" spans="1:77" ht="41.45" customHeight="1">
      <c r="A277" s="64" t="s">
        <v>495</v>
      </c>
      <c r="C277" s="65"/>
      <c r="D277" s="65" t="s">
        <v>64</v>
      </c>
      <c r="E277" s="66">
        <v>162</v>
      </c>
      <c r="F277" s="68">
        <v>100</v>
      </c>
      <c r="G277" s="100" t="s">
        <v>2832</v>
      </c>
      <c r="H277" s="65"/>
      <c r="I277" s="69" t="s">
        <v>495</v>
      </c>
      <c r="J277" s="70"/>
      <c r="K277" s="70"/>
      <c r="L277" s="69" t="s">
        <v>3398</v>
      </c>
      <c r="M277" s="73">
        <v>1</v>
      </c>
      <c r="N277" s="74">
        <v>8522.1044921875</v>
      </c>
      <c r="O277" s="74">
        <v>7552.18603515625</v>
      </c>
      <c r="P277" s="75"/>
      <c r="Q277" s="76"/>
      <c r="R277" s="76"/>
      <c r="S277" s="86"/>
      <c r="T277" s="48">
        <v>1</v>
      </c>
      <c r="U277" s="48">
        <v>0</v>
      </c>
      <c r="V277" s="49">
        <v>0</v>
      </c>
      <c r="W277" s="49">
        <v>0.00099</v>
      </c>
      <c r="X277" s="49">
        <v>4.8E-05</v>
      </c>
      <c r="Y277" s="49">
        <v>0.404099</v>
      </c>
      <c r="Z277" s="49">
        <v>0</v>
      </c>
      <c r="AA277" s="49">
        <v>0</v>
      </c>
      <c r="AB277" s="71">
        <v>277</v>
      </c>
      <c r="AC277" s="71"/>
      <c r="AD277" s="72"/>
      <c r="AE277" s="78" t="s">
        <v>495</v>
      </c>
      <c r="AF277" s="78">
        <v>0</v>
      </c>
      <c r="AG277" s="78">
        <v>0</v>
      </c>
      <c r="AH277" s="78">
        <v>1</v>
      </c>
      <c r="AI277" s="78">
        <v>0</v>
      </c>
      <c r="AJ277" s="78"/>
      <c r="AK277" s="78" t="s">
        <v>2252</v>
      </c>
      <c r="AL277" s="78"/>
      <c r="AM277" s="78"/>
      <c r="AN277" s="78"/>
      <c r="AO277" s="80">
        <v>43472.241574074076</v>
      </c>
      <c r="AP277" s="78"/>
      <c r="AQ277" s="78" t="b">
        <v>1</v>
      </c>
      <c r="AR277" s="78" t="b">
        <v>0</v>
      </c>
      <c r="AS277" s="78" t="b">
        <v>0</v>
      </c>
      <c r="AT277" s="78" t="s">
        <v>1663</v>
      </c>
      <c r="AU277" s="78">
        <v>0</v>
      </c>
      <c r="AV277" s="78"/>
      <c r="AW277" s="78" t="b">
        <v>0</v>
      </c>
      <c r="AX277" s="78" t="s">
        <v>2837</v>
      </c>
      <c r="AY277" s="82" t="s">
        <v>3112</v>
      </c>
      <c r="AZ277" s="78" t="s">
        <v>65</v>
      </c>
      <c r="BA277" s="78" t="str">
        <f>REPLACE(INDEX(GroupVertices[Group],MATCH(Vertices[[#This Row],[Vertex]],GroupVertices[Vertex],0)),1,1,"")</f>
        <v>2</v>
      </c>
      <c r="BB277" s="48"/>
      <c r="BC277" s="48"/>
      <c r="BD277" s="48"/>
      <c r="BE277" s="48"/>
      <c r="BF277" s="48"/>
      <c r="BG277" s="48"/>
      <c r="BH277" s="48"/>
      <c r="BI277" s="48"/>
      <c r="BJ277" s="48"/>
      <c r="BK277" s="48"/>
      <c r="BL277" s="48"/>
      <c r="BM277" s="49"/>
      <c r="BN277" s="48"/>
      <c r="BO277" s="49"/>
      <c r="BP277" s="48"/>
      <c r="BQ277" s="49"/>
      <c r="BR277" s="48"/>
      <c r="BS277" s="49"/>
      <c r="BT277" s="48"/>
      <c r="BU277" s="2"/>
      <c r="BV277" s="3"/>
      <c r="BW277" s="3"/>
      <c r="BX277" s="3"/>
      <c r="BY277" s="3"/>
    </row>
    <row r="278" spans="1:77" ht="41.45" customHeight="1">
      <c r="A278" s="64" t="s">
        <v>496</v>
      </c>
      <c r="C278" s="65"/>
      <c r="D278" s="65" t="s">
        <v>64</v>
      </c>
      <c r="E278" s="66">
        <v>162.3444590595199</v>
      </c>
      <c r="F278" s="68">
        <v>99.99857532945506</v>
      </c>
      <c r="G278" s="100" t="s">
        <v>2833</v>
      </c>
      <c r="H278" s="65"/>
      <c r="I278" s="69" t="s">
        <v>496</v>
      </c>
      <c r="J278" s="70"/>
      <c r="K278" s="70"/>
      <c r="L278" s="69" t="s">
        <v>3399</v>
      </c>
      <c r="M278" s="73">
        <v>1.4747952036091654</v>
      </c>
      <c r="N278" s="74">
        <v>8320.671875</v>
      </c>
      <c r="O278" s="74">
        <v>9335.1806640625</v>
      </c>
      <c r="P278" s="75"/>
      <c r="Q278" s="76"/>
      <c r="R278" s="76"/>
      <c r="S278" s="86"/>
      <c r="T278" s="48">
        <v>1</v>
      </c>
      <c r="U278" s="48">
        <v>0</v>
      </c>
      <c r="V278" s="49">
        <v>0</v>
      </c>
      <c r="W278" s="49">
        <v>0.00099</v>
      </c>
      <c r="X278" s="49">
        <v>4.8E-05</v>
      </c>
      <c r="Y278" s="49">
        <v>0.404099</v>
      </c>
      <c r="Z278" s="49">
        <v>0</v>
      </c>
      <c r="AA278" s="49">
        <v>0</v>
      </c>
      <c r="AB278" s="71">
        <v>278</v>
      </c>
      <c r="AC278" s="71"/>
      <c r="AD278" s="72"/>
      <c r="AE278" s="78" t="s">
        <v>1983</v>
      </c>
      <c r="AF278" s="78">
        <v>51</v>
      </c>
      <c r="AG278" s="78">
        <v>30</v>
      </c>
      <c r="AH278" s="78">
        <v>6</v>
      </c>
      <c r="AI278" s="78">
        <v>15</v>
      </c>
      <c r="AJ278" s="78"/>
      <c r="AK278" s="78" t="s">
        <v>2253</v>
      </c>
      <c r="AL278" s="78" t="s">
        <v>1687</v>
      </c>
      <c r="AM278" s="78"/>
      <c r="AN278" s="78"/>
      <c r="AO278" s="80">
        <v>43309.94739583333</v>
      </c>
      <c r="AP278" s="82" t="s">
        <v>2719</v>
      </c>
      <c r="AQ278" s="78" t="b">
        <v>1</v>
      </c>
      <c r="AR278" s="78" t="b">
        <v>0</v>
      </c>
      <c r="AS278" s="78" t="b">
        <v>0</v>
      </c>
      <c r="AT278" s="78" t="s">
        <v>1663</v>
      </c>
      <c r="AU278" s="78">
        <v>1</v>
      </c>
      <c r="AV278" s="78"/>
      <c r="AW278" s="78" t="b">
        <v>0</v>
      </c>
      <c r="AX278" s="78" t="s">
        <v>2837</v>
      </c>
      <c r="AY278" s="82" t="s">
        <v>3113</v>
      </c>
      <c r="AZ278" s="78" t="s">
        <v>65</v>
      </c>
      <c r="BA278" s="78" t="str">
        <f>REPLACE(INDEX(GroupVertices[Group],MATCH(Vertices[[#This Row],[Vertex]],GroupVertices[Vertex],0)),1,1,"")</f>
        <v>2</v>
      </c>
      <c r="BB278" s="48"/>
      <c r="BC278" s="48"/>
      <c r="BD278" s="48"/>
      <c r="BE278" s="48"/>
      <c r="BF278" s="48"/>
      <c r="BG278" s="48"/>
      <c r="BH278" s="48"/>
      <c r="BI278" s="48"/>
      <c r="BJ278" s="48"/>
      <c r="BK278" s="48"/>
      <c r="BL278" s="48"/>
      <c r="BM278" s="49"/>
      <c r="BN278" s="48"/>
      <c r="BO278" s="49"/>
      <c r="BP278" s="48"/>
      <c r="BQ278" s="49"/>
      <c r="BR278" s="48"/>
      <c r="BS278" s="49"/>
      <c r="BT278" s="48"/>
      <c r="BU278" s="2"/>
      <c r="BV278" s="3"/>
      <c r="BW278" s="3"/>
      <c r="BX278" s="3"/>
      <c r="BY278" s="3"/>
    </row>
    <row r="279" spans="1:77" ht="41.45" customHeight="1">
      <c r="A279" s="64" t="s">
        <v>474</v>
      </c>
      <c r="C279" s="65"/>
      <c r="D279" s="65" t="s">
        <v>64</v>
      </c>
      <c r="E279" s="66">
        <v>168.39545653841938</v>
      </c>
      <c r="F279" s="68">
        <v>99.97354861688234</v>
      </c>
      <c r="G279" s="100" t="s">
        <v>2834</v>
      </c>
      <c r="H279" s="65"/>
      <c r="I279" s="69" t="s">
        <v>474</v>
      </c>
      <c r="J279" s="70"/>
      <c r="K279" s="70"/>
      <c r="L279" s="69" t="s">
        <v>3400</v>
      </c>
      <c r="M279" s="73">
        <v>9.815364280343504</v>
      </c>
      <c r="N279" s="74">
        <v>9082.912109375</v>
      </c>
      <c r="O279" s="74">
        <v>970.4911499023438</v>
      </c>
      <c r="P279" s="75"/>
      <c r="Q279" s="76"/>
      <c r="R279" s="76"/>
      <c r="S279" s="86"/>
      <c r="T279" s="48">
        <v>0</v>
      </c>
      <c r="U279" s="48">
        <v>1</v>
      </c>
      <c r="V279" s="49">
        <v>0</v>
      </c>
      <c r="W279" s="49">
        <v>0.333333</v>
      </c>
      <c r="X279" s="49">
        <v>0</v>
      </c>
      <c r="Y279" s="49">
        <v>0.638297</v>
      </c>
      <c r="Z279" s="49">
        <v>0</v>
      </c>
      <c r="AA279" s="49">
        <v>0</v>
      </c>
      <c r="AB279" s="71">
        <v>279</v>
      </c>
      <c r="AC279" s="71"/>
      <c r="AD279" s="72"/>
      <c r="AE279" s="78" t="s">
        <v>1984</v>
      </c>
      <c r="AF279" s="78">
        <v>3713</v>
      </c>
      <c r="AG279" s="78">
        <v>557</v>
      </c>
      <c r="AH279" s="78">
        <v>67414</v>
      </c>
      <c r="AI279" s="78">
        <v>34</v>
      </c>
      <c r="AJ279" s="78"/>
      <c r="AK279" s="78"/>
      <c r="AL279" s="78"/>
      <c r="AM279" s="78"/>
      <c r="AN279" s="78"/>
      <c r="AO279" s="80">
        <v>40244.95479166666</v>
      </c>
      <c r="AP279" s="82" t="s">
        <v>2720</v>
      </c>
      <c r="AQ279" s="78" t="b">
        <v>0</v>
      </c>
      <c r="AR279" s="78" t="b">
        <v>0</v>
      </c>
      <c r="AS279" s="78" t="b">
        <v>0</v>
      </c>
      <c r="AT279" s="78" t="s">
        <v>2732</v>
      </c>
      <c r="AU279" s="78">
        <v>163</v>
      </c>
      <c r="AV279" s="82" t="s">
        <v>2747</v>
      </c>
      <c r="AW279" s="78" t="b">
        <v>0</v>
      </c>
      <c r="AX279" s="78" t="s">
        <v>2837</v>
      </c>
      <c r="AY279" s="82" t="s">
        <v>3114</v>
      </c>
      <c r="AZ279" s="78" t="s">
        <v>66</v>
      </c>
      <c r="BA279" s="78" t="str">
        <f>REPLACE(INDEX(GroupVertices[Group],MATCH(Vertices[[#This Row],[Vertex]],GroupVertices[Vertex],0)),1,1,"")</f>
        <v>10</v>
      </c>
      <c r="BB279" s="48"/>
      <c r="BC279" s="48"/>
      <c r="BD279" s="48"/>
      <c r="BE279" s="48"/>
      <c r="BF279" s="48" t="s">
        <v>642</v>
      </c>
      <c r="BG279" s="48" t="s">
        <v>642</v>
      </c>
      <c r="BH279" s="121" t="s">
        <v>3880</v>
      </c>
      <c r="BI279" s="121" t="s">
        <v>3880</v>
      </c>
      <c r="BJ279" s="121" t="s">
        <v>3968</v>
      </c>
      <c r="BK279" s="121" t="s">
        <v>3968</v>
      </c>
      <c r="BL279" s="121">
        <v>0</v>
      </c>
      <c r="BM279" s="124">
        <v>0</v>
      </c>
      <c r="BN279" s="121">
        <v>0</v>
      </c>
      <c r="BO279" s="124">
        <v>0</v>
      </c>
      <c r="BP279" s="121">
        <v>0</v>
      </c>
      <c r="BQ279" s="124">
        <v>0</v>
      </c>
      <c r="BR279" s="121">
        <v>14</v>
      </c>
      <c r="BS279" s="124">
        <v>100</v>
      </c>
      <c r="BT279" s="121">
        <v>14</v>
      </c>
      <c r="BU279" s="2"/>
      <c r="BV279" s="3"/>
      <c r="BW279" s="3"/>
      <c r="BX279" s="3"/>
      <c r="BY279" s="3"/>
    </row>
    <row r="280" spans="1:77" ht="41.45" customHeight="1">
      <c r="A280" s="64" t="s">
        <v>475</v>
      </c>
      <c r="C280" s="65"/>
      <c r="D280" s="65" t="s">
        <v>64</v>
      </c>
      <c r="E280" s="66">
        <v>305.58201797654283</v>
      </c>
      <c r="F280" s="68">
        <v>99.4061498278523</v>
      </c>
      <c r="G280" s="100" t="s">
        <v>896</v>
      </c>
      <c r="H280" s="65"/>
      <c r="I280" s="69" t="s">
        <v>475</v>
      </c>
      <c r="J280" s="70"/>
      <c r="K280" s="70"/>
      <c r="L280" s="69" t="s">
        <v>3401</v>
      </c>
      <c r="M280" s="73">
        <v>198.9104673710871</v>
      </c>
      <c r="N280" s="74">
        <v>7913.4384765625</v>
      </c>
      <c r="O280" s="74">
        <v>2032.149658203125</v>
      </c>
      <c r="P280" s="75"/>
      <c r="Q280" s="76"/>
      <c r="R280" s="76"/>
      <c r="S280" s="86"/>
      <c r="T280" s="48">
        <v>1</v>
      </c>
      <c r="U280" s="48">
        <v>1</v>
      </c>
      <c r="V280" s="49">
        <v>0</v>
      </c>
      <c r="W280" s="49">
        <v>0</v>
      </c>
      <c r="X280" s="49">
        <v>0</v>
      </c>
      <c r="Y280" s="49">
        <v>0.999998</v>
      </c>
      <c r="Z280" s="49">
        <v>0</v>
      </c>
      <c r="AA280" s="49" t="s">
        <v>4122</v>
      </c>
      <c r="AB280" s="71">
        <v>280</v>
      </c>
      <c r="AC280" s="71"/>
      <c r="AD280" s="72"/>
      <c r="AE280" s="78" t="s">
        <v>1985</v>
      </c>
      <c r="AF280" s="78">
        <v>4728</v>
      </c>
      <c r="AG280" s="78">
        <v>12505</v>
      </c>
      <c r="AH280" s="78">
        <v>87528</v>
      </c>
      <c r="AI280" s="78">
        <v>163996</v>
      </c>
      <c r="AJ280" s="78"/>
      <c r="AK280" s="78" t="s">
        <v>2254</v>
      </c>
      <c r="AL280" s="78" t="s">
        <v>2415</v>
      </c>
      <c r="AM280" s="82" t="s">
        <v>2489</v>
      </c>
      <c r="AN280" s="78"/>
      <c r="AO280" s="80">
        <v>39231.871400462966</v>
      </c>
      <c r="AP280" s="82" t="s">
        <v>2721</v>
      </c>
      <c r="AQ280" s="78" t="b">
        <v>0</v>
      </c>
      <c r="AR280" s="78" t="b">
        <v>0</v>
      </c>
      <c r="AS280" s="78" t="b">
        <v>1</v>
      </c>
      <c r="AT280" s="78" t="s">
        <v>1663</v>
      </c>
      <c r="AU280" s="78">
        <v>783</v>
      </c>
      <c r="AV280" s="82" t="s">
        <v>2733</v>
      </c>
      <c r="AW280" s="78" t="b">
        <v>0</v>
      </c>
      <c r="AX280" s="78" t="s">
        <v>2837</v>
      </c>
      <c r="AY280" s="82" t="s">
        <v>3115</v>
      </c>
      <c r="AZ280" s="78" t="s">
        <v>66</v>
      </c>
      <c r="BA280" s="78" t="str">
        <f>REPLACE(INDEX(GroupVertices[Group],MATCH(Vertices[[#This Row],[Vertex]],GroupVertices[Vertex],0)),1,1,"")</f>
        <v>8</v>
      </c>
      <c r="BB280" s="48"/>
      <c r="BC280" s="48"/>
      <c r="BD280" s="48"/>
      <c r="BE280" s="48"/>
      <c r="BF280" s="48" t="s">
        <v>622</v>
      </c>
      <c r="BG280" s="48" t="s">
        <v>622</v>
      </c>
      <c r="BH280" s="121" t="s">
        <v>3881</v>
      </c>
      <c r="BI280" s="121" t="s">
        <v>3909</v>
      </c>
      <c r="BJ280" s="121" t="s">
        <v>3970</v>
      </c>
      <c r="BK280" s="121" t="s">
        <v>3970</v>
      </c>
      <c r="BL280" s="121">
        <v>2</v>
      </c>
      <c r="BM280" s="124">
        <v>4.25531914893617</v>
      </c>
      <c r="BN280" s="121">
        <v>3</v>
      </c>
      <c r="BO280" s="124">
        <v>6.382978723404255</v>
      </c>
      <c r="BP280" s="121">
        <v>0</v>
      </c>
      <c r="BQ280" s="124">
        <v>0</v>
      </c>
      <c r="BR280" s="121">
        <v>42</v>
      </c>
      <c r="BS280" s="124">
        <v>89.36170212765957</v>
      </c>
      <c r="BT280" s="121">
        <v>47</v>
      </c>
      <c r="BU280" s="2"/>
      <c r="BV280" s="3"/>
      <c r="BW280" s="3"/>
      <c r="BX280" s="3"/>
      <c r="BY280" s="3"/>
    </row>
    <row r="281" spans="1:77" ht="41.45" customHeight="1">
      <c r="A281" s="64" t="s">
        <v>476</v>
      </c>
      <c r="C281" s="65"/>
      <c r="D281" s="65" t="s">
        <v>64</v>
      </c>
      <c r="E281" s="66">
        <v>176.76581168475283</v>
      </c>
      <c r="F281" s="68">
        <v>99.93892912264039</v>
      </c>
      <c r="G281" s="100" t="s">
        <v>897</v>
      </c>
      <c r="H281" s="65"/>
      <c r="I281" s="69" t="s">
        <v>476</v>
      </c>
      <c r="J281" s="70"/>
      <c r="K281" s="70"/>
      <c r="L281" s="69" t="s">
        <v>3402</v>
      </c>
      <c r="M281" s="73">
        <v>21.352887728046223</v>
      </c>
      <c r="N281" s="74">
        <v>5643.00146484375</v>
      </c>
      <c r="O281" s="74">
        <v>4175.63134765625</v>
      </c>
      <c r="P281" s="75"/>
      <c r="Q281" s="76"/>
      <c r="R281" s="76"/>
      <c r="S281" s="86"/>
      <c r="T281" s="48">
        <v>0</v>
      </c>
      <c r="U281" s="48">
        <v>1</v>
      </c>
      <c r="V281" s="49">
        <v>0</v>
      </c>
      <c r="W281" s="49">
        <v>0.001808</v>
      </c>
      <c r="X281" s="49">
        <v>0.004028</v>
      </c>
      <c r="Y281" s="49">
        <v>0.514204</v>
      </c>
      <c r="Z281" s="49">
        <v>0</v>
      </c>
      <c r="AA281" s="49">
        <v>0</v>
      </c>
      <c r="AB281" s="71">
        <v>281</v>
      </c>
      <c r="AC281" s="71"/>
      <c r="AD281" s="72"/>
      <c r="AE281" s="78" t="s">
        <v>1986</v>
      </c>
      <c r="AF281" s="78">
        <v>1065</v>
      </c>
      <c r="AG281" s="78">
        <v>1286</v>
      </c>
      <c r="AH281" s="78">
        <v>30657</v>
      </c>
      <c r="AI281" s="78">
        <v>75144</v>
      </c>
      <c r="AJ281" s="78"/>
      <c r="AK281" s="78" t="s">
        <v>2255</v>
      </c>
      <c r="AL281" s="78" t="s">
        <v>2374</v>
      </c>
      <c r="AM281" s="78"/>
      <c r="AN281" s="78"/>
      <c r="AO281" s="80">
        <v>42899.215219907404</v>
      </c>
      <c r="AP281" s="78"/>
      <c r="AQ281" s="78" t="b">
        <v>1</v>
      </c>
      <c r="AR281" s="78" t="b">
        <v>0</v>
      </c>
      <c r="AS281" s="78" t="b">
        <v>0</v>
      </c>
      <c r="AT281" s="78" t="s">
        <v>1663</v>
      </c>
      <c r="AU281" s="78">
        <v>5</v>
      </c>
      <c r="AV281" s="78"/>
      <c r="AW281" s="78" t="b">
        <v>0</v>
      </c>
      <c r="AX281" s="78" t="s">
        <v>2837</v>
      </c>
      <c r="AY281" s="82" t="s">
        <v>3116</v>
      </c>
      <c r="AZ281" s="78" t="s">
        <v>66</v>
      </c>
      <c r="BA281" s="78" t="str">
        <f>REPLACE(INDEX(GroupVertices[Group],MATCH(Vertices[[#This Row],[Vertex]],GroupVertices[Vertex],0)),1,1,"")</f>
        <v>1</v>
      </c>
      <c r="BB281" s="48"/>
      <c r="BC281" s="48"/>
      <c r="BD281" s="48"/>
      <c r="BE281" s="48"/>
      <c r="BF281" s="48" t="s">
        <v>637</v>
      </c>
      <c r="BG281" s="48" t="s">
        <v>637</v>
      </c>
      <c r="BH281" s="121" t="s">
        <v>3869</v>
      </c>
      <c r="BI281" s="121" t="s">
        <v>3869</v>
      </c>
      <c r="BJ281" s="121" t="s">
        <v>3957</v>
      </c>
      <c r="BK281" s="121" t="s">
        <v>3957</v>
      </c>
      <c r="BL281" s="121">
        <v>0</v>
      </c>
      <c r="BM281" s="124">
        <v>0</v>
      </c>
      <c r="BN281" s="121">
        <v>0</v>
      </c>
      <c r="BO281" s="124">
        <v>0</v>
      </c>
      <c r="BP281" s="121">
        <v>0</v>
      </c>
      <c r="BQ281" s="124">
        <v>0</v>
      </c>
      <c r="BR281" s="121">
        <v>15</v>
      </c>
      <c r="BS281" s="124">
        <v>100</v>
      </c>
      <c r="BT281" s="121">
        <v>15</v>
      </c>
      <c r="BU281" s="2"/>
      <c r="BV281" s="3"/>
      <c r="BW281" s="3"/>
      <c r="BX281" s="3"/>
      <c r="BY281" s="3"/>
    </row>
    <row r="282" spans="1:77" ht="41.45" customHeight="1">
      <c r="A282" s="64" t="s">
        <v>477</v>
      </c>
      <c r="C282" s="65"/>
      <c r="D282" s="65" t="s">
        <v>64</v>
      </c>
      <c r="E282" s="66">
        <v>207.96232050860462</v>
      </c>
      <c r="F282" s="68">
        <v>99.8099014602873</v>
      </c>
      <c r="G282" s="100" t="s">
        <v>898</v>
      </c>
      <c r="H282" s="65"/>
      <c r="I282" s="69" t="s">
        <v>477</v>
      </c>
      <c r="J282" s="70"/>
      <c r="K282" s="70"/>
      <c r="L282" s="69" t="s">
        <v>3403</v>
      </c>
      <c r="M282" s="73">
        <v>64.35350666824964</v>
      </c>
      <c r="N282" s="74">
        <v>6562.724609375</v>
      </c>
      <c r="O282" s="74">
        <v>5041.79931640625</v>
      </c>
      <c r="P282" s="75"/>
      <c r="Q282" s="76"/>
      <c r="R282" s="76"/>
      <c r="S282" s="86"/>
      <c r="T282" s="48">
        <v>0</v>
      </c>
      <c r="U282" s="48">
        <v>1</v>
      </c>
      <c r="V282" s="49">
        <v>0</v>
      </c>
      <c r="W282" s="49">
        <v>0.001808</v>
      </c>
      <c r="X282" s="49">
        <v>0.004028</v>
      </c>
      <c r="Y282" s="49">
        <v>0.514204</v>
      </c>
      <c r="Z282" s="49">
        <v>0</v>
      </c>
      <c r="AA282" s="49">
        <v>0</v>
      </c>
      <c r="AB282" s="71">
        <v>282</v>
      </c>
      <c r="AC282" s="71"/>
      <c r="AD282" s="72"/>
      <c r="AE282" s="78" t="s">
        <v>1987</v>
      </c>
      <c r="AF282" s="78">
        <v>4817</v>
      </c>
      <c r="AG282" s="78">
        <v>4003</v>
      </c>
      <c r="AH282" s="78">
        <v>25389</v>
      </c>
      <c r="AI282" s="78">
        <v>17503</v>
      </c>
      <c r="AJ282" s="78"/>
      <c r="AK282" s="78" t="s">
        <v>2256</v>
      </c>
      <c r="AL282" s="78"/>
      <c r="AM282" s="78"/>
      <c r="AN282" s="78"/>
      <c r="AO282" s="80">
        <v>41166.60023148148</v>
      </c>
      <c r="AP282" s="82" t="s">
        <v>2722</v>
      </c>
      <c r="AQ282" s="78" t="b">
        <v>1</v>
      </c>
      <c r="AR282" s="78" t="b">
        <v>0</v>
      </c>
      <c r="AS282" s="78" t="b">
        <v>0</v>
      </c>
      <c r="AT282" s="78" t="s">
        <v>1663</v>
      </c>
      <c r="AU282" s="78">
        <v>38</v>
      </c>
      <c r="AV282" s="82" t="s">
        <v>2733</v>
      </c>
      <c r="AW282" s="78" t="b">
        <v>0</v>
      </c>
      <c r="AX282" s="78" t="s">
        <v>2837</v>
      </c>
      <c r="AY282" s="82" t="s">
        <v>3117</v>
      </c>
      <c r="AZ282" s="78" t="s">
        <v>66</v>
      </c>
      <c r="BA282" s="78" t="str">
        <f>REPLACE(INDEX(GroupVertices[Group],MATCH(Vertices[[#This Row],[Vertex]],GroupVertices[Vertex],0)),1,1,"")</f>
        <v>1</v>
      </c>
      <c r="BB282" s="48"/>
      <c r="BC282" s="48"/>
      <c r="BD282" s="48"/>
      <c r="BE282" s="48"/>
      <c r="BF282" s="48" t="s">
        <v>637</v>
      </c>
      <c r="BG282" s="48" t="s">
        <v>637</v>
      </c>
      <c r="BH282" s="121" t="s">
        <v>3869</v>
      </c>
      <c r="BI282" s="121" t="s">
        <v>3869</v>
      </c>
      <c r="BJ282" s="121" t="s">
        <v>3957</v>
      </c>
      <c r="BK282" s="121" t="s">
        <v>3957</v>
      </c>
      <c r="BL282" s="121">
        <v>0</v>
      </c>
      <c r="BM282" s="124">
        <v>0</v>
      </c>
      <c r="BN282" s="121">
        <v>0</v>
      </c>
      <c r="BO282" s="124">
        <v>0</v>
      </c>
      <c r="BP282" s="121">
        <v>0</v>
      </c>
      <c r="BQ282" s="124">
        <v>0</v>
      </c>
      <c r="BR282" s="121">
        <v>15</v>
      </c>
      <c r="BS282" s="124">
        <v>100</v>
      </c>
      <c r="BT282" s="121">
        <v>15</v>
      </c>
      <c r="BU282" s="2"/>
      <c r="BV282" s="3"/>
      <c r="BW282" s="3"/>
      <c r="BX282" s="3"/>
      <c r="BY282" s="3"/>
    </row>
    <row r="283" spans="1:77" ht="41.45" customHeight="1">
      <c r="A283" s="64" t="s">
        <v>478</v>
      </c>
      <c r="C283" s="65"/>
      <c r="D283" s="65" t="s">
        <v>64</v>
      </c>
      <c r="E283" s="66">
        <v>164.33083963608462</v>
      </c>
      <c r="F283" s="68">
        <v>99.9903597293126</v>
      </c>
      <c r="G283" s="100" t="s">
        <v>899</v>
      </c>
      <c r="H283" s="65"/>
      <c r="I283" s="69" t="s">
        <v>478</v>
      </c>
      <c r="J283" s="70"/>
      <c r="K283" s="70"/>
      <c r="L283" s="69" t="s">
        <v>3404</v>
      </c>
      <c r="M283" s="73">
        <v>4.212780877755352</v>
      </c>
      <c r="N283" s="74">
        <v>9378.8857421875</v>
      </c>
      <c r="O283" s="74">
        <v>8964.490234375</v>
      </c>
      <c r="P283" s="75"/>
      <c r="Q283" s="76"/>
      <c r="R283" s="76"/>
      <c r="S283" s="86"/>
      <c r="T283" s="48">
        <v>0</v>
      </c>
      <c r="U283" s="48">
        <v>1</v>
      </c>
      <c r="V283" s="49">
        <v>0</v>
      </c>
      <c r="W283" s="49">
        <v>0.001292</v>
      </c>
      <c r="X283" s="49">
        <v>0.000369</v>
      </c>
      <c r="Y283" s="49">
        <v>0.419066</v>
      </c>
      <c r="Z283" s="49">
        <v>0</v>
      </c>
      <c r="AA283" s="49">
        <v>0</v>
      </c>
      <c r="AB283" s="71">
        <v>283</v>
      </c>
      <c r="AC283" s="71"/>
      <c r="AD283" s="72"/>
      <c r="AE283" s="78" t="s">
        <v>1988</v>
      </c>
      <c r="AF283" s="78">
        <v>430</v>
      </c>
      <c r="AG283" s="78">
        <v>203</v>
      </c>
      <c r="AH283" s="78">
        <v>27676</v>
      </c>
      <c r="AI283" s="78">
        <v>31306</v>
      </c>
      <c r="AJ283" s="78"/>
      <c r="AK283" s="78" t="s">
        <v>2257</v>
      </c>
      <c r="AL283" s="78" t="s">
        <v>2416</v>
      </c>
      <c r="AM283" s="78"/>
      <c r="AN283" s="78"/>
      <c r="AO283" s="80">
        <v>42758.561273148145</v>
      </c>
      <c r="AP283" s="82" t="s">
        <v>2723</v>
      </c>
      <c r="AQ283" s="78" t="b">
        <v>1</v>
      </c>
      <c r="AR283" s="78" t="b">
        <v>0</v>
      </c>
      <c r="AS283" s="78" t="b">
        <v>1</v>
      </c>
      <c r="AT283" s="78" t="s">
        <v>1663</v>
      </c>
      <c r="AU283" s="78">
        <v>1</v>
      </c>
      <c r="AV283" s="78"/>
      <c r="AW283" s="78" t="b">
        <v>0</v>
      </c>
      <c r="AX283" s="78" t="s">
        <v>2837</v>
      </c>
      <c r="AY283" s="82" t="s">
        <v>3118</v>
      </c>
      <c r="AZ283" s="78" t="s">
        <v>66</v>
      </c>
      <c r="BA283" s="78" t="str">
        <f>REPLACE(INDEX(GroupVertices[Group],MATCH(Vertices[[#This Row],[Vertex]],GroupVertices[Vertex],0)),1,1,"")</f>
        <v>2</v>
      </c>
      <c r="BB283" s="48" t="s">
        <v>611</v>
      </c>
      <c r="BC283" s="48" t="s">
        <v>611</v>
      </c>
      <c r="BD283" s="48" t="s">
        <v>619</v>
      </c>
      <c r="BE283" s="48" t="s">
        <v>619</v>
      </c>
      <c r="BF283" s="48" t="s">
        <v>634</v>
      </c>
      <c r="BG283" s="48" t="s">
        <v>634</v>
      </c>
      <c r="BH283" s="121" t="s">
        <v>3866</v>
      </c>
      <c r="BI283" s="121" t="s">
        <v>3866</v>
      </c>
      <c r="BJ283" s="121" t="s">
        <v>3953</v>
      </c>
      <c r="BK283" s="121" t="s">
        <v>3953</v>
      </c>
      <c r="BL283" s="121">
        <v>0</v>
      </c>
      <c r="BM283" s="124">
        <v>0</v>
      </c>
      <c r="BN283" s="121">
        <v>0</v>
      </c>
      <c r="BO283" s="124">
        <v>0</v>
      </c>
      <c r="BP283" s="121">
        <v>0</v>
      </c>
      <c r="BQ283" s="124">
        <v>0</v>
      </c>
      <c r="BR283" s="121">
        <v>6</v>
      </c>
      <c r="BS283" s="124">
        <v>100</v>
      </c>
      <c r="BT283" s="121">
        <v>6</v>
      </c>
      <c r="BU283" s="2"/>
      <c r="BV283" s="3"/>
      <c r="BW283" s="3"/>
      <c r="BX283" s="3"/>
      <c r="BY283" s="3"/>
    </row>
    <row r="284" spans="1:77" ht="41.45" customHeight="1">
      <c r="A284" s="64" t="s">
        <v>479</v>
      </c>
      <c r="C284" s="65"/>
      <c r="D284" s="65" t="s">
        <v>64</v>
      </c>
      <c r="E284" s="66">
        <v>163.98638057656473</v>
      </c>
      <c r="F284" s="68">
        <v>99.99178439985754</v>
      </c>
      <c r="G284" s="100" t="s">
        <v>900</v>
      </c>
      <c r="H284" s="65"/>
      <c r="I284" s="69" t="s">
        <v>479</v>
      </c>
      <c r="J284" s="70"/>
      <c r="K284" s="70"/>
      <c r="L284" s="69" t="s">
        <v>3405</v>
      </c>
      <c r="M284" s="73">
        <v>3.737985674146187</v>
      </c>
      <c r="N284" s="74">
        <v>5327.40478515625</v>
      </c>
      <c r="O284" s="74">
        <v>2420.885498046875</v>
      </c>
      <c r="P284" s="75"/>
      <c r="Q284" s="76"/>
      <c r="R284" s="76"/>
      <c r="S284" s="86"/>
      <c r="T284" s="48">
        <v>0</v>
      </c>
      <c r="U284" s="48">
        <v>1</v>
      </c>
      <c r="V284" s="49">
        <v>0</v>
      </c>
      <c r="W284" s="49">
        <v>0.001808</v>
      </c>
      <c r="X284" s="49">
        <v>0.004028</v>
      </c>
      <c r="Y284" s="49">
        <v>0.514204</v>
      </c>
      <c r="Z284" s="49">
        <v>0</v>
      </c>
      <c r="AA284" s="49">
        <v>0</v>
      </c>
      <c r="AB284" s="71">
        <v>284</v>
      </c>
      <c r="AC284" s="71"/>
      <c r="AD284" s="72"/>
      <c r="AE284" s="78" t="s">
        <v>1989</v>
      </c>
      <c r="AF284" s="78">
        <v>861</v>
      </c>
      <c r="AG284" s="78">
        <v>173</v>
      </c>
      <c r="AH284" s="78">
        <v>11810</v>
      </c>
      <c r="AI284" s="78">
        <v>5031</v>
      </c>
      <c r="AJ284" s="78"/>
      <c r="AK284" s="78"/>
      <c r="AL284" s="78"/>
      <c r="AM284" s="78"/>
      <c r="AN284" s="78"/>
      <c r="AO284" s="80">
        <v>41751.0915625</v>
      </c>
      <c r="AP284" s="82" t="s">
        <v>2724</v>
      </c>
      <c r="AQ284" s="78" t="b">
        <v>1</v>
      </c>
      <c r="AR284" s="78" t="b">
        <v>0</v>
      </c>
      <c r="AS284" s="78" t="b">
        <v>0</v>
      </c>
      <c r="AT284" s="78" t="s">
        <v>1663</v>
      </c>
      <c r="AU284" s="78">
        <v>5</v>
      </c>
      <c r="AV284" s="82" t="s">
        <v>2733</v>
      </c>
      <c r="AW284" s="78" t="b">
        <v>0</v>
      </c>
      <c r="AX284" s="78" t="s">
        <v>2837</v>
      </c>
      <c r="AY284" s="82" t="s">
        <v>3119</v>
      </c>
      <c r="AZ284" s="78" t="s">
        <v>66</v>
      </c>
      <c r="BA284" s="78" t="str">
        <f>REPLACE(INDEX(GroupVertices[Group],MATCH(Vertices[[#This Row],[Vertex]],GroupVertices[Vertex],0)),1,1,"")</f>
        <v>1</v>
      </c>
      <c r="BB284" s="48"/>
      <c r="BC284" s="48"/>
      <c r="BD284" s="48"/>
      <c r="BE284" s="48"/>
      <c r="BF284" s="48" t="s">
        <v>637</v>
      </c>
      <c r="BG284" s="48" t="s">
        <v>637</v>
      </c>
      <c r="BH284" s="121" t="s">
        <v>3869</v>
      </c>
      <c r="BI284" s="121" t="s">
        <v>3869</v>
      </c>
      <c r="BJ284" s="121" t="s">
        <v>3957</v>
      </c>
      <c r="BK284" s="121" t="s">
        <v>3957</v>
      </c>
      <c r="BL284" s="121">
        <v>0</v>
      </c>
      <c r="BM284" s="124">
        <v>0</v>
      </c>
      <c r="BN284" s="121">
        <v>0</v>
      </c>
      <c r="BO284" s="124">
        <v>0</v>
      </c>
      <c r="BP284" s="121">
        <v>0</v>
      </c>
      <c r="BQ284" s="124">
        <v>0</v>
      </c>
      <c r="BR284" s="121">
        <v>15</v>
      </c>
      <c r="BS284" s="124">
        <v>100</v>
      </c>
      <c r="BT284" s="121">
        <v>15</v>
      </c>
      <c r="BU284" s="2"/>
      <c r="BV284" s="3"/>
      <c r="BW284" s="3"/>
      <c r="BX284" s="3"/>
      <c r="BY284" s="3"/>
    </row>
    <row r="285" spans="1:77" ht="41.45" customHeight="1">
      <c r="A285" s="64" t="s">
        <v>480</v>
      </c>
      <c r="C285" s="65"/>
      <c r="D285" s="65" t="s">
        <v>64</v>
      </c>
      <c r="E285" s="66">
        <v>170.42776498958676</v>
      </c>
      <c r="F285" s="68">
        <v>99.96514306066722</v>
      </c>
      <c r="G285" s="100" t="s">
        <v>901</v>
      </c>
      <c r="H285" s="65"/>
      <c r="I285" s="69" t="s">
        <v>480</v>
      </c>
      <c r="J285" s="70"/>
      <c r="K285" s="70"/>
      <c r="L285" s="69" t="s">
        <v>3406</v>
      </c>
      <c r="M285" s="73">
        <v>12.61665598163758</v>
      </c>
      <c r="N285" s="74">
        <v>5855.51025390625</v>
      </c>
      <c r="O285" s="74">
        <v>7196.9775390625</v>
      </c>
      <c r="P285" s="75"/>
      <c r="Q285" s="76"/>
      <c r="R285" s="76"/>
      <c r="S285" s="86"/>
      <c r="T285" s="48">
        <v>0</v>
      </c>
      <c r="U285" s="48">
        <v>1</v>
      </c>
      <c r="V285" s="49">
        <v>0</v>
      </c>
      <c r="W285" s="49">
        <v>0.001808</v>
      </c>
      <c r="X285" s="49">
        <v>0.004028</v>
      </c>
      <c r="Y285" s="49">
        <v>0.514204</v>
      </c>
      <c r="Z285" s="49">
        <v>0</v>
      </c>
      <c r="AA285" s="49">
        <v>0</v>
      </c>
      <c r="AB285" s="71">
        <v>285</v>
      </c>
      <c r="AC285" s="71"/>
      <c r="AD285" s="72"/>
      <c r="AE285" s="78" t="s">
        <v>1990</v>
      </c>
      <c r="AF285" s="78">
        <v>1625</v>
      </c>
      <c r="AG285" s="78">
        <v>734</v>
      </c>
      <c r="AH285" s="78">
        <v>27625</v>
      </c>
      <c r="AI285" s="78">
        <v>16953</v>
      </c>
      <c r="AJ285" s="78"/>
      <c r="AK285" s="78" t="s">
        <v>2258</v>
      </c>
      <c r="AL285" s="78" t="s">
        <v>2417</v>
      </c>
      <c r="AM285" s="78"/>
      <c r="AN285" s="78"/>
      <c r="AO285" s="80">
        <v>42688.08777777778</v>
      </c>
      <c r="AP285" s="82" t="s">
        <v>2725</v>
      </c>
      <c r="AQ285" s="78" t="b">
        <v>1</v>
      </c>
      <c r="AR285" s="78" t="b">
        <v>0</v>
      </c>
      <c r="AS285" s="78" t="b">
        <v>1</v>
      </c>
      <c r="AT285" s="78" t="s">
        <v>1663</v>
      </c>
      <c r="AU285" s="78">
        <v>12</v>
      </c>
      <c r="AV285" s="78"/>
      <c r="AW285" s="78" t="b">
        <v>0</v>
      </c>
      <c r="AX285" s="78" t="s">
        <v>2837</v>
      </c>
      <c r="AY285" s="82" t="s">
        <v>3120</v>
      </c>
      <c r="AZ285" s="78" t="s">
        <v>66</v>
      </c>
      <c r="BA285" s="78" t="str">
        <f>REPLACE(INDEX(GroupVertices[Group],MATCH(Vertices[[#This Row],[Vertex]],GroupVertices[Vertex],0)),1,1,"")</f>
        <v>1</v>
      </c>
      <c r="BB285" s="48"/>
      <c r="BC285" s="48"/>
      <c r="BD285" s="48"/>
      <c r="BE285" s="48"/>
      <c r="BF285" s="48" t="s">
        <v>637</v>
      </c>
      <c r="BG285" s="48" t="s">
        <v>637</v>
      </c>
      <c r="BH285" s="121" t="s">
        <v>3869</v>
      </c>
      <c r="BI285" s="121" t="s">
        <v>3869</v>
      </c>
      <c r="BJ285" s="121" t="s">
        <v>3957</v>
      </c>
      <c r="BK285" s="121" t="s">
        <v>3957</v>
      </c>
      <c r="BL285" s="121">
        <v>0</v>
      </c>
      <c r="BM285" s="124">
        <v>0</v>
      </c>
      <c r="BN285" s="121">
        <v>0</v>
      </c>
      <c r="BO285" s="124">
        <v>0</v>
      </c>
      <c r="BP285" s="121">
        <v>0</v>
      </c>
      <c r="BQ285" s="124">
        <v>0</v>
      </c>
      <c r="BR285" s="121">
        <v>15</v>
      </c>
      <c r="BS285" s="124">
        <v>100</v>
      </c>
      <c r="BT285" s="121">
        <v>15</v>
      </c>
      <c r="BU285" s="2"/>
      <c r="BV285" s="3"/>
      <c r="BW285" s="3"/>
      <c r="BX285" s="3"/>
      <c r="BY285" s="3"/>
    </row>
    <row r="286" spans="1:77" ht="41.45" customHeight="1">
      <c r="A286" s="64" t="s">
        <v>481</v>
      </c>
      <c r="C286" s="65"/>
      <c r="D286" s="65" t="s">
        <v>64</v>
      </c>
      <c r="E286" s="66">
        <v>193.0702071686945</v>
      </c>
      <c r="F286" s="68">
        <v>99.87149471684673</v>
      </c>
      <c r="G286" s="100" t="s">
        <v>2835</v>
      </c>
      <c r="H286" s="65"/>
      <c r="I286" s="69" t="s">
        <v>481</v>
      </c>
      <c r="J286" s="70"/>
      <c r="K286" s="70"/>
      <c r="L286" s="69" t="s">
        <v>3407</v>
      </c>
      <c r="M286" s="73">
        <v>43.82652736554672</v>
      </c>
      <c r="N286" s="74">
        <v>9251.59765625</v>
      </c>
      <c r="O286" s="74">
        <v>7947.68994140625</v>
      </c>
      <c r="P286" s="75"/>
      <c r="Q286" s="76"/>
      <c r="R286" s="76"/>
      <c r="S286" s="86"/>
      <c r="T286" s="48">
        <v>2</v>
      </c>
      <c r="U286" s="48">
        <v>1</v>
      </c>
      <c r="V286" s="49">
        <v>0</v>
      </c>
      <c r="W286" s="49">
        <v>0.001292</v>
      </c>
      <c r="X286" s="49">
        <v>0.000394</v>
      </c>
      <c r="Y286" s="49">
        <v>0.72881</v>
      </c>
      <c r="Z286" s="49">
        <v>0</v>
      </c>
      <c r="AA286" s="49">
        <v>0</v>
      </c>
      <c r="AB286" s="71">
        <v>286</v>
      </c>
      <c r="AC286" s="71"/>
      <c r="AD286" s="72"/>
      <c r="AE286" s="78" t="s">
        <v>1991</v>
      </c>
      <c r="AF286" s="78">
        <v>3101</v>
      </c>
      <c r="AG286" s="78">
        <v>2706</v>
      </c>
      <c r="AH286" s="78">
        <v>18089</v>
      </c>
      <c r="AI286" s="78">
        <v>28336</v>
      </c>
      <c r="AJ286" s="78"/>
      <c r="AK286" s="78" t="s">
        <v>2259</v>
      </c>
      <c r="AL286" s="78" t="s">
        <v>2418</v>
      </c>
      <c r="AM286" s="78"/>
      <c r="AN286" s="78"/>
      <c r="AO286" s="80">
        <v>42306.05934027778</v>
      </c>
      <c r="AP286" s="82" t="s">
        <v>2726</v>
      </c>
      <c r="AQ286" s="78" t="b">
        <v>0</v>
      </c>
      <c r="AR286" s="78" t="b">
        <v>0</v>
      </c>
      <c r="AS286" s="78" t="b">
        <v>0</v>
      </c>
      <c r="AT286" s="78" t="s">
        <v>1663</v>
      </c>
      <c r="AU286" s="78">
        <v>13</v>
      </c>
      <c r="AV286" s="82" t="s">
        <v>2733</v>
      </c>
      <c r="AW286" s="78" t="b">
        <v>0</v>
      </c>
      <c r="AX286" s="78" t="s">
        <v>2837</v>
      </c>
      <c r="AY286" s="82" t="s">
        <v>3121</v>
      </c>
      <c r="AZ286" s="78" t="s">
        <v>66</v>
      </c>
      <c r="BA286" s="78" t="str">
        <f>REPLACE(INDEX(GroupVertices[Group],MATCH(Vertices[[#This Row],[Vertex]],GroupVertices[Vertex],0)),1,1,"")</f>
        <v>2</v>
      </c>
      <c r="BB286" s="48"/>
      <c r="BC286" s="48"/>
      <c r="BD286" s="48"/>
      <c r="BE286" s="48"/>
      <c r="BF286" s="48" t="s">
        <v>630</v>
      </c>
      <c r="BG286" s="48" t="s">
        <v>630</v>
      </c>
      <c r="BH286" s="121" t="s">
        <v>3882</v>
      </c>
      <c r="BI286" s="121" t="s">
        <v>3882</v>
      </c>
      <c r="BJ286" s="121" t="s">
        <v>3971</v>
      </c>
      <c r="BK286" s="121" t="s">
        <v>3971</v>
      </c>
      <c r="BL286" s="121">
        <v>1</v>
      </c>
      <c r="BM286" s="124">
        <v>7.142857142857143</v>
      </c>
      <c r="BN286" s="121">
        <v>0</v>
      </c>
      <c r="BO286" s="124">
        <v>0</v>
      </c>
      <c r="BP286" s="121">
        <v>0</v>
      </c>
      <c r="BQ286" s="124">
        <v>0</v>
      </c>
      <c r="BR286" s="121">
        <v>13</v>
      </c>
      <c r="BS286" s="124">
        <v>92.85714285714286</v>
      </c>
      <c r="BT286" s="121">
        <v>14</v>
      </c>
      <c r="BU286" s="2"/>
      <c r="BV286" s="3"/>
      <c r="BW286" s="3"/>
      <c r="BX286" s="3"/>
      <c r="BY286" s="3"/>
    </row>
    <row r="287" spans="1:77" ht="41.45" customHeight="1">
      <c r="A287" s="64" t="s">
        <v>497</v>
      </c>
      <c r="C287" s="65"/>
      <c r="D287" s="65" t="s">
        <v>64</v>
      </c>
      <c r="E287" s="66">
        <v>162.8955935547517</v>
      </c>
      <c r="F287" s="68">
        <v>99.99629585658316</v>
      </c>
      <c r="G287" s="100" t="s">
        <v>2836</v>
      </c>
      <c r="H287" s="65"/>
      <c r="I287" s="69" t="s">
        <v>497</v>
      </c>
      <c r="J287" s="70"/>
      <c r="K287" s="70"/>
      <c r="L287" s="69" t="s">
        <v>3408</v>
      </c>
      <c r="M287" s="73">
        <v>2.23446752938383</v>
      </c>
      <c r="N287" s="74">
        <v>9281.2802734375</v>
      </c>
      <c r="O287" s="74">
        <v>9375.041015625</v>
      </c>
      <c r="P287" s="75"/>
      <c r="Q287" s="76"/>
      <c r="R287" s="76"/>
      <c r="S287" s="86"/>
      <c r="T287" s="48">
        <v>1</v>
      </c>
      <c r="U287" s="48">
        <v>0</v>
      </c>
      <c r="V287" s="49">
        <v>0</v>
      </c>
      <c r="W287" s="49">
        <v>0.001292</v>
      </c>
      <c r="X287" s="49">
        <v>0.000369</v>
      </c>
      <c r="Y287" s="49">
        <v>0.419066</v>
      </c>
      <c r="Z287" s="49">
        <v>0</v>
      </c>
      <c r="AA287" s="49">
        <v>0</v>
      </c>
      <c r="AB287" s="71">
        <v>287</v>
      </c>
      <c r="AC287" s="71"/>
      <c r="AD287" s="72"/>
      <c r="AE287" s="78" t="s">
        <v>1992</v>
      </c>
      <c r="AF287" s="78">
        <v>240</v>
      </c>
      <c r="AG287" s="78">
        <v>78</v>
      </c>
      <c r="AH287" s="78">
        <v>154</v>
      </c>
      <c r="AI287" s="78">
        <v>85</v>
      </c>
      <c r="AJ287" s="78"/>
      <c r="AK287" s="78" t="s">
        <v>2260</v>
      </c>
      <c r="AL287" s="78" t="s">
        <v>1687</v>
      </c>
      <c r="AM287" s="82" t="s">
        <v>2490</v>
      </c>
      <c r="AN287" s="78"/>
      <c r="AO287" s="80">
        <v>43187.075520833336</v>
      </c>
      <c r="AP287" s="82" t="s">
        <v>2727</v>
      </c>
      <c r="AQ287" s="78" t="b">
        <v>0</v>
      </c>
      <c r="AR287" s="78" t="b">
        <v>0</v>
      </c>
      <c r="AS287" s="78" t="b">
        <v>1</v>
      </c>
      <c r="AT287" s="78" t="s">
        <v>1663</v>
      </c>
      <c r="AU287" s="78">
        <v>2</v>
      </c>
      <c r="AV287" s="82" t="s">
        <v>2733</v>
      </c>
      <c r="AW287" s="78" t="b">
        <v>0</v>
      </c>
      <c r="AX287" s="78" t="s">
        <v>2837</v>
      </c>
      <c r="AY287" s="82" t="s">
        <v>3122</v>
      </c>
      <c r="AZ287" s="78" t="s">
        <v>65</v>
      </c>
      <c r="BA287" s="78" t="str">
        <f>REPLACE(INDEX(GroupVertices[Group],MATCH(Vertices[[#This Row],[Vertex]],GroupVertices[Vertex],0)),1,1,"")</f>
        <v>2</v>
      </c>
      <c r="BB287" s="48"/>
      <c r="BC287" s="48"/>
      <c r="BD287" s="48"/>
      <c r="BE287" s="48"/>
      <c r="BF287" s="48"/>
      <c r="BG287" s="48"/>
      <c r="BH287" s="48"/>
      <c r="BI287" s="48"/>
      <c r="BJ287" s="48"/>
      <c r="BK287" s="48"/>
      <c r="BL287" s="48"/>
      <c r="BM287" s="49"/>
      <c r="BN287" s="48"/>
      <c r="BO287" s="49"/>
      <c r="BP287" s="48"/>
      <c r="BQ287" s="49"/>
      <c r="BR287" s="48"/>
      <c r="BS287" s="49"/>
      <c r="BT287" s="48"/>
      <c r="BU287" s="2"/>
      <c r="BV287" s="3"/>
      <c r="BW287" s="3"/>
      <c r="BX287" s="3"/>
      <c r="BY287" s="3"/>
    </row>
    <row r="288" spans="1:77" ht="41.45" customHeight="1">
      <c r="A288" s="87" t="s">
        <v>484</v>
      </c>
      <c r="C288" s="88"/>
      <c r="D288" s="88" t="s">
        <v>64</v>
      </c>
      <c r="E288" s="89">
        <v>167.3276334539077</v>
      </c>
      <c r="F288" s="90">
        <v>99.97796509557165</v>
      </c>
      <c r="G288" s="101" t="s">
        <v>904</v>
      </c>
      <c r="H288" s="88"/>
      <c r="I288" s="91" t="s">
        <v>484</v>
      </c>
      <c r="J288" s="92"/>
      <c r="K288" s="92"/>
      <c r="L288" s="91" t="s">
        <v>3409</v>
      </c>
      <c r="M288" s="93">
        <v>8.343499149155091</v>
      </c>
      <c r="N288" s="94">
        <v>2484.741455078125</v>
      </c>
      <c r="O288" s="94">
        <v>4630.4736328125</v>
      </c>
      <c r="P288" s="95"/>
      <c r="Q288" s="96"/>
      <c r="R288" s="96"/>
      <c r="S288" s="97"/>
      <c r="T288" s="48">
        <v>0</v>
      </c>
      <c r="U288" s="48">
        <v>1</v>
      </c>
      <c r="V288" s="49">
        <v>0</v>
      </c>
      <c r="W288" s="49">
        <v>0.001808</v>
      </c>
      <c r="X288" s="49">
        <v>0.004028</v>
      </c>
      <c r="Y288" s="49">
        <v>0.514204</v>
      </c>
      <c r="Z288" s="49">
        <v>0</v>
      </c>
      <c r="AA288" s="49">
        <v>0</v>
      </c>
      <c r="AB288" s="98">
        <v>288</v>
      </c>
      <c r="AC288" s="98"/>
      <c r="AD288" s="99"/>
      <c r="AE288" s="78" t="s">
        <v>1993</v>
      </c>
      <c r="AF288" s="78">
        <v>536</v>
      </c>
      <c r="AG288" s="78">
        <v>464</v>
      </c>
      <c r="AH288" s="78">
        <v>42393</v>
      </c>
      <c r="AI288" s="78">
        <v>39648</v>
      </c>
      <c r="AJ288" s="78"/>
      <c r="AK288" s="78" t="s">
        <v>2261</v>
      </c>
      <c r="AL288" s="78" t="s">
        <v>2419</v>
      </c>
      <c r="AM288" s="78"/>
      <c r="AN288" s="78"/>
      <c r="AO288" s="80">
        <v>42550.64969907407</v>
      </c>
      <c r="AP288" s="78"/>
      <c r="AQ288" s="78" t="b">
        <v>1</v>
      </c>
      <c r="AR288" s="78" t="b">
        <v>0</v>
      </c>
      <c r="AS288" s="78" t="b">
        <v>0</v>
      </c>
      <c r="AT288" s="78" t="s">
        <v>1663</v>
      </c>
      <c r="AU288" s="78">
        <v>11</v>
      </c>
      <c r="AV288" s="78"/>
      <c r="AW288" s="78" t="b">
        <v>0</v>
      </c>
      <c r="AX288" s="78" t="s">
        <v>2837</v>
      </c>
      <c r="AY288" s="82" t="s">
        <v>3123</v>
      </c>
      <c r="AZ288" s="78" t="s">
        <v>66</v>
      </c>
      <c r="BA288" s="78" t="str">
        <f>REPLACE(INDEX(GroupVertices[Group],MATCH(Vertices[[#This Row],[Vertex]],GroupVertices[Vertex],0)),1,1,"")</f>
        <v>1</v>
      </c>
      <c r="BB288" s="48"/>
      <c r="BC288" s="48"/>
      <c r="BD288" s="48"/>
      <c r="BE288" s="48"/>
      <c r="BF288" s="48" t="s">
        <v>637</v>
      </c>
      <c r="BG288" s="48" t="s">
        <v>637</v>
      </c>
      <c r="BH288" s="121" t="s">
        <v>3869</v>
      </c>
      <c r="BI288" s="121" t="s">
        <v>3869</v>
      </c>
      <c r="BJ288" s="121" t="s">
        <v>3957</v>
      </c>
      <c r="BK288" s="121" t="s">
        <v>3957</v>
      </c>
      <c r="BL288" s="121">
        <v>0</v>
      </c>
      <c r="BM288" s="124">
        <v>0</v>
      </c>
      <c r="BN288" s="121">
        <v>0</v>
      </c>
      <c r="BO288" s="124">
        <v>0</v>
      </c>
      <c r="BP288" s="121">
        <v>0</v>
      </c>
      <c r="BQ288" s="124">
        <v>0</v>
      </c>
      <c r="BR288" s="121">
        <v>15</v>
      </c>
      <c r="BS288" s="124">
        <v>100</v>
      </c>
      <c r="BT288" s="121">
        <v>15</v>
      </c>
      <c r="BU288" s="2"/>
      <c r="BV288" s="3"/>
      <c r="BW288" s="3"/>
      <c r="BX288" s="3"/>
      <c r="BY2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8"/>
    <dataValidation allowBlank="1" showInputMessage="1" promptTitle="Vertex Tooltip" prompt="Enter optional text that will pop up when the mouse is hovered over the vertex." errorTitle="Invalid Vertex Image Key" sqref="L3:L2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8"/>
    <dataValidation allowBlank="1" showInputMessage="1" promptTitle="Vertex Label Fill Color" prompt="To select an optional fill color for the Label shape, right-click and select Select Color on the right-click menu." sqref="J3:J288"/>
    <dataValidation allowBlank="1" showInputMessage="1" promptTitle="Vertex Image File" prompt="Enter the path to an image file.  Hover over the column header for examples." errorTitle="Invalid Vertex Image Key" sqref="G3:G288"/>
    <dataValidation allowBlank="1" showInputMessage="1" promptTitle="Vertex Color" prompt="To select an optional vertex color, right-click and select Select Color on the right-click menu." sqref="C3:C288"/>
    <dataValidation allowBlank="1" showInputMessage="1" promptTitle="Vertex Opacity" prompt="Enter an optional vertex opacity between 0 (transparent) and 100 (opaque)." errorTitle="Invalid Vertex Opacity" error="The optional vertex opacity must be a whole number between 0 and 10." sqref="F3:F288"/>
    <dataValidation type="list" allowBlank="1" showInputMessage="1" showErrorMessage="1" promptTitle="Vertex Shape" prompt="Select an optional vertex shape." errorTitle="Invalid Vertex Shape" error="You have entered an invalid vertex shape.  Try selecting from the drop-down list instead." sqref="D3:D2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8">
      <formula1>ValidVertexLabelPositions</formula1>
    </dataValidation>
    <dataValidation allowBlank="1" showInputMessage="1" showErrorMessage="1" promptTitle="Vertex Name" prompt="Enter the name of the vertex." sqref="A3:A288"/>
  </dataValidations>
  <hyperlinks>
    <hyperlink ref="AK271" r:id="rId1" display="https://t.co/9wOakPvd9K"/>
    <hyperlink ref="AM3" r:id="rId2" display="https://t.co/pfjrgyPacj"/>
    <hyperlink ref="AM4" r:id="rId3" display="https://t.co/uiPfVlILWH"/>
    <hyperlink ref="AM5" r:id="rId4" display="https://t.co/JCRcbVdpPG"/>
    <hyperlink ref="AM6" r:id="rId5" display="https://t.co/h0oK3BUSiM"/>
    <hyperlink ref="AM7" r:id="rId6" display="https://t.co/Hpa5yCQkVx"/>
    <hyperlink ref="AM9" r:id="rId7" display="https://t.co/ZrQWFKhg9v"/>
    <hyperlink ref="AM14" r:id="rId8" display="https://t.co/in8vW08a8w"/>
    <hyperlink ref="AM18" r:id="rId9" display="https://t.co/oIe1BsY38r"/>
    <hyperlink ref="AM20" r:id="rId10" display="https://t.co/AF1gbNeaRA"/>
    <hyperlink ref="AM21" r:id="rId11" display="https://t.co/686Gl4kHmL"/>
    <hyperlink ref="AM22" r:id="rId12" display="https://t.co/jdcxDFI7zk"/>
    <hyperlink ref="AM27" r:id="rId13" display="https://t.co/nTcbVhB3t7"/>
    <hyperlink ref="AM34" r:id="rId14" display="https://t.co/3ZlIVgsLSJ"/>
    <hyperlink ref="AM36" r:id="rId15" display="https://t.co/gVzcgN3KCu"/>
    <hyperlink ref="AM37" r:id="rId16" display="https://t.co/TFCRnxUkE2"/>
    <hyperlink ref="AM38" r:id="rId17" display="https://t.co/X8PcuT7SbR"/>
    <hyperlink ref="AM41" r:id="rId18" display="https://t.co/c0pNCm2FQT"/>
    <hyperlink ref="AM44" r:id="rId19" display="https://t.co/jr5ynnPTAv"/>
    <hyperlink ref="AM45" r:id="rId20" display="https://t.co/FHOaSRbpTt"/>
    <hyperlink ref="AM50" r:id="rId21" display="https://t.co/4i9SXl9GGf"/>
    <hyperlink ref="AM55" r:id="rId22" display="https://t.co/He5Y1VWZ4R"/>
    <hyperlink ref="AM59" r:id="rId23" display="https://t.co/OyDjD1c8Ii"/>
    <hyperlink ref="AM61" r:id="rId24" display="https://t.co/ltn7CFvbWQ"/>
    <hyperlink ref="AM66" r:id="rId25" display="https://t.co/EG9KVe4Nac"/>
    <hyperlink ref="AM68" r:id="rId26" display="https://t.co/gGuD81CQcX"/>
    <hyperlink ref="AM69" r:id="rId27" display="https://t.co/9tIvwXoBUc"/>
    <hyperlink ref="AM71" r:id="rId28" display="https://t.co/sKRfDgk25c"/>
    <hyperlink ref="AM74" r:id="rId29" display="https://t.co/ftYTVOPfm4"/>
    <hyperlink ref="AM80" r:id="rId30" display="https://t.co/RLrl02WAs0"/>
    <hyperlink ref="AM82" r:id="rId31" display="https://t.co/J5bkxjPAFj"/>
    <hyperlink ref="AM87" r:id="rId32" display="https://t.co/sdkPSI9MGR"/>
    <hyperlink ref="AM90" r:id="rId33" display="https://t.co/j8EgWgjar0"/>
    <hyperlink ref="AM103" r:id="rId34" display="https://t.co/3XeJHHER69"/>
    <hyperlink ref="AM108" r:id="rId35" display="https://t.co/nPDazlQeM9"/>
    <hyperlink ref="AM114" r:id="rId36" display="https://t.co/IDIIINlqW1"/>
    <hyperlink ref="AM118" r:id="rId37" display="https://t.co/jxdCCIM2tA"/>
    <hyperlink ref="AM124" r:id="rId38" display="https://t.co/xL7v4p07DY"/>
    <hyperlink ref="AM146" r:id="rId39" display="http://t.co/WsSXtWD6Ui"/>
    <hyperlink ref="AM148" r:id="rId40" display="https://t.co/nOlJmrJy9y"/>
    <hyperlink ref="AM160" r:id="rId41" display="https://t.co/tIWANQOW8W"/>
    <hyperlink ref="AM163" r:id="rId42" display="https://t.co/7dHURQ1atg"/>
    <hyperlink ref="AM185" r:id="rId43" display="https://t.co/EL52F1NAeH"/>
    <hyperlink ref="AM186" r:id="rId44" display="https://t.co/gD9sLfMy5X"/>
    <hyperlink ref="AM189" r:id="rId45" display="https://t.co/bkiTiFt4Y5"/>
    <hyperlink ref="AM191" r:id="rId46" display="https://t.co/zCNmJE2E2H"/>
    <hyperlink ref="AM193" r:id="rId47" display="https://t.co/4NgyUDXlAY"/>
    <hyperlink ref="AM194" r:id="rId48" display="https://t.co/KqaxT9TZ7e"/>
    <hyperlink ref="AM198" r:id="rId49" display="https://t.co/b6rVRWaHQj"/>
    <hyperlink ref="AM200" r:id="rId50" display="https://t.co/XiZZGVLyGR"/>
    <hyperlink ref="AM207" r:id="rId51" display="https://t.co/D5maXn3sAg"/>
    <hyperlink ref="AM213" r:id="rId52" display="https://t.co/eSIU9MFN99"/>
    <hyperlink ref="AM215" r:id="rId53" display="https://t.co/dk6mK7dSW0"/>
    <hyperlink ref="AM218" r:id="rId54" display="https://t.co/GuWNjIrZ5o"/>
    <hyperlink ref="AM223" r:id="rId55" display="http://t.co/sirbQAvhfg"/>
    <hyperlink ref="AM227" r:id="rId56" display="https://t.co/cwDacMMcWI"/>
    <hyperlink ref="AM229" r:id="rId57" display="https://t.co/xFrRcRUuCi"/>
    <hyperlink ref="AM234" r:id="rId58" display="https://t.co/Jqo1rP1PUC"/>
    <hyperlink ref="AM235" r:id="rId59" display="https://t.co/6dQuPJmC3O"/>
    <hyperlink ref="AM236" r:id="rId60" display="https://t.co/7IDoW8Ah9W"/>
    <hyperlink ref="AM247" r:id="rId61" display="https://t.co/USEfxe7iOQ"/>
    <hyperlink ref="AM254" r:id="rId62" display="https://t.co/BSlXahUd7I"/>
    <hyperlink ref="AM258" r:id="rId63" display="https://t.co/EiUus9w23T"/>
    <hyperlink ref="AM259" r:id="rId64" display="https://t.co/1CZT2Ssohc"/>
    <hyperlink ref="AM261" r:id="rId65" display="https://t.co/jRL6qcjfr6"/>
    <hyperlink ref="AM268" r:id="rId66" display="http://t.co/9BkApziVCj"/>
    <hyperlink ref="AM269" r:id="rId67" display="https://t.co/rJXYX86cq0"/>
    <hyperlink ref="AM270" r:id="rId68" display="https://t.co/jM0XMC16cx"/>
    <hyperlink ref="AM271" r:id="rId69" display="https://t.co/uKJ6vHcFwX"/>
    <hyperlink ref="AM274" r:id="rId70" display="https://t.co/J5sUjQdclI"/>
    <hyperlink ref="AM280" r:id="rId71" display="https://t.co/jXb6xmW5aa"/>
    <hyperlink ref="AM287" r:id="rId72" display="https://t.co/cNDvB45Hic"/>
    <hyperlink ref="AP3" r:id="rId73" display="https://pbs.twimg.com/profile_banners/153426223/1547393340"/>
    <hyperlink ref="AP4" r:id="rId74" display="https://pbs.twimg.com/profile_banners/64321755/1510715669"/>
    <hyperlink ref="AP5" r:id="rId75" display="https://pbs.twimg.com/profile_banners/27753686/1546636429"/>
    <hyperlink ref="AP6" r:id="rId76" display="https://pbs.twimg.com/profile_banners/22853850/1501906075"/>
    <hyperlink ref="AP7" r:id="rId77" display="https://pbs.twimg.com/profile_banners/4828013916/1547018336"/>
    <hyperlink ref="AP9" r:id="rId78" display="https://pbs.twimg.com/profile_banners/845833560611340293/1536199781"/>
    <hyperlink ref="AP10" r:id="rId79" display="https://pbs.twimg.com/profile_banners/3317268426/1439779327"/>
    <hyperlink ref="AP11" r:id="rId80" display="https://pbs.twimg.com/profile_banners/1271438401/1394003741"/>
    <hyperlink ref="AP12" r:id="rId81" display="https://pbs.twimg.com/profile_banners/400089636/1519178430"/>
    <hyperlink ref="AP14" r:id="rId82" display="https://pbs.twimg.com/profile_banners/815708250217840640/1546198414"/>
    <hyperlink ref="AP15" r:id="rId83" display="https://pbs.twimg.com/profile_banners/381829318/1508885122"/>
    <hyperlink ref="AP16" r:id="rId84" display="https://pbs.twimg.com/profile_banners/19943886/1544293754"/>
    <hyperlink ref="AP18" r:id="rId85" display="https://pbs.twimg.com/profile_banners/845277821538881536/1546319232"/>
    <hyperlink ref="AP19" r:id="rId86" display="https://pbs.twimg.com/profile_banners/999352028064198661/1546456782"/>
    <hyperlink ref="AP20" r:id="rId87" display="https://pbs.twimg.com/profile_banners/2149805262/1547266535"/>
    <hyperlink ref="AP21" r:id="rId88" display="https://pbs.twimg.com/profile_banners/348478575/1517719043"/>
    <hyperlink ref="AP22" r:id="rId89" display="https://pbs.twimg.com/profile_banners/843556423548067840/1547879009"/>
    <hyperlink ref="AP23" r:id="rId90" display="https://pbs.twimg.com/profile_banners/4375520925/1546131021"/>
    <hyperlink ref="AP24" r:id="rId91" display="https://pbs.twimg.com/profile_banners/1073237029037711360/1547641383"/>
    <hyperlink ref="AP25" r:id="rId92" display="https://pbs.twimg.com/profile_banners/17105240/1542946445"/>
    <hyperlink ref="AP26" r:id="rId93" display="https://pbs.twimg.com/profile_banners/95125337/1508903668"/>
    <hyperlink ref="AP27" r:id="rId94" display="https://pbs.twimg.com/profile_banners/812361923304034304/1540814988"/>
    <hyperlink ref="AP30" r:id="rId95" display="https://pbs.twimg.com/profile_banners/42048593/1399692912"/>
    <hyperlink ref="AP31" r:id="rId96" display="https://pbs.twimg.com/profile_banners/952686657010110466/1530893113"/>
    <hyperlink ref="AP32" r:id="rId97" display="https://pbs.twimg.com/profile_banners/823583545100816390/1485822688"/>
    <hyperlink ref="AP33" r:id="rId98" display="https://pbs.twimg.com/profile_banners/952745082/1542384189"/>
    <hyperlink ref="AP34" r:id="rId99" display="https://pbs.twimg.com/profile_banners/18857707/1541812076"/>
    <hyperlink ref="AP35" r:id="rId100" display="https://pbs.twimg.com/profile_banners/330488403/1541605125"/>
    <hyperlink ref="AP36" r:id="rId101" display="https://pbs.twimg.com/profile_banners/1037157751779090432/1547411502"/>
    <hyperlink ref="AP38" r:id="rId102" display="https://pbs.twimg.com/profile_banners/4183540876/1546405817"/>
    <hyperlink ref="AP39" r:id="rId103" display="https://pbs.twimg.com/profile_banners/2492659458/1533411204"/>
    <hyperlink ref="AP40" r:id="rId104" display="https://pbs.twimg.com/profile_banners/2590278009/1542377905"/>
    <hyperlink ref="AP41" r:id="rId105" display="https://pbs.twimg.com/profile_banners/148974063/1546187536"/>
    <hyperlink ref="AP42" r:id="rId106" display="https://pbs.twimg.com/profile_banners/797939334175424512/1543228485"/>
    <hyperlink ref="AP43" r:id="rId107" display="https://pbs.twimg.com/profile_banners/1918788540/1531686409"/>
    <hyperlink ref="AP44" r:id="rId108" display="https://pbs.twimg.com/profile_banners/723316076189200388/1484328331"/>
    <hyperlink ref="AP45" r:id="rId109" display="https://pbs.twimg.com/profile_banners/982767486/1547252514"/>
    <hyperlink ref="AP46" r:id="rId110" display="https://pbs.twimg.com/profile_banners/827993499802992648/1519095819"/>
    <hyperlink ref="AP47" r:id="rId111" display="https://pbs.twimg.com/profile_banners/258741909/1535379825"/>
    <hyperlink ref="AP48" r:id="rId112" display="https://pbs.twimg.com/profile_banners/16471280/1518404255"/>
    <hyperlink ref="AP50" r:id="rId113" display="https://pbs.twimg.com/profile_banners/754526572368039936/1540839161"/>
    <hyperlink ref="AP51" r:id="rId114" display="https://pbs.twimg.com/profile_banners/267416838/1541647705"/>
    <hyperlink ref="AP52" r:id="rId115" display="https://pbs.twimg.com/profile_banners/2267795582/1544029458"/>
    <hyperlink ref="AP53" r:id="rId116" display="https://pbs.twimg.com/profile_banners/890592151335190528/1543682929"/>
    <hyperlink ref="AP55" r:id="rId117" display="https://pbs.twimg.com/profile_banners/198357693/1542469028"/>
    <hyperlink ref="AP56" r:id="rId118" display="https://pbs.twimg.com/profile_banners/23604785/1430228755"/>
    <hyperlink ref="AP57" r:id="rId119" display="https://pbs.twimg.com/profile_banners/929370406913441792/1538681663"/>
    <hyperlink ref="AP58" r:id="rId120" display="https://pbs.twimg.com/profile_banners/778488883/1486428454"/>
    <hyperlink ref="AP59" r:id="rId121" display="https://pbs.twimg.com/profile_banners/2564128819/1546208162"/>
    <hyperlink ref="AP60" r:id="rId122" display="https://pbs.twimg.com/profile_banners/893797177364930560/1543572248"/>
    <hyperlink ref="AP61" r:id="rId123" display="https://pbs.twimg.com/profile_banners/1082726623047229441/1547840374"/>
    <hyperlink ref="AP62" r:id="rId124" display="https://pbs.twimg.com/profile_banners/3883966769/1499079263"/>
    <hyperlink ref="AP65" r:id="rId125" display="https://pbs.twimg.com/profile_banners/1273191056/1527037733"/>
    <hyperlink ref="AP66" r:id="rId126" display="https://pbs.twimg.com/profile_banners/195409453/1478738379"/>
    <hyperlink ref="AP67" r:id="rId127" display="https://pbs.twimg.com/profile_banners/14579936/1484931167"/>
    <hyperlink ref="AP68" r:id="rId128" display="https://pbs.twimg.com/profile_banners/22075159/1547813701"/>
    <hyperlink ref="AP69" r:id="rId129" display="https://pbs.twimg.com/profile_banners/849372179535990784/1541631867"/>
    <hyperlink ref="AP70" r:id="rId130" display="https://pbs.twimg.com/profile_banners/3653083512/1544983835"/>
    <hyperlink ref="AP71" r:id="rId131" display="https://pbs.twimg.com/profile_banners/540543234/1544071956"/>
    <hyperlink ref="AP72" r:id="rId132" display="https://pbs.twimg.com/profile_banners/837420063351259140/1520887775"/>
    <hyperlink ref="AP73" r:id="rId133" display="https://pbs.twimg.com/profile_banners/996558327491555328/1526433328"/>
    <hyperlink ref="AP74" r:id="rId134" display="https://pbs.twimg.com/profile_banners/62353949/1499878899"/>
    <hyperlink ref="AP76" r:id="rId135" display="https://pbs.twimg.com/profile_banners/780564830285463552/1540087597"/>
    <hyperlink ref="AP78" r:id="rId136" display="https://pbs.twimg.com/profile_banners/945748256683802624/1530317357"/>
    <hyperlink ref="AP79" r:id="rId137" display="https://pbs.twimg.com/profile_banners/23608092/1457328228"/>
    <hyperlink ref="AP80" r:id="rId138" display="https://pbs.twimg.com/profile_banners/824707502763872256/1485891462"/>
    <hyperlink ref="AP81" r:id="rId139" display="https://pbs.twimg.com/profile_banners/830946630819991552/1517604495"/>
    <hyperlink ref="AP83" r:id="rId140" display="https://pbs.twimg.com/profile_banners/284239036/1410915890"/>
    <hyperlink ref="AP84" r:id="rId141" display="https://pbs.twimg.com/profile_banners/3390289323/1541622741"/>
    <hyperlink ref="AP85" r:id="rId142" display="https://pbs.twimg.com/profile_banners/705971428185632768/1519592878"/>
    <hyperlink ref="AP88" r:id="rId143" display="https://pbs.twimg.com/profile_banners/22778856/1486326325"/>
    <hyperlink ref="AP89" r:id="rId144" display="https://pbs.twimg.com/profile_banners/821020816984842240/1486197528"/>
    <hyperlink ref="AP90" r:id="rId145" display="https://pbs.twimg.com/profile_banners/2173054549/1546465739"/>
    <hyperlink ref="AP92" r:id="rId146" display="https://pbs.twimg.com/profile_banners/867643763493027840/1544669534"/>
    <hyperlink ref="AP94" r:id="rId147" display="https://pbs.twimg.com/profile_banners/1079429091546316800/1546192270"/>
    <hyperlink ref="AP95" r:id="rId148" display="https://pbs.twimg.com/profile_banners/1268337206/1546288190"/>
    <hyperlink ref="AP97" r:id="rId149" display="https://pbs.twimg.com/profile_banners/837169613527928832/1513119716"/>
    <hyperlink ref="AP98" r:id="rId150" display="https://pbs.twimg.com/profile_banners/17661470/1494261947"/>
    <hyperlink ref="AP99" r:id="rId151" display="https://pbs.twimg.com/profile_banners/1730555533/1468371571"/>
    <hyperlink ref="AP100" r:id="rId152" display="https://pbs.twimg.com/profile_banners/824216698551209984/1490973842"/>
    <hyperlink ref="AP101" r:id="rId153" display="https://pbs.twimg.com/profile_banners/1054454268952858625/1540240173"/>
    <hyperlink ref="AP102" r:id="rId154" display="https://pbs.twimg.com/profile_banners/893316758987128833/1534500681"/>
    <hyperlink ref="AP103" r:id="rId155" display="https://pbs.twimg.com/profile_banners/276524634/1519126318"/>
    <hyperlink ref="AP104" r:id="rId156" display="https://pbs.twimg.com/profile_banners/2510918743/1484941078"/>
    <hyperlink ref="AP105" r:id="rId157" display="https://pbs.twimg.com/profile_banners/18950944/1529104674"/>
    <hyperlink ref="AP106" r:id="rId158" display="https://pbs.twimg.com/profile_banners/798300135277154304/1479169997"/>
    <hyperlink ref="AP107" r:id="rId159" display="https://pbs.twimg.com/profile_banners/977651626130329601/1526239359"/>
    <hyperlink ref="AP108" r:id="rId160" display="https://pbs.twimg.com/profile_banners/63841760/1534321035"/>
    <hyperlink ref="AP109" r:id="rId161" display="https://pbs.twimg.com/profile_banners/1160351922/1490374225"/>
    <hyperlink ref="AP110" r:id="rId162" display="https://pbs.twimg.com/profile_banners/103106629/1546415117"/>
    <hyperlink ref="AP111" r:id="rId163" display="https://pbs.twimg.com/profile_banners/982749902152187904/1523141120"/>
    <hyperlink ref="AP112" r:id="rId164" display="https://pbs.twimg.com/profile_banners/908159499835338752/1531795271"/>
    <hyperlink ref="AP113" r:id="rId165" display="https://pbs.twimg.com/profile_banners/960637568235683840/1517871481"/>
    <hyperlink ref="AP115" r:id="rId166" display="https://pbs.twimg.com/profile_banners/785956570223906816/1529165783"/>
    <hyperlink ref="AP116" r:id="rId167" display="https://pbs.twimg.com/profile_banners/1015340640807391233/1546466052"/>
    <hyperlink ref="AP117" r:id="rId168" display="https://pbs.twimg.com/profile_banners/711917919/1520189234"/>
    <hyperlink ref="AP118" r:id="rId169" display="https://pbs.twimg.com/profile_banners/843595546073976833/1543404453"/>
    <hyperlink ref="AP120" r:id="rId170" display="https://pbs.twimg.com/profile_banners/2383871725/1546517718"/>
    <hyperlink ref="AP121" r:id="rId171" display="https://pbs.twimg.com/profile_banners/27464152/1391551961"/>
    <hyperlink ref="AP122" r:id="rId172" display="https://pbs.twimg.com/profile_banners/1033462763102855169/1535233039"/>
    <hyperlink ref="AP123" r:id="rId173" display="https://pbs.twimg.com/profile_banners/17378581/1494683729"/>
    <hyperlink ref="AP124" r:id="rId174" display="https://pbs.twimg.com/profile_banners/64179019/1473249262"/>
    <hyperlink ref="AP125" r:id="rId175" display="https://pbs.twimg.com/profile_banners/806984790574559232/1496354191"/>
    <hyperlink ref="AP127" r:id="rId176" display="https://pbs.twimg.com/profile_banners/19535737/1401127754"/>
    <hyperlink ref="AP129" r:id="rId177" display="https://pbs.twimg.com/profile_banners/749272339410366466/1467476985"/>
    <hyperlink ref="AP130" r:id="rId178" display="https://pbs.twimg.com/profile_banners/1201535478/1547310132"/>
    <hyperlink ref="AP131" r:id="rId179" display="https://pbs.twimg.com/profile_banners/29194420/1545998257"/>
    <hyperlink ref="AP132" r:id="rId180" display="https://pbs.twimg.com/profile_banners/26039974/1518830513"/>
    <hyperlink ref="AP134" r:id="rId181" display="https://pbs.twimg.com/profile_banners/838409884051902468/1538071664"/>
    <hyperlink ref="AP136" r:id="rId182" display="https://pbs.twimg.com/profile_banners/610094450/1536278415"/>
    <hyperlink ref="AP139" r:id="rId183" display="https://pbs.twimg.com/profile_banners/707341058393415682/1486686666"/>
    <hyperlink ref="AP140" r:id="rId184" display="https://pbs.twimg.com/profile_banners/449155907/1399859020"/>
    <hyperlink ref="AP141" r:id="rId185" display="https://pbs.twimg.com/profile_banners/850727236281958401/1546782577"/>
    <hyperlink ref="AP142" r:id="rId186" display="https://pbs.twimg.com/profile_banners/87524465/1540663965"/>
    <hyperlink ref="AP144" r:id="rId187" display="https://pbs.twimg.com/profile_banners/272766130/1487379857"/>
    <hyperlink ref="AP145" r:id="rId188" display="https://pbs.twimg.com/profile_banners/1927156488/1546447335"/>
    <hyperlink ref="AP146" r:id="rId189" display="https://pbs.twimg.com/profile_banners/9721292/1398200929"/>
    <hyperlink ref="AP147" r:id="rId190" display="https://pbs.twimg.com/profile_banners/359086294/1530044989"/>
    <hyperlink ref="AP148" r:id="rId191" display="https://pbs.twimg.com/profile_banners/21041382/1461025212"/>
    <hyperlink ref="AP149" r:id="rId192" display="https://pbs.twimg.com/profile_banners/1710778651/1502685591"/>
    <hyperlink ref="AP151" r:id="rId193" display="https://pbs.twimg.com/profile_banners/3357427702/1543476916"/>
    <hyperlink ref="AP152" r:id="rId194" display="https://pbs.twimg.com/profile_banners/405341045/1540166748"/>
    <hyperlink ref="AP153" r:id="rId195" display="https://pbs.twimg.com/profile_banners/394392730/1543167063"/>
    <hyperlink ref="AP154" r:id="rId196" display="https://pbs.twimg.com/profile_banners/80395816/1517014998"/>
    <hyperlink ref="AP155" r:id="rId197" display="https://pbs.twimg.com/profile_banners/21540116/1357171493"/>
    <hyperlink ref="AP156" r:id="rId198" display="https://pbs.twimg.com/profile_banners/1055290480429154305/1547625049"/>
    <hyperlink ref="AP157" r:id="rId199" display="https://pbs.twimg.com/profile_banners/827587823201034241/1529272187"/>
    <hyperlink ref="AP159" r:id="rId200" display="https://pbs.twimg.com/profile_banners/1705041764/1547836525"/>
    <hyperlink ref="AP160" r:id="rId201" display="https://pbs.twimg.com/profile_banners/273469546/1525144168"/>
    <hyperlink ref="AP161" r:id="rId202" display="https://pbs.twimg.com/profile_banners/121800343/1494688456"/>
    <hyperlink ref="AP162" r:id="rId203" display="https://pbs.twimg.com/profile_banners/785613017824100352/1502653932"/>
    <hyperlink ref="AP163" r:id="rId204" display="https://pbs.twimg.com/profile_banners/21612042/1546949140"/>
    <hyperlink ref="AP164" r:id="rId205" display="https://pbs.twimg.com/profile_banners/724980759744765952/1529687617"/>
    <hyperlink ref="AP165" r:id="rId206" display="https://pbs.twimg.com/profile_banners/870473605473198080/1507858604"/>
    <hyperlink ref="AP166" r:id="rId207" display="https://pbs.twimg.com/profile_banners/236730421/1514740977"/>
    <hyperlink ref="AP167" r:id="rId208" display="https://pbs.twimg.com/profile_banners/49190063/1546955969"/>
    <hyperlink ref="AP168" r:id="rId209" display="https://pbs.twimg.com/profile_banners/4223220382/1541566489"/>
    <hyperlink ref="AP169" r:id="rId210" display="https://pbs.twimg.com/profile_banners/14110996/1539537653"/>
    <hyperlink ref="AP170" r:id="rId211" display="https://pbs.twimg.com/profile_banners/16969230/1486475193"/>
    <hyperlink ref="AP172" r:id="rId212" display="https://pbs.twimg.com/profile_banners/3276290772/1487568749"/>
    <hyperlink ref="AP173" r:id="rId213" display="https://pbs.twimg.com/profile_banners/2782537034/1465440318"/>
    <hyperlink ref="AP175" r:id="rId214" display="https://pbs.twimg.com/profile_banners/862486130/1519104916"/>
    <hyperlink ref="AP177" r:id="rId215" display="https://pbs.twimg.com/profile_banners/893613812745515008/1526069940"/>
    <hyperlink ref="AP178" r:id="rId216" display="https://pbs.twimg.com/profile_banners/708236539353030656/1543549093"/>
    <hyperlink ref="AP180" r:id="rId217" display="https://pbs.twimg.com/profile_banners/374540142/1504645196"/>
    <hyperlink ref="AP181" r:id="rId218" display="https://pbs.twimg.com/profile_banners/3250066182/1482429077"/>
    <hyperlink ref="AP182" r:id="rId219" display="https://pbs.twimg.com/profile_banners/758326098237284352/1498399847"/>
    <hyperlink ref="AP183" r:id="rId220" display="https://pbs.twimg.com/profile_banners/65786152/1500064308"/>
    <hyperlink ref="AP184" r:id="rId221" display="https://pbs.twimg.com/profile_banners/16314587/1546732730"/>
    <hyperlink ref="AP185" r:id="rId222" display="https://pbs.twimg.com/profile_banners/947956236804337664/1542342997"/>
    <hyperlink ref="AP186" r:id="rId223" display="https://pbs.twimg.com/profile_banners/246939630/1542502972"/>
    <hyperlink ref="AP187" r:id="rId224" display="https://pbs.twimg.com/profile_banners/1397689640/1542896103"/>
    <hyperlink ref="AP188" r:id="rId225" display="https://pbs.twimg.com/profile_banners/1078670202492067840/1546893952"/>
    <hyperlink ref="AP189" r:id="rId226" display="https://pbs.twimg.com/profile_banners/29808850/1492651528"/>
    <hyperlink ref="AP190" r:id="rId227" display="https://pbs.twimg.com/profile_banners/66061729/1485647579"/>
    <hyperlink ref="AP191" r:id="rId228" display="https://pbs.twimg.com/profile_banners/748940448044027904/1493756008"/>
    <hyperlink ref="AP192" r:id="rId229" display="https://pbs.twimg.com/profile_banners/14324200/1547830481"/>
    <hyperlink ref="AP193" r:id="rId230" display="https://pbs.twimg.com/profile_banners/3068798365/1530684170"/>
    <hyperlink ref="AP194" r:id="rId231" display="https://pbs.twimg.com/profile_banners/800942537083068416/1530462236"/>
    <hyperlink ref="AP196" r:id="rId232" display="https://pbs.twimg.com/profile_banners/2997313860/1524262237"/>
    <hyperlink ref="AP197" r:id="rId233" display="https://pbs.twimg.com/profile_banners/915025302467653633/1506996077"/>
    <hyperlink ref="AP198" r:id="rId234" display="https://pbs.twimg.com/profile_banners/255801799/1493674483"/>
    <hyperlink ref="AP199" r:id="rId235" display="https://pbs.twimg.com/profile_banners/1041186308/1529205869"/>
    <hyperlink ref="AP200" r:id="rId236" display="https://pbs.twimg.com/profile_banners/91404378/1544208454"/>
    <hyperlink ref="AP201" r:id="rId237" display="https://pbs.twimg.com/profile_banners/1044780614514163712/1540463257"/>
    <hyperlink ref="AP202" r:id="rId238" display="https://pbs.twimg.com/profile_banners/2396738862/1496076591"/>
    <hyperlink ref="AP203" r:id="rId239" display="https://pbs.twimg.com/profile_banners/983367555896127489/1540176298"/>
    <hyperlink ref="AP204" r:id="rId240" display="https://pbs.twimg.com/profile_banners/1002756814608330754/1533133652"/>
    <hyperlink ref="AP205" r:id="rId241" display="https://pbs.twimg.com/profile_banners/952249097951633409/1547178525"/>
    <hyperlink ref="AP206" r:id="rId242" display="https://pbs.twimg.com/profile_banners/2887026221/1539122110"/>
    <hyperlink ref="AP207" r:id="rId243" display="https://pbs.twimg.com/profile_banners/1928960900/1545175313"/>
    <hyperlink ref="AP209" r:id="rId244" display="https://pbs.twimg.com/profile_banners/217966474/1492626383"/>
    <hyperlink ref="AP210" r:id="rId245" display="https://pbs.twimg.com/profile_banners/17696994/1527880792"/>
    <hyperlink ref="AP213" r:id="rId246" display="https://pbs.twimg.com/profile_banners/831308549372260352/1542691751"/>
    <hyperlink ref="AP215" r:id="rId247" display="https://pbs.twimg.com/profile_banners/824411652565192704/1542741775"/>
    <hyperlink ref="AP216" r:id="rId248" display="https://pbs.twimg.com/profile_banners/1082389736130412544/1546900023"/>
    <hyperlink ref="AP218" r:id="rId249" display="https://pbs.twimg.com/profile_banners/923612485390929920/1509042380"/>
    <hyperlink ref="AP219" r:id="rId250" display="https://pbs.twimg.com/profile_banners/23910844/1547838143"/>
    <hyperlink ref="AP220" r:id="rId251" display="https://pbs.twimg.com/profile_banners/20041312/1542171660"/>
    <hyperlink ref="AP221" r:id="rId252" display="https://pbs.twimg.com/profile_banners/801716904/1491007829"/>
    <hyperlink ref="AP222" r:id="rId253" display="https://pbs.twimg.com/profile_banners/56487487/1521819202"/>
    <hyperlink ref="AP223" r:id="rId254" display="https://pbs.twimg.com/profile_banners/43399772/1536710836"/>
    <hyperlink ref="AP224" r:id="rId255" display="https://pbs.twimg.com/profile_banners/585818138/1521006643"/>
    <hyperlink ref="AP225" r:id="rId256" display="https://pbs.twimg.com/profile_banners/870417319469752320/1546851141"/>
    <hyperlink ref="AP226" r:id="rId257" display="https://pbs.twimg.com/profile_banners/402411656/1513290469"/>
    <hyperlink ref="AP227" r:id="rId258" display="https://pbs.twimg.com/profile_banners/961710457/1514772761"/>
    <hyperlink ref="AP229" r:id="rId259" display="https://pbs.twimg.com/profile_banners/191225092/1546884402"/>
    <hyperlink ref="AP230" r:id="rId260" display="https://pbs.twimg.com/profile_banners/47903996/1512226456"/>
    <hyperlink ref="AP233" r:id="rId261" display="https://pbs.twimg.com/profile_banners/259917502/1471275342"/>
    <hyperlink ref="AP234" r:id="rId262" display="https://pbs.twimg.com/profile_banners/277229509/1533773298"/>
    <hyperlink ref="AP235" r:id="rId263" display="https://pbs.twimg.com/profile_banners/940031087740305408/1545190320"/>
    <hyperlink ref="AP237" r:id="rId264" display="https://pbs.twimg.com/profile_banners/2832021548/1486577394"/>
    <hyperlink ref="AP238" r:id="rId265" display="https://pbs.twimg.com/profile_banners/808804175777792004/1545552359"/>
    <hyperlink ref="AP239" r:id="rId266" display="https://pbs.twimg.com/profile_banners/1942483842/1425969114"/>
    <hyperlink ref="AP240" r:id="rId267" display="https://pbs.twimg.com/profile_banners/911115126652141568/1529787280"/>
    <hyperlink ref="AP241" r:id="rId268" display="https://pbs.twimg.com/profile_banners/346761946/1528225687"/>
    <hyperlink ref="AP242" r:id="rId269" display="https://pbs.twimg.com/profile_banners/1019069214785613824/1546372973"/>
    <hyperlink ref="AP243" r:id="rId270" display="https://pbs.twimg.com/profile_banners/1695337148/1545353690"/>
    <hyperlink ref="AP245" r:id="rId271" display="https://pbs.twimg.com/profile_banners/505104056/1541620947"/>
    <hyperlink ref="AP246" r:id="rId272" display="https://pbs.twimg.com/profile_banners/1083552559770435586/1547180458"/>
    <hyperlink ref="AP247" r:id="rId273" display="https://pbs.twimg.com/profile_banners/799205056390238208/1479645027"/>
    <hyperlink ref="AP248" r:id="rId274" display="https://pbs.twimg.com/profile_banners/817585598718300161/1487430745"/>
    <hyperlink ref="AP249" r:id="rId275" display="https://pbs.twimg.com/profile_banners/268006196/1490288617"/>
    <hyperlink ref="AP250" r:id="rId276" display="https://pbs.twimg.com/profile_banners/832879098640887808/1488159715"/>
    <hyperlink ref="AP251" r:id="rId277" display="https://pbs.twimg.com/profile_banners/596817323/1541912838"/>
    <hyperlink ref="AP252" r:id="rId278" display="https://pbs.twimg.com/profile_banners/1083263744409448448/1547148942"/>
    <hyperlink ref="AP253" r:id="rId279" display="https://pbs.twimg.com/profile_banners/905628462592868352/1505287181"/>
    <hyperlink ref="AP254" r:id="rId280" display="https://pbs.twimg.com/profile_banners/2677204352/1503719529"/>
    <hyperlink ref="AP255" r:id="rId281" display="https://pbs.twimg.com/profile_banners/3067585165/1515944699"/>
    <hyperlink ref="AP256" r:id="rId282" display="https://pbs.twimg.com/profile_banners/1057397627967422466/1543353459"/>
    <hyperlink ref="AP258" r:id="rId283" display="https://pbs.twimg.com/profile_banners/334389274/1435886098"/>
    <hyperlink ref="AP259" r:id="rId284" display="https://pbs.twimg.com/profile_banners/435331179/1545238943"/>
    <hyperlink ref="AP260" r:id="rId285" display="https://pbs.twimg.com/profile_banners/619400414/1492876374"/>
    <hyperlink ref="AP261" r:id="rId286" display="https://pbs.twimg.com/profile_banners/931286316/1546912765"/>
    <hyperlink ref="AP262" r:id="rId287" display="https://pbs.twimg.com/profile_banners/16000699/1536190296"/>
    <hyperlink ref="AP263" r:id="rId288" display="https://pbs.twimg.com/profile_banners/988226695/1504305534"/>
    <hyperlink ref="AP264" r:id="rId289" display="https://pbs.twimg.com/profile_banners/31261108/1497491524"/>
    <hyperlink ref="AP265" r:id="rId290" display="https://pbs.twimg.com/profile_banners/1002681343673708544/1530939996"/>
    <hyperlink ref="AP266" r:id="rId291" display="https://pbs.twimg.com/profile_banners/36267711/1546653907"/>
    <hyperlink ref="AP267" r:id="rId292" display="https://pbs.twimg.com/profile_banners/1031368347907026945/1545971395"/>
    <hyperlink ref="AP268" r:id="rId293" display="https://pbs.twimg.com/profile_banners/18999261/1476804921"/>
    <hyperlink ref="AP270" r:id="rId294" display="https://pbs.twimg.com/profile_banners/2876041031/1546971334"/>
    <hyperlink ref="AP271" r:id="rId295" display="https://pbs.twimg.com/profile_banners/26865783/1489874102"/>
    <hyperlink ref="AP272" r:id="rId296" display="https://pbs.twimg.com/profile_banners/805139122146918401/1480798840"/>
    <hyperlink ref="AP273" r:id="rId297" display="https://pbs.twimg.com/profile_banners/23452675/1463500534"/>
    <hyperlink ref="AP274" r:id="rId298" display="https://pbs.twimg.com/profile_banners/608443166/1488711063"/>
    <hyperlink ref="AP275" r:id="rId299" display="https://pbs.twimg.com/profile_banners/48779735/1513864547"/>
    <hyperlink ref="AP276" r:id="rId300" display="https://pbs.twimg.com/profile_banners/14836055/1485116414"/>
    <hyperlink ref="AP278" r:id="rId301" display="https://pbs.twimg.com/profile_banners/1023338374013173760/1536556096"/>
    <hyperlink ref="AP279" r:id="rId302" display="https://pbs.twimg.com/profile_banners/120899431/1408702792"/>
    <hyperlink ref="AP280" r:id="rId303" display="https://pbs.twimg.com/profile_banners/6424562/1405958189"/>
    <hyperlink ref="AP282" r:id="rId304" display="https://pbs.twimg.com/profile_banners/823392001/1497810826"/>
    <hyperlink ref="AP283" r:id="rId305" display="https://pbs.twimg.com/profile_banners/823522731333484544/1485179185"/>
    <hyperlink ref="AP284" r:id="rId306" display="https://pbs.twimg.com/profile_banners/2500877753/1414195886"/>
    <hyperlink ref="AP285" r:id="rId307" display="https://pbs.twimg.com/profile_banners/797983991207002112/1496020279"/>
    <hyperlink ref="AP286" r:id="rId308" display="https://pbs.twimg.com/profile_banners/4052406986/1462846385"/>
    <hyperlink ref="AP287" r:id="rId309" display="https://pbs.twimg.com/profile_banners/978811097594478592/1524225232"/>
    <hyperlink ref="AV3" r:id="rId310" display="http://abs.twimg.com/images/themes/theme1/bg.png"/>
    <hyperlink ref="AV4" r:id="rId311" display="http://abs.twimg.com/images/themes/theme1/bg.png"/>
    <hyperlink ref="AV5" r:id="rId312" display="http://abs.twimg.com/images/themes/theme5/bg.gif"/>
    <hyperlink ref="AV6" r:id="rId313" display="http://abs.twimg.com/images/themes/theme13/bg.gif"/>
    <hyperlink ref="AV7" r:id="rId314" display="http://abs.twimg.com/images/themes/theme1/bg.png"/>
    <hyperlink ref="AV8" r:id="rId315" display="http://abs.twimg.com/images/themes/theme4/bg.gif"/>
    <hyperlink ref="AV10" r:id="rId316" display="http://abs.twimg.com/images/themes/theme2/bg.gif"/>
    <hyperlink ref="AV11" r:id="rId317" display="http://abs.twimg.com/images/themes/theme1/bg.png"/>
    <hyperlink ref="AV12" r:id="rId318" display="http://abs.twimg.com/images/themes/theme10/bg.gif"/>
    <hyperlink ref="AV14" r:id="rId319" display="http://abs.twimg.com/images/themes/theme1/bg.png"/>
    <hyperlink ref="AV15" r:id="rId320" display="http://abs.twimg.com/images/themes/theme1/bg.png"/>
    <hyperlink ref="AV16" r:id="rId321" display="http://abs.twimg.com/images/themes/theme13/bg.gif"/>
    <hyperlink ref="AV17" r:id="rId322" display="http://abs.twimg.com/images/themes/theme1/bg.png"/>
    <hyperlink ref="AV18" r:id="rId323" display="http://abs.twimg.com/images/themes/theme1/bg.png"/>
    <hyperlink ref="AV19" r:id="rId324" display="http://abs.twimg.com/images/themes/theme1/bg.png"/>
    <hyperlink ref="AV20" r:id="rId325" display="http://abs.twimg.com/images/themes/theme1/bg.png"/>
    <hyperlink ref="AV21" r:id="rId326" display="http://abs.twimg.com/images/themes/theme1/bg.png"/>
    <hyperlink ref="AV23" r:id="rId327" display="http://abs.twimg.com/images/themes/theme1/bg.png"/>
    <hyperlink ref="AV25" r:id="rId328" display="http://abs.twimg.com/images/themes/theme4/bg.gif"/>
    <hyperlink ref="AV26" r:id="rId329" display="http://abs.twimg.com/images/themes/theme1/bg.png"/>
    <hyperlink ref="AV27" r:id="rId330" display="http://abs.twimg.com/images/themes/theme1/bg.png"/>
    <hyperlink ref="AV28" r:id="rId331" display="http://abs.twimg.com/images/themes/theme1/bg.png"/>
    <hyperlink ref="AV30" r:id="rId332" display="http://abs.twimg.com/images/themes/theme1/bg.png"/>
    <hyperlink ref="AV33" r:id="rId333" display="http://abs.twimg.com/images/themes/theme1/bg.png"/>
    <hyperlink ref="AV34" r:id="rId334" display="http://abs.twimg.com/images/themes/theme10/bg.gif"/>
    <hyperlink ref="AV35" r:id="rId335" display="http://abs.twimg.com/images/themes/theme1/bg.png"/>
    <hyperlink ref="AV37" r:id="rId336" display="http://abs.twimg.com/images/themes/theme1/bg.png"/>
    <hyperlink ref="AV38" r:id="rId337" display="http://abs.twimg.com/images/themes/theme4/bg.gif"/>
    <hyperlink ref="AV39" r:id="rId338" display="http://abs.twimg.com/images/themes/theme1/bg.png"/>
    <hyperlink ref="AV40" r:id="rId339" display="http://abs.twimg.com/images/themes/theme1/bg.png"/>
    <hyperlink ref="AV41" r:id="rId340" display="http://abs.twimg.com/images/themes/theme13/bg.gif"/>
    <hyperlink ref="AV43" r:id="rId341" display="http://abs.twimg.com/images/themes/theme1/bg.png"/>
    <hyperlink ref="AV45" r:id="rId342" display="http://abs.twimg.com/images/themes/theme1/bg.png"/>
    <hyperlink ref="AV47" r:id="rId343" display="http://abs.twimg.com/images/themes/theme1/bg.png"/>
    <hyperlink ref="AV48" r:id="rId344" display="http://abs.twimg.com/images/themes/theme1/bg.png"/>
    <hyperlink ref="AV49" r:id="rId345" display="http://abs.twimg.com/images/themes/theme1/bg.png"/>
    <hyperlink ref="AV51" r:id="rId346" display="http://abs.twimg.com/images/themes/theme1/bg.png"/>
    <hyperlink ref="AV52" r:id="rId347" display="http://abs.twimg.com/images/themes/theme1/bg.png"/>
    <hyperlink ref="AV53" r:id="rId348" display="http://abs.twimg.com/images/themes/theme1/bg.png"/>
    <hyperlink ref="AV54" r:id="rId349" display="http://abs.twimg.com/images/themes/theme1/bg.png"/>
    <hyperlink ref="AV55" r:id="rId350" display="http://abs.twimg.com/images/themes/theme7/bg.gif"/>
    <hyperlink ref="AV56" r:id="rId351" display="http://abs.twimg.com/images/themes/theme4/bg.gif"/>
    <hyperlink ref="AV58" r:id="rId352" display="http://abs.twimg.com/images/themes/theme1/bg.png"/>
    <hyperlink ref="AV59" r:id="rId353" display="http://abs.twimg.com/images/themes/theme1/bg.png"/>
    <hyperlink ref="AV61" r:id="rId354" display="http://abs.twimg.com/images/themes/theme1/bg.png"/>
    <hyperlink ref="AV62" r:id="rId355" display="http://abs.twimg.com/images/themes/theme1/bg.png"/>
    <hyperlink ref="AV63" r:id="rId356" display="http://abs.twimg.com/images/themes/theme1/bg.png"/>
    <hyperlink ref="AV64" r:id="rId357" display="http://abs.twimg.com/images/themes/theme1/bg.png"/>
    <hyperlink ref="AV65" r:id="rId358" display="http://abs.twimg.com/images/themes/theme1/bg.png"/>
    <hyperlink ref="AV66" r:id="rId359" display="http://abs.twimg.com/images/themes/theme1/bg.png"/>
    <hyperlink ref="AV67" r:id="rId360" display="http://abs.twimg.com/images/themes/theme1/bg.png"/>
    <hyperlink ref="AV68" r:id="rId361" display="http://abs.twimg.com/images/themes/theme4/bg.gif"/>
    <hyperlink ref="AV70" r:id="rId362" display="http://abs.twimg.com/images/themes/theme1/bg.png"/>
    <hyperlink ref="AV71" r:id="rId363" display="http://abs.twimg.com/images/themes/theme1/bg.png"/>
    <hyperlink ref="AV72" r:id="rId364" display="http://abs.twimg.com/images/themes/theme1/bg.png"/>
    <hyperlink ref="AV74" r:id="rId365" display="http://abs.twimg.com/images/themes/theme1/bg.png"/>
    <hyperlink ref="AV76" r:id="rId366" display="http://abs.twimg.com/images/themes/theme1/bg.png"/>
    <hyperlink ref="AV77" r:id="rId367" display="http://abs.twimg.com/images/themes/theme1/bg.png"/>
    <hyperlink ref="AV78" r:id="rId368" display="http://abs.twimg.com/images/themes/theme1/bg.png"/>
    <hyperlink ref="AV79" r:id="rId369" display="http://abs.twimg.com/images/themes/theme15/bg.png"/>
    <hyperlink ref="AV81" r:id="rId370" display="http://abs.twimg.com/images/themes/theme1/bg.png"/>
    <hyperlink ref="AV82" r:id="rId371" display="http://abs.twimg.com/images/themes/theme1/bg.png"/>
    <hyperlink ref="AV83" r:id="rId372" display="http://abs.twimg.com/images/themes/theme1/bg.png"/>
    <hyperlink ref="AV84" r:id="rId373" display="http://abs.twimg.com/images/themes/theme1/bg.png"/>
    <hyperlink ref="AV87" r:id="rId374" display="http://abs.twimg.com/images/themes/theme1/bg.png"/>
    <hyperlink ref="AV88" r:id="rId375" display="http://abs.twimg.com/images/themes/theme1/bg.png"/>
    <hyperlink ref="AV89" r:id="rId376" display="http://abs.twimg.com/images/themes/theme1/bg.png"/>
    <hyperlink ref="AV90" r:id="rId377" display="http://abs.twimg.com/images/themes/theme1/bg.png"/>
    <hyperlink ref="AV91" r:id="rId378" display="http://abs.twimg.com/images/themes/theme1/bg.png"/>
    <hyperlink ref="AV92" r:id="rId379" display="http://abs.twimg.com/images/themes/theme1/bg.png"/>
    <hyperlink ref="AV93" r:id="rId380" display="http://abs.twimg.com/images/themes/theme1/bg.png"/>
    <hyperlink ref="AV95" r:id="rId381" display="http://abs.twimg.com/images/themes/theme1/bg.png"/>
    <hyperlink ref="AV97" r:id="rId382" display="http://abs.twimg.com/images/themes/theme1/bg.png"/>
    <hyperlink ref="AV98" r:id="rId383" display="http://abs.twimg.com/images/themes/theme2/bg.gif"/>
    <hyperlink ref="AV99" r:id="rId384" display="http://abs.twimg.com/images/themes/theme1/bg.png"/>
    <hyperlink ref="AV103" r:id="rId385" display="http://abs.twimg.com/images/themes/theme1/bg.png"/>
    <hyperlink ref="AV104" r:id="rId386" display="http://abs.twimg.com/images/themes/theme1/bg.png"/>
    <hyperlink ref="AV105" r:id="rId387" display="http://abs.twimg.com/images/themes/theme1/bg.png"/>
    <hyperlink ref="AV108" r:id="rId388" display="http://abs.twimg.com/images/themes/theme9/bg.gif"/>
    <hyperlink ref="AV109" r:id="rId389" display="http://abs.twimg.com/images/themes/theme1/bg.png"/>
    <hyperlink ref="AV110" r:id="rId390" display="http://abs.twimg.com/images/themes/theme9/bg.gif"/>
    <hyperlink ref="AV113" r:id="rId391" display="http://abs.twimg.com/images/themes/theme1/bg.png"/>
    <hyperlink ref="AV114" r:id="rId392" display="http://abs.twimg.com/images/themes/theme10/bg.gif"/>
    <hyperlink ref="AV117" r:id="rId393" display="http://abs.twimg.com/images/themes/theme1/bg.png"/>
    <hyperlink ref="AV118" r:id="rId394" display="http://abs.twimg.com/images/themes/theme1/bg.png"/>
    <hyperlink ref="AV120" r:id="rId395" display="http://abs.twimg.com/images/themes/theme1/bg.png"/>
    <hyperlink ref="AV121" r:id="rId396" display="http://abs.twimg.com/images/themes/theme1/bg.png"/>
    <hyperlink ref="AV123" r:id="rId397" display="http://abs.twimg.com/images/themes/theme3/bg.gif"/>
    <hyperlink ref="AV124" r:id="rId398" display="http://abs.twimg.com/images/themes/theme1/bg.png"/>
    <hyperlink ref="AV126" r:id="rId399" display="http://abs.twimg.com/images/themes/theme1/bg.png"/>
    <hyperlink ref="AV127" r:id="rId400" display="http://abs.twimg.com/images/themes/theme6/bg.gif"/>
    <hyperlink ref="AV130" r:id="rId401" display="http://abs.twimg.com/images/themes/theme1/bg.png"/>
    <hyperlink ref="AV131" r:id="rId402" display="http://abs.twimg.com/images/themes/theme6/bg.gif"/>
    <hyperlink ref="AV132" r:id="rId403" display="http://abs.twimg.com/images/themes/theme1/bg.png"/>
    <hyperlink ref="AV133" r:id="rId404" display="http://abs.twimg.com/images/themes/theme1/bg.png"/>
    <hyperlink ref="AV136" r:id="rId405" display="http://abs.twimg.com/images/themes/theme1/bg.png"/>
    <hyperlink ref="AV137" r:id="rId406" display="http://abs.twimg.com/images/themes/theme1/bg.png"/>
    <hyperlink ref="AV138" r:id="rId407" display="http://abs.twimg.com/images/themes/theme18/bg.gif"/>
    <hyperlink ref="AV140" r:id="rId408" display="http://abs.twimg.com/images/themes/theme1/bg.png"/>
    <hyperlink ref="AV142" r:id="rId409" display="http://abs.twimg.com/images/themes/theme1/bg.png"/>
    <hyperlink ref="AV144" r:id="rId410" display="http://abs.twimg.com/images/themes/theme1/bg.png"/>
    <hyperlink ref="AV145" r:id="rId411" display="http://abs.twimg.com/images/themes/theme1/bg.png"/>
    <hyperlink ref="AV146" r:id="rId412" display="http://abs.twimg.com/images/themes/theme9/bg.gif"/>
    <hyperlink ref="AV147" r:id="rId413" display="http://abs.twimg.com/images/themes/theme9/bg.gif"/>
    <hyperlink ref="AV148" r:id="rId414" display="http://abs.twimg.com/images/themes/theme1/bg.png"/>
    <hyperlink ref="AV149" r:id="rId415" display="http://abs.twimg.com/images/themes/theme1/bg.png"/>
    <hyperlink ref="AV151" r:id="rId416" display="http://abs.twimg.com/images/themes/theme1/bg.png"/>
    <hyperlink ref="AV152" r:id="rId417" display="http://abs.twimg.com/images/themes/theme1/bg.png"/>
    <hyperlink ref="AV153" r:id="rId418" display="http://abs.twimg.com/images/themes/theme15/bg.png"/>
    <hyperlink ref="AV154" r:id="rId419" display="http://abs.twimg.com/images/themes/theme1/bg.png"/>
    <hyperlink ref="AV155" r:id="rId420" display="http://abs.twimg.com/images/themes/theme3/bg.gif"/>
    <hyperlink ref="AV156" r:id="rId421" display="http://abs.twimg.com/images/themes/theme1/bg.png"/>
    <hyperlink ref="AV158" r:id="rId422" display="http://abs.twimg.com/images/themes/theme1/bg.png"/>
    <hyperlink ref="AV159" r:id="rId423" display="http://abs.twimg.com/images/themes/theme1/bg.png"/>
    <hyperlink ref="AV160" r:id="rId424" display="http://abs.twimg.com/images/themes/theme15/bg.png"/>
    <hyperlink ref="AV161" r:id="rId425" display="http://abs.twimg.com/images/themes/theme1/bg.png"/>
    <hyperlink ref="AV163" r:id="rId426" display="http://abs.twimg.com/images/themes/theme9/bg.gif"/>
    <hyperlink ref="AV164" r:id="rId427" display="http://abs.twimg.com/images/themes/theme1/bg.png"/>
    <hyperlink ref="AV166" r:id="rId428" display="http://abs.twimg.com/images/themes/theme6/bg.gif"/>
    <hyperlink ref="AV167" r:id="rId429" display="http://abs.twimg.com/images/themes/theme4/bg.gif"/>
    <hyperlink ref="AV168" r:id="rId430" display="http://abs.twimg.com/images/themes/theme1/bg.png"/>
    <hyperlink ref="AV169" r:id="rId431" display="http://abs.twimg.com/images/themes/theme16/bg.gif"/>
    <hyperlink ref="AV170" r:id="rId432" display="http://abs.twimg.com/images/themes/theme2/bg.gif"/>
    <hyperlink ref="AV172" r:id="rId433" display="http://abs.twimg.com/images/themes/theme1/bg.png"/>
    <hyperlink ref="AV173" r:id="rId434" display="http://abs.twimg.com/images/themes/theme1/bg.png"/>
    <hyperlink ref="AV174" r:id="rId435" display="http://abs.twimg.com/images/themes/theme1/bg.png"/>
    <hyperlink ref="AV175" r:id="rId436" display="http://abs.twimg.com/images/themes/theme10/bg.gif"/>
    <hyperlink ref="AV176" r:id="rId437" display="http://abs.twimg.com/images/themes/theme1/bg.png"/>
    <hyperlink ref="AV177" r:id="rId438" display="http://abs.twimg.com/images/themes/theme1/bg.png"/>
    <hyperlink ref="AV180" r:id="rId439" display="http://abs.twimg.com/images/themes/theme4/bg.gif"/>
    <hyperlink ref="AV181" r:id="rId440" display="http://abs.twimg.com/images/themes/theme1/bg.png"/>
    <hyperlink ref="AV183" r:id="rId441" display="http://abs.twimg.com/images/themes/theme5/bg.gif"/>
    <hyperlink ref="AV184" r:id="rId442" display="http://abs.twimg.com/images/themes/theme1/bg.png"/>
    <hyperlink ref="AV186" r:id="rId443" display="http://abs.twimg.com/images/themes/theme12/bg.gif"/>
    <hyperlink ref="AV187" r:id="rId444" display="http://abs.twimg.com/images/themes/theme1/bg.png"/>
    <hyperlink ref="AV189" r:id="rId445" display="http://abs.twimg.com/images/themes/theme1/bg.png"/>
    <hyperlink ref="AV190" r:id="rId446" display="http://abs.twimg.com/images/themes/theme1/bg.png"/>
    <hyperlink ref="AV191" r:id="rId447" display="http://abs.twimg.com/images/themes/theme1/bg.png"/>
    <hyperlink ref="AV192" r:id="rId448" display="http://abs.twimg.com/images/themes/theme1/bg.png"/>
    <hyperlink ref="AV193" r:id="rId449" display="http://abs.twimg.com/images/themes/theme1/bg.png"/>
    <hyperlink ref="AV194" r:id="rId450" display="http://abs.twimg.com/images/themes/theme1/bg.png"/>
    <hyperlink ref="AV195" r:id="rId451" display="http://abs.twimg.com/images/themes/theme1/bg.png"/>
    <hyperlink ref="AV196" r:id="rId452" display="http://abs.twimg.com/images/themes/theme1/bg.png"/>
    <hyperlink ref="AV198" r:id="rId453" display="http://abs.twimg.com/images/themes/theme1/bg.png"/>
    <hyperlink ref="AV199" r:id="rId454" display="http://abs.twimg.com/images/themes/theme1/bg.png"/>
    <hyperlink ref="AV200" r:id="rId455" display="http://abs.twimg.com/images/themes/theme15/bg.png"/>
    <hyperlink ref="AV201" r:id="rId456" display="http://abs.twimg.com/images/themes/theme1/bg.png"/>
    <hyperlink ref="AV202" r:id="rId457" display="http://abs.twimg.com/images/themes/theme1/bg.png"/>
    <hyperlink ref="AV206" r:id="rId458" display="http://abs.twimg.com/images/themes/theme1/bg.png"/>
    <hyperlink ref="AV207" r:id="rId459" display="http://abs.twimg.com/images/themes/theme18/bg.gif"/>
    <hyperlink ref="AV208" r:id="rId460" display="http://abs.twimg.com/images/themes/theme1/bg.png"/>
    <hyperlink ref="AV209" r:id="rId461" display="http://abs.twimg.com/images/themes/theme1/bg.png"/>
    <hyperlink ref="AV210" r:id="rId462" display="http://abs.twimg.com/images/themes/theme7/bg.gif"/>
    <hyperlink ref="AV211" r:id="rId463" display="http://abs.twimg.com/images/themes/theme1/bg.png"/>
    <hyperlink ref="AV213" r:id="rId464" display="http://abs.twimg.com/images/themes/theme1/bg.png"/>
    <hyperlink ref="AV214" r:id="rId465" display="http://abs.twimg.com/images/themes/theme1/bg.png"/>
    <hyperlink ref="AV215" r:id="rId466" display="http://abs.twimg.com/images/themes/theme1/bg.png"/>
    <hyperlink ref="AV218" r:id="rId467" display="http://abs.twimg.com/images/themes/theme1/bg.png"/>
    <hyperlink ref="AV219" r:id="rId468" display="http://abs.twimg.com/images/themes/theme9/bg.gif"/>
    <hyperlink ref="AV220" r:id="rId469" display="http://abs.twimg.com/images/themes/theme14/bg.gif"/>
    <hyperlink ref="AV221" r:id="rId470" display="http://abs.twimg.com/images/themes/theme2/bg.gif"/>
    <hyperlink ref="AV222" r:id="rId471" display="http://abs.twimg.com/images/themes/theme1/bg.png"/>
    <hyperlink ref="AV223" r:id="rId472" display="http://abs.twimg.com/images/themes/theme4/bg.gif"/>
    <hyperlink ref="AV224" r:id="rId473" display="http://abs.twimg.com/images/themes/theme1/bg.png"/>
    <hyperlink ref="AV225" r:id="rId474" display="http://abs.twimg.com/images/themes/theme1/bg.png"/>
    <hyperlink ref="AV226" r:id="rId475" display="http://abs.twimg.com/images/themes/theme1/bg.png"/>
    <hyperlink ref="AV227" r:id="rId476" display="http://abs.twimg.com/images/themes/theme5/bg.gif"/>
    <hyperlink ref="AV229" r:id="rId477" display="http://abs.twimg.com/images/themes/theme11/bg.gif"/>
    <hyperlink ref="AV230" r:id="rId478" display="http://abs.twimg.com/images/themes/theme1/bg.png"/>
    <hyperlink ref="AV232" r:id="rId479" display="http://abs.twimg.com/images/themes/theme1/bg.png"/>
    <hyperlink ref="AV233" r:id="rId480" display="http://abs.twimg.com/images/themes/theme1/bg.png"/>
    <hyperlink ref="AV234" r:id="rId481" display="http://abs.twimg.com/images/themes/theme5/bg.gif"/>
    <hyperlink ref="AV236" r:id="rId482" display="http://abs.twimg.com/images/themes/theme4/bg.gif"/>
    <hyperlink ref="AV237" r:id="rId483" display="http://abs.twimg.com/images/themes/theme1/bg.png"/>
    <hyperlink ref="AV238" r:id="rId484" display="http://abs.twimg.com/images/themes/theme1/bg.png"/>
    <hyperlink ref="AV239" r:id="rId485" display="http://abs.twimg.com/images/themes/theme1/bg.png"/>
    <hyperlink ref="AV240" r:id="rId486" display="http://abs.twimg.com/images/themes/theme1/bg.png"/>
    <hyperlink ref="AV241" r:id="rId487" display="http://abs.twimg.com/images/themes/theme1/bg.png"/>
    <hyperlink ref="AV243" r:id="rId488" display="http://abs.twimg.com/images/themes/theme1/bg.png"/>
    <hyperlink ref="AV244" r:id="rId489" display="http://abs.twimg.com/images/themes/theme1/bg.png"/>
    <hyperlink ref="AV245" r:id="rId490" display="http://abs.twimg.com/images/themes/theme1/bg.png"/>
    <hyperlink ref="AV249" r:id="rId491" display="http://abs.twimg.com/images/themes/theme1/bg.png"/>
    <hyperlink ref="AV250" r:id="rId492" display="http://abs.twimg.com/images/themes/theme1/bg.png"/>
    <hyperlink ref="AV251" r:id="rId493" display="http://abs.twimg.com/images/themes/theme19/bg.gif"/>
    <hyperlink ref="AV254" r:id="rId494" display="http://abs.twimg.com/images/themes/theme1/bg.png"/>
    <hyperlink ref="AV255" r:id="rId495" display="http://abs.twimg.com/images/themes/theme1/bg.png"/>
    <hyperlink ref="AV257" r:id="rId496" display="http://abs.twimg.com/images/themes/theme8/bg.gif"/>
    <hyperlink ref="AV258" r:id="rId497" display="http://abs.twimg.com/images/themes/theme1/bg.png"/>
    <hyperlink ref="AV259" r:id="rId498" display="http://abs.twimg.com/images/themes/theme2/bg.gif"/>
    <hyperlink ref="AV260" r:id="rId499" display="http://abs.twimg.com/images/themes/theme1/bg.png"/>
    <hyperlink ref="AV261" r:id="rId500" display="http://abs.twimg.com/images/themes/theme1/bg.png"/>
    <hyperlink ref="AV262" r:id="rId501" display="http://abs.twimg.com/images/themes/theme6/bg.gif"/>
    <hyperlink ref="AV263" r:id="rId502" display="http://abs.twimg.com/images/themes/theme1/bg.png"/>
    <hyperlink ref="AV264" r:id="rId503" display="http://abs.twimg.com/images/themes/theme10/bg.gif"/>
    <hyperlink ref="AV266" r:id="rId504" display="http://abs.twimg.com/images/themes/theme1/bg.png"/>
    <hyperlink ref="AV268" r:id="rId505" display="http://abs.twimg.com/images/themes/theme15/bg.png"/>
    <hyperlink ref="AV270" r:id="rId506" display="http://abs.twimg.com/images/themes/theme1/bg.png"/>
    <hyperlink ref="AV271" r:id="rId507" display="http://abs.twimg.com/images/themes/theme9/bg.gif"/>
    <hyperlink ref="AV273" r:id="rId508" display="http://abs.twimg.com/images/themes/theme1/bg.png"/>
    <hyperlink ref="AV274" r:id="rId509" display="http://abs.twimg.com/images/themes/theme1/bg.png"/>
    <hyperlink ref="AV275" r:id="rId510" display="http://abs.twimg.com/images/themes/theme8/bg.gif"/>
    <hyperlink ref="AV276" r:id="rId511" display="http://abs.twimg.com/images/themes/theme2/bg.gif"/>
    <hyperlink ref="AV279" r:id="rId512" display="http://abs.twimg.com/images/themes/theme14/bg.gif"/>
    <hyperlink ref="AV280" r:id="rId513" display="http://abs.twimg.com/images/themes/theme1/bg.png"/>
    <hyperlink ref="AV282" r:id="rId514" display="http://abs.twimg.com/images/themes/theme1/bg.png"/>
    <hyperlink ref="AV284" r:id="rId515" display="http://abs.twimg.com/images/themes/theme1/bg.png"/>
    <hyperlink ref="AV286" r:id="rId516" display="http://abs.twimg.com/images/themes/theme1/bg.png"/>
    <hyperlink ref="AV287" r:id="rId517" display="http://abs.twimg.com/images/themes/theme1/bg.png"/>
    <hyperlink ref="G3" r:id="rId518" display="http://pbs.twimg.com/profile_images/1081220906909786112/rol-C7Ja_normal.jpg"/>
    <hyperlink ref="G4" r:id="rId519" display="http://pbs.twimg.com/profile_images/1057808246705025024/__q-uYrA_normal.jpg"/>
    <hyperlink ref="G5" r:id="rId520" display="http://pbs.twimg.com/profile_images/1081297669899849735/xH6JkHXQ_normal.jpg"/>
    <hyperlink ref="G6" r:id="rId521" display="http://pbs.twimg.com/profile_images/952231553521745920/Ds8FKStE_normal.jpg"/>
    <hyperlink ref="G7" r:id="rId522" display="http://pbs.twimg.com/profile_images/1079122667721043968/m40X8h20_normal.jpg"/>
    <hyperlink ref="G8" r:id="rId523" display="http://pbs.twimg.com/profile_images/606275655404154880/RQjAserY_normal.jpg"/>
    <hyperlink ref="G9" r:id="rId524" display="http://pbs.twimg.com/profile_images/1078739928924766208/HIt4TEpQ_normal.jpg"/>
    <hyperlink ref="G10" r:id="rId525" display="http://pbs.twimg.com/profile_images/633104732521807873/Qw2aEQCP_normal.jpg"/>
    <hyperlink ref="G11" r:id="rId526" display="http://pbs.twimg.com/profile_images/684931689223553024/q4qkT_ZX_normal.jpg"/>
    <hyperlink ref="G12" r:id="rId527" display="http://pbs.twimg.com/profile_images/1082125209157668865/m_VTo92Q_normal.jpg"/>
    <hyperlink ref="G13" r:id="rId528" display="http://pbs.twimg.com/profile_images/1070761772200513536/tXgb4xsQ_normal.jpg"/>
    <hyperlink ref="G14" r:id="rId529" display="http://pbs.twimg.com/profile_images/1079459614817767424/f19JzUq0_normal.jpg"/>
    <hyperlink ref="G15" r:id="rId530" display="http://pbs.twimg.com/profile_images/1045849630704103425/HUuIvv1-_normal.jpg"/>
    <hyperlink ref="G16" r:id="rId531" display="http://pbs.twimg.com/profile_images/1085754124061167618/Wll6K9z9_normal.jpg"/>
    <hyperlink ref="G17" r:id="rId532" display="http://pbs.twimg.com/profile_images/879899709879574531/-hCXgPg4_normal.jpg"/>
    <hyperlink ref="G18" r:id="rId533" display="http://pbs.twimg.com/profile_images/1062249720486096897/WcLqsKh3_normal.jpg"/>
    <hyperlink ref="G19" r:id="rId534" display="http://pbs.twimg.com/profile_images/1080544299933040640/evp_uncL_normal.jpg"/>
    <hyperlink ref="G20" r:id="rId535" display="http://pbs.twimg.com/profile_images/1083939640992780288/NSNmtYwr_normal.jpg"/>
    <hyperlink ref="G21" r:id="rId536" display="http://pbs.twimg.com/profile_images/1082513677805268992/_y6m3XMG_normal.jpg"/>
    <hyperlink ref="G22" r:id="rId537" display="http://pbs.twimg.com/profile_images/1085194460546252800/_0PutZ0Y_normal.jpg"/>
    <hyperlink ref="G23" r:id="rId538" display="http://pbs.twimg.com/profile_images/1071439526369878016/8hRfbb58_normal.jpg"/>
    <hyperlink ref="G24" r:id="rId539" display="http://pbs.twimg.com/profile_images/1073237782334791682/qyo4J8EM_normal.jpg"/>
    <hyperlink ref="G25" r:id="rId540" display="http://pbs.twimg.com/profile_images/1048588538906701824/IB-TzUFg_normal.jpg"/>
    <hyperlink ref="G26" r:id="rId541" display="http://pbs.twimg.com/profile_images/971592833399320577/Xm5RhcPU_normal.jpg"/>
    <hyperlink ref="G27" r:id="rId542" display="http://pbs.twimg.com/profile_images/1035904358809038848/lyv42r4A_normal.jpg"/>
    <hyperlink ref="G28" r:id="rId543" display="http://pbs.twimg.com/profile_images/968356195684814848/iNfv9lCH_normal.jpg"/>
    <hyperlink ref="G29" r:id="rId544" display="http://pbs.twimg.com/profile_images/1041390883378262016/TyTC9_F7_normal.jpg"/>
    <hyperlink ref="G30" r:id="rId545" display="http://pbs.twimg.com/profile_images/464971898057527296/1to2rff2_normal.jpeg"/>
    <hyperlink ref="G31" r:id="rId546" display="http://pbs.twimg.com/profile_images/1015265413473689601/yugg6JEc_normal.jpg"/>
    <hyperlink ref="G32" r:id="rId547" display="http://pbs.twimg.com/profile_images/1080837436996026368/tE_1iusp_normal.jpg"/>
    <hyperlink ref="G33" r:id="rId548" display="http://pbs.twimg.com/profile_images/1082613342601134080/O1AoNBFP_normal.jpg"/>
    <hyperlink ref="G34" r:id="rId549" display="http://pbs.twimg.com/profile_images/1061061321066795014/ursH4rpA_normal.jpg"/>
    <hyperlink ref="G35" r:id="rId550" display="http://pbs.twimg.com/profile_images/1083576803652980737/0wz2sFSw_normal.jpg"/>
    <hyperlink ref="G36" r:id="rId551" display="http://pbs.twimg.com/profile_images/1071856102243889157/Muap6PIu_normal.jpg"/>
    <hyperlink ref="G37" r:id="rId552" display="http://pbs.twimg.com/profile_images/1038563055792283648/Gub-enAQ_normal.jpg"/>
    <hyperlink ref="G38" r:id="rId553" display="http://pbs.twimg.com/profile_images/1077857394959548417/54UuAtEe_normal.jpg"/>
    <hyperlink ref="G39" r:id="rId554" display="http://pbs.twimg.com/profile_images/870024565425979392/XjKH3hl4_normal.jpg"/>
    <hyperlink ref="G40" r:id="rId555" display="http://pbs.twimg.com/profile_images/992630572576059392/cDIDSkgY_normal.jpg"/>
    <hyperlink ref="G41" r:id="rId556" display="http://pbs.twimg.com/profile_images/1084238927601586176/ex6k2-Cs_normal.jpg"/>
    <hyperlink ref="G42" r:id="rId557" display="http://pbs.twimg.com/profile_images/1067003718086942720/W2cdd0ji_normal.jpg"/>
    <hyperlink ref="G43" r:id="rId558" display="http://pbs.twimg.com/profile_images/1035593703350394880/H8cNyrgw_normal.jpg"/>
    <hyperlink ref="G44" r:id="rId559" display="http://pbs.twimg.com/profile_images/819957132959293441/cr7lZ-TY_normal.jpg"/>
    <hyperlink ref="G45" r:id="rId560" display="http://pbs.twimg.com/profile_images/1073397713570537472/2Js2nmNn_normal.jpg"/>
    <hyperlink ref="G46" r:id="rId561" display="http://pbs.twimg.com/profile_images/1082010143158607872/eosDaUkt_normal.jpg"/>
    <hyperlink ref="G47" r:id="rId562" display="http://pbs.twimg.com/profile_images/965817561735729152/1nKO96LL_normal.jpg"/>
    <hyperlink ref="G48" r:id="rId563" display="http://pbs.twimg.com/profile_images/62812807/cleanwatr_normal.JPG"/>
    <hyperlink ref="G49" r:id="rId564" display="http://pbs.twimg.com/profile_images/962874595383504896/CLZmrW16_normal.jpg"/>
    <hyperlink ref="G50" r:id="rId565" display="http://pbs.twimg.com/profile_images/1043257209885548544/N9HGuIkj_normal.jpg"/>
    <hyperlink ref="G51" r:id="rId566" display="http://pbs.twimg.com/profile_images/1060373441214242816/eu6OiLgm_normal.jpg"/>
    <hyperlink ref="G52" r:id="rId567" display="http://pbs.twimg.com/profile_images/1070363014858125312/sn_Mzq_8_normal.jpg"/>
    <hyperlink ref="G53" r:id="rId568" display="http://pbs.twimg.com/profile_images/1058153833463861248/COmbrqNU_normal.jpg"/>
    <hyperlink ref="G54" r:id="rId569" display="http://pbs.twimg.com/profile_images/626467537790742528/F0I6JSev_normal.png"/>
    <hyperlink ref="G55" r:id="rId570" display="http://pbs.twimg.com/profile_images/1069256459702042624/2PJSvlrV_normal.jpg"/>
    <hyperlink ref="G56" r:id="rId571" display="http://pbs.twimg.com/profile_images/874267164114636801/qNRcGVlv_normal.jpg"/>
    <hyperlink ref="G57" r:id="rId572" display="http://pbs.twimg.com/profile_images/1081972739504828417/G12kx2Cj_normal.jpg"/>
    <hyperlink ref="G58" r:id="rId573" display="http://pbs.twimg.com/profile_images/1062167717283852289/43ljd_1u_normal.jpg"/>
    <hyperlink ref="G59" r:id="rId574" display="http://pbs.twimg.com/profile_images/1078419430319816704/ML57xgZe_normal.jpg"/>
    <hyperlink ref="G60" r:id="rId575" display="http://pbs.twimg.com/profile_images/1061520086530351104/IikL8MKl_normal.jpg"/>
    <hyperlink ref="G61" r:id="rId576" display="http://pbs.twimg.com/profile_images/1082739862644568065/3sOlI8ze_normal.jpg"/>
    <hyperlink ref="G62" r:id="rId577" display="http://pbs.twimg.com/profile_images/651720170910539776/mUEJuZQ-_normal.jpg"/>
    <hyperlink ref="G63" r:id="rId578" display="http://pbs.twimg.com/profile_images/1074377454930812928/75-_F3nP_normal.jpg"/>
    <hyperlink ref="G64" r:id="rId579" display="http://pbs.twimg.com/profile_images/829820554827821056/zEzaWyV7_normal.jpg"/>
    <hyperlink ref="G65" r:id="rId580" display="http://pbs.twimg.com/profile_images/1085747977455513601/PcpO_yIQ_normal.jpg"/>
    <hyperlink ref="G66" r:id="rId581" display="http://pbs.twimg.com/profile_images/1019736292030943232/dz8oBoo6_normal.jpg"/>
    <hyperlink ref="G67" r:id="rId582" display="http://pbs.twimg.com/profile_images/883326267205890049/keRJypbV_normal.jpg"/>
    <hyperlink ref="G68" r:id="rId583" display="http://pbs.twimg.com/profile_images/1086238114912251904/dH9spqZY_normal.jpg"/>
    <hyperlink ref="G69" r:id="rId584" display="http://pbs.twimg.com/profile_images/1085113433052200960/rfVNyAPF_normal.jpg"/>
    <hyperlink ref="G70" r:id="rId585" display="http://pbs.twimg.com/profile_images/730591421040746496/C26W8thl_normal.jpg"/>
    <hyperlink ref="G71" r:id="rId586" display="http://pbs.twimg.com/profile_images/1079095590473019393/32_VzXGh_normal.jpg"/>
    <hyperlink ref="G72" r:id="rId587" display="http://pbs.twimg.com/profile_images/952013409410867200/znAPX0RT_normal.jpg"/>
    <hyperlink ref="G73" r:id="rId588" display="http://pbs.twimg.com/profile_images/996559718385532928/1tpXtST7_normal.jpg"/>
    <hyperlink ref="G74" r:id="rId589" display="http://pbs.twimg.com/profile_images/750107727083425793/MMbRNkYZ_normal.jpg"/>
    <hyperlink ref="G75" r:id="rId590" display="http://pbs.twimg.com/profile_images/1075831245697888256/WCHGGqa8_normal.jpg"/>
    <hyperlink ref="G76" r:id="rId591" display="http://pbs.twimg.com/profile_images/1053830552611184641/-uQI8nV8_normal.jpg"/>
    <hyperlink ref="G77" r:id="rId592" display="http://pbs.twimg.com/profile_images/917430746645696512/gAhmCF7T_normal.jpg"/>
    <hyperlink ref="G78" r:id="rId593" display="http://pbs.twimg.com/profile_images/1012850517033115648/WXO1Kw4z_normal.jpg"/>
    <hyperlink ref="G79" r:id="rId594" display="http://pbs.twimg.com/profile_images/1050620369629896706/CzON-Txo_normal.jpg"/>
    <hyperlink ref="G80" r:id="rId595" display="http://pbs.twimg.com/profile_images/824777017916788738/sTs9q7HI_normal.jpg"/>
    <hyperlink ref="G81" r:id="rId596" display="http://pbs.twimg.com/profile_images/1080047331813146624/aVCQYE2z_normal.jpg"/>
    <hyperlink ref="G82" r:id="rId597" display="http://pbs.twimg.com/profile_images/1007101463489798144/DWdg4Rto_normal.jpg"/>
    <hyperlink ref="G83" r:id="rId598" display="http://pbs.twimg.com/profile_images/555857612411920384/GItmrupZ_normal.jpeg"/>
    <hyperlink ref="G84" r:id="rId599" display="http://pbs.twimg.com/profile_images/965932683988783109/3vrfXFV6_normal.jpg"/>
    <hyperlink ref="G85" r:id="rId600" display="http://pbs.twimg.com/profile_images/706385312155447296/OhAN4-Cc_normal.jpg"/>
    <hyperlink ref="G86" r:id="rId601" display="http://pbs.twimg.com/profile_images/1083673305922428929/95KBt1cn_normal.jpg"/>
    <hyperlink ref="G87" r:id="rId602" display="http://pbs.twimg.com/profile_images/589856959253192704/mjRmywUM_normal.jpg"/>
    <hyperlink ref="G88" r:id="rId603" display="http://pbs.twimg.com/profile_images/87562516/PDR_0413_normal.JPG"/>
    <hyperlink ref="G89" r:id="rId604" display="http://pbs.twimg.com/profile_images/834274165171507200/uC89zUL1_normal.jpg"/>
    <hyperlink ref="G90" r:id="rId605" display="http://pbs.twimg.com/profile_images/1080581743927644160/cIKE4j8-_normal.jpg"/>
    <hyperlink ref="G91" r:id="rId606" display="http://pbs.twimg.com/profile_images/1060382513825116160/NnNWmZNc_normal.jpg"/>
    <hyperlink ref="G92" r:id="rId607" display="http://pbs.twimg.com/profile_images/867647145251414017/DtrjqQ7b_normal.jpg"/>
    <hyperlink ref="G93" r:id="rId608" display="http://pbs.twimg.com/profile_images/1040000334658187264/S_YAKN1R_normal.jpg"/>
    <hyperlink ref="G94" r:id="rId609" display="http://pbs.twimg.com/profile_images/1079431767524868098/4tIvW8kJ_normal.jpg"/>
    <hyperlink ref="G95" r:id="rId610" display="http://pbs.twimg.com/profile_images/1079840907002814464/iOHhXzhB_normal.jpg"/>
    <hyperlink ref="G96" r:id="rId611" display="http://pbs.twimg.com/profile_images/965966649915457536/JOzk4hFC_normal.jpg"/>
    <hyperlink ref="G97" r:id="rId612" display="http://pbs.twimg.com/profile_images/1061452403092807680/Ytjx7y5F_normal.jpg"/>
    <hyperlink ref="G98" r:id="rId613" display="http://pbs.twimg.com/profile_images/941533834431967232/mIMCboLC_normal.jpg"/>
    <hyperlink ref="G99" r:id="rId614" display="http://pbs.twimg.com/profile_images/797963017715589120/2OB0Zqab_normal.jpg"/>
    <hyperlink ref="G100" r:id="rId615" display="http://pbs.twimg.com/profile_images/848500460554260480/_bVxB6RJ_normal.jpg"/>
    <hyperlink ref="G101" r:id="rId616" display="http://pbs.twimg.com/profile_images/1081434979467292672/L45C--9N_normal.jpg"/>
    <hyperlink ref="G102" r:id="rId617" display="http://pbs.twimg.com/profile_images/1083460454637170688/mzNpWERU_normal.jpg"/>
    <hyperlink ref="G103" r:id="rId618" display="http://pbs.twimg.com/profile_images/965911896607031296/q2-TG1SB_normal.jpg"/>
    <hyperlink ref="G104" r:id="rId619" display="http://pbs.twimg.com/profile_images/824098273858162688/REGTUi85_normal.jpg"/>
    <hyperlink ref="G105" r:id="rId620" display="http://pbs.twimg.com/profile_images/944342669978824704/d8iszSfu_normal.jpg"/>
    <hyperlink ref="G106" r:id="rId621" display="http://pbs.twimg.com/profile_images/798317469899243521/0xdsUkq5_normal.jpg"/>
    <hyperlink ref="G107" r:id="rId622" display="http://pbs.twimg.com/profile_images/995422902785802240/pQvwinhh_normal.jpg"/>
    <hyperlink ref="G108" r:id="rId623" display="http://pbs.twimg.com/profile_images/3364650143/9b016657cf58e5934bc0235048b610fd_normal.jpeg"/>
    <hyperlink ref="G109" r:id="rId624" display="http://pbs.twimg.com/profile_images/845319426509484033/tHmIeC3s_normal.jpg"/>
    <hyperlink ref="G110" r:id="rId625" display="http://pbs.twimg.com/profile_images/1080369642227396611/14t7Un2t_normal.jpg"/>
    <hyperlink ref="G111" r:id="rId626" display="http://pbs.twimg.com/profile_images/982751071238934528/Otfcye5I_normal.jpg"/>
    <hyperlink ref="G112" r:id="rId627" display="http://pbs.twimg.com/profile_images/1019048397603422208/m5zRdU2n_normal.jpg"/>
    <hyperlink ref="G113" r:id="rId628" display="http://pbs.twimg.com/profile_images/960638902628335617/SSuWZW21_normal.jpg"/>
    <hyperlink ref="G114" r:id="rId629" display="http://pbs.twimg.com/profile_images/472720109748752384/TpdCs1TX_normal.jpeg"/>
    <hyperlink ref="G115" r:id="rId630" display="http://pbs.twimg.com/profile_images/1008021112721006592/k9N_Vywz_normal.jpg"/>
    <hyperlink ref="G116" r:id="rId631" display="http://pbs.twimg.com/profile_images/1066807060417978369/4jg2DBrZ_normal.jpg"/>
    <hyperlink ref="G117" r:id="rId632" display="http://pbs.twimg.com/profile_images/969689635227078657/faH39vqj_normal.jpg"/>
    <hyperlink ref="G118" r:id="rId633" display="http://pbs.twimg.com/profile_images/1080083890889474048/yhIoH4qD_normal.jpg"/>
    <hyperlink ref="G119" r:id="rId634" display="http://pbs.twimg.com/profile_images/849409635203383298/Ky1hW5sG_normal.jpg"/>
    <hyperlink ref="G120" r:id="rId635" display="http://pbs.twimg.com/profile_images/1080801147122798598/qSfNasjY_normal.jpg"/>
    <hyperlink ref="G121" r:id="rId636" display="http://pbs.twimg.com/profile_images/611389023517446144/dkAPiFa6_normal.jpg"/>
    <hyperlink ref="G122" r:id="rId637" display="http://pbs.twimg.com/profile_images/1033468383122141185/doRmaJCW_normal.jpg"/>
    <hyperlink ref="G123" r:id="rId638" display="http://pbs.twimg.com/profile_images/1046765678513016833/mRXmYUwA_normal.jpg"/>
    <hyperlink ref="G124" r:id="rId639" display="http://pbs.twimg.com/profile_images/1653102269/torreypinespix_normal.jpg"/>
    <hyperlink ref="G125" r:id="rId640" display="http://pbs.twimg.com/profile_images/977220123974144002/b-SPHyxJ_normal.jpg"/>
    <hyperlink ref="G126" r:id="rId641" display="http://pbs.twimg.com/profile_images/1025464309797801985/2TV6ab_V_normal.jpg"/>
    <hyperlink ref="G127" r:id="rId642" display="http://pbs.twimg.com/profile_images/855544610600476673/SLxTPxge_normal.jpg"/>
    <hyperlink ref="G128" r:id="rId643" display="http://abs.twimg.com/sticky/default_profile_images/default_profile_normal.png"/>
    <hyperlink ref="G129" r:id="rId644" display="http://pbs.twimg.com/profile_images/749276136438321152/F1Xo3exf_normal.jpg"/>
    <hyperlink ref="G130" r:id="rId645" display="http://pbs.twimg.com/profile_images/1083784776962568192/kyWNEBLB_normal.jpg"/>
    <hyperlink ref="G131" r:id="rId646" display="http://pbs.twimg.com/profile_images/1077603229561700352/72GNWL6W_normal.jpg"/>
    <hyperlink ref="G132" r:id="rId647" display="http://pbs.twimg.com/profile_images/1068927212613595136/fyX2z_xF_normal.jpg"/>
    <hyperlink ref="G133" r:id="rId648" display="http://pbs.twimg.com/profile_images/378800000202101752/4855b04d7f361554ab36784f4b7b506d_normal.jpeg"/>
    <hyperlink ref="G134" r:id="rId649" display="http://pbs.twimg.com/profile_images/1055040841994174464/ny5fiu8S_normal.jpg"/>
    <hyperlink ref="G135" r:id="rId650" display="http://abs.twimg.com/sticky/default_profile_images/default_profile_normal.png"/>
    <hyperlink ref="G136" r:id="rId651" display="http://pbs.twimg.com/profile_images/1034945868099514368/kpy2jSPu_normal.jpg"/>
    <hyperlink ref="G137" r:id="rId652" display="http://pbs.twimg.com/profile_images/504780832855572481/w5zF9QcU_normal.jpeg"/>
    <hyperlink ref="G138" r:id="rId653" display="http://pbs.twimg.com/profile_images/908895579882717184/tzaQSpjp_normal.jpg"/>
    <hyperlink ref="G139" r:id="rId654" display="http://pbs.twimg.com/profile_images/1056545373232291840/gggI-r4i_normal.jpg"/>
    <hyperlink ref="G140" r:id="rId655" display="http://pbs.twimg.com/profile_images/3033283396/3bd267e91c220816bbe8638aea6016bc_normal.jpeg"/>
    <hyperlink ref="G141" r:id="rId656" display="http://pbs.twimg.com/profile_images/1080430157268176896/PJj7samY_normal.jpg"/>
    <hyperlink ref="G142" r:id="rId657" display="http://pbs.twimg.com/profile_images/509283738/BlueGoddess02web_normal.jpg"/>
    <hyperlink ref="G143" r:id="rId658" display="http://abs.twimg.com/sticky/default_profile_images/default_profile_normal.png"/>
    <hyperlink ref="G144" r:id="rId659" display="http://pbs.twimg.com/profile_images/966201487977254913/DBSP8PAE_normal.jpg"/>
    <hyperlink ref="G145" r:id="rId660" display="http://pbs.twimg.com/profile_images/1071341214602067968/rZZyKpxg_normal.jpg"/>
    <hyperlink ref="G146" r:id="rId661" display="http://pbs.twimg.com/profile_images/550984712378806273/GQhFtyB8_normal.jpeg"/>
    <hyperlink ref="G147" r:id="rId662" display="http://pbs.twimg.com/profile_images/628395021130043392/V9Kysevf_normal.jpg"/>
    <hyperlink ref="G148" r:id="rId663" display="http://pbs.twimg.com/profile_images/742542163074899972/UqEn8AA9_normal.jpg"/>
    <hyperlink ref="G149" r:id="rId664" display="http://pbs.twimg.com/profile_images/905902691049644032/zELyKYrv_normal.jpg"/>
    <hyperlink ref="G150" r:id="rId665" display="http://pbs.twimg.com/profile_images/1065355940860518401/RZ2EdJMu_normal.jpg"/>
    <hyperlink ref="G151" r:id="rId666" display="http://pbs.twimg.com/profile_images/1057827532391759872/3cs1s8gn_normal.jpg"/>
    <hyperlink ref="G152" r:id="rId667" display="http://pbs.twimg.com/profile_images/1083883683654774784/HR8ZqD6x_normal.jpg"/>
    <hyperlink ref="G153" r:id="rId668" display="http://pbs.twimg.com/profile_images/1084918638480478208/66VBm9di_normal.jpg"/>
    <hyperlink ref="G154" r:id="rId669" display="http://pbs.twimg.com/profile_images/829343344316739584/PS-QCsKn_normal.jpg"/>
    <hyperlink ref="G155" r:id="rId670" display="http://pbs.twimg.com/profile_images/839912607360307200/zkS3cmL0_normal.jpg"/>
    <hyperlink ref="G156" r:id="rId671" display="http://pbs.twimg.com/profile_images/1085447082557632513/1LdzZPop_normal.jpg"/>
    <hyperlink ref="G157" r:id="rId672" display="http://pbs.twimg.com/profile_images/1066834181131522048/jdrqKq1h_normal.jpg"/>
    <hyperlink ref="G158" r:id="rId673" display="http://pbs.twimg.com/profile_images/1007808695135137793/xPR8RElT_normal.jpg"/>
    <hyperlink ref="G159" r:id="rId674" display="http://pbs.twimg.com/profile_images/1086331564047257600/4SycowEn_normal.jpg"/>
    <hyperlink ref="G160" r:id="rId675" display="http://pbs.twimg.com/profile_images/1055287141280964609/O4jVfP4M_normal.jpg"/>
    <hyperlink ref="G161" r:id="rId676" display="http://pbs.twimg.com/profile_images/1074665573915582465/tAj7Zplg_normal.jpg"/>
    <hyperlink ref="G162" r:id="rId677" display="http://pbs.twimg.com/profile_images/878699794750857220/qqK6t02x_normal.jpg"/>
    <hyperlink ref="G163" r:id="rId678" display="http://pbs.twimg.com/profile_images/918606804954775552/BCDOblIV_normal.jpg"/>
    <hyperlink ref="G164" r:id="rId679" display="http://pbs.twimg.com/profile_images/886237642941018112/PvoapqW7_normal.jpg"/>
    <hyperlink ref="G165" r:id="rId680" display="http://pbs.twimg.com/profile_images/1086176420169101313/rUTo2G8Z_normal.jpg"/>
    <hyperlink ref="G166" r:id="rId681" display="http://pbs.twimg.com/profile_images/1040994016827858944/sR2NcgTL_normal.jpg"/>
    <hyperlink ref="G167" r:id="rId682" display="http://pbs.twimg.com/profile_images/1039690829994979328/GxF1bvWg_normal.jpg"/>
    <hyperlink ref="G168" r:id="rId683" display="http://pbs.twimg.com/profile_images/1060032800248811520/W_7N6Ojb_normal.jpg"/>
    <hyperlink ref="G169" r:id="rId684" display="http://pbs.twimg.com/profile_images/1067591647351975936/a4oTsfAg_normal.jpg"/>
    <hyperlink ref="G170" r:id="rId685" display="http://pbs.twimg.com/profile_images/1054370016576131073/SZ2wlROu_normal.jpg"/>
    <hyperlink ref="G171" r:id="rId686" display="http://pbs.twimg.com/profile_images/825463768385740800/3aLPmiIa_normal.jpg"/>
    <hyperlink ref="G172" r:id="rId687" display="http://pbs.twimg.com/profile_images/1082672853051305984/t-5e6BxB_normal.jpg"/>
    <hyperlink ref="G173" r:id="rId688" display="http://pbs.twimg.com/profile_images/952985061539815424/cfOmJT6d_normal.jpg"/>
    <hyperlink ref="G174" r:id="rId689" display="http://pbs.twimg.com/profile_images/313341874/f10twitter_normal.jpg"/>
    <hyperlink ref="G175" r:id="rId690" display="http://pbs.twimg.com/profile_images/966230835090276352/px3veHL7_normal.jpg"/>
    <hyperlink ref="G176" r:id="rId691" display="http://pbs.twimg.com/profile_images/1012390999329566720/inIaEElQ_normal.jpg"/>
    <hyperlink ref="G177" r:id="rId692" display="http://pbs.twimg.com/profile_images/995034983843557376/EwloAMUb_normal.jpg"/>
    <hyperlink ref="G178" r:id="rId693" display="http://pbs.twimg.com/profile_images/1075594630043906048/ihnbmZPQ_normal.jpg"/>
    <hyperlink ref="G179" r:id="rId694" display="http://pbs.twimg.com/profile_images/824246576537337856/T4X_l8OJ_normal.jpg"/>
    <hyperlink ref="G180" r:id="rId695" display="http://pbs.twimg.com/profile_images/905170906191863808/SmzFQJGY_normal.jpg"/>
    <hyperlink ref="G181" r:id="rId696" display="http://pbs.twimg.com/profile_images/1082203965423419394/PcSylqGP_normal.jpg"/>
    <hyperlink ref="G182" r:id="rId697" display="http://pbs.twimg.com/profile_images/863474949197103104/D4qGnmZG_normal.jpg"/>
    <hyperlink ref="G183" r:id="rId698" display="http://pbs.twimg.com/profile_images/863774271113396224/VTcWbSO1_normal.jpg"/>
    <hyperlink ref="G184" r:id="rId699" display="http://pbs.twimg.com/profile_images/1081701106927980544/p3FFIRRg_normal.jpg"/>
    <hyperlink ref="G185" r:id="rId700" display="http://pbs.twimg.com/profile_images/1030226621633056769/_TIBBue6_normal.jpg"/>
    <hyperlink ref="G186" r:id="rId701" display="http://pbs.twimg.com/profile_images/1084509705790091264/Yl8UGDSq_normal.jpg"/>
    <hyperlink ref="G187" r:id="rId702" display="http://pbs.twimg.com/profile_images/988501161639661569/DTGIPvEk_normal.jpg"/>
    <hyperlink ref="G188" r:id="rId703" display="http://pbs.twimg.com/profile_images/1080945150480838657/35zwa3LA_normal.jpg"/>
    <hyperlink ref="G189" r:id="rId704" display="http://pbs.twimg.com/profile_images/969075014426230784/XrO4pPlm_normal.jpg"/>
    <hyperlink ref="G190" r:id="rId705" display="http://pbs.twimg.com/profile_images/846845324756893696/vBBoHJnN_normal.jpg"/>
    <hyperlink ref="G191" r:id="rId706" display="http://pbs.twimg.com/profile_images/859501278476554242/jlBOdoIP_normal.jpg"/>
    <hyperlink ref="G192" r:id="rId707" display="http://pbs.twimg.com/profile_images/1086304658258243584/L9CHoddF_normal.jpg"/>
    <hyperlink ref="G193" r:id="rId708" display="http://pbs.twimg.com/profile_images/992871140447043586/NCsyQWcy_normal.jpg"/>
    <hyperlink ref="G194" r:id="rId709" display="http://pbs.twimg.com/profile_images/978246617911328768/mh7ip-P5_normal.jpg"/>
    <hyperlink ref="G195" r:id="rId710" display="http://pbs.twimg.com/profile_images/803302931369955328/yVlNt6j2_normal.jpg"/>
    <hyperlink ref="G196" r:id="rId711" display="http://pbs.twimg.com/profile_images/1041828373796802560/3Vt6g7Dq_normal.jpg"/>
    <hyperlink ref="G197" r:id="rId712" display="http://pbs.twimg.com/profile_images/915033975772536832/4lZcjC3R_normal.jpg"/>
    <hyperlink ref="G198" r:id="rId713" display="http://pbs.twimg.com/profile_images/859159158825811968/QdNxOwW7_normal.jpg"/>
    <hyperlink ref="G199" r:id="rId714" display="http://pbs.twimg.com/profile_images/1061669623370842113/CnK58U7N_normal.jpg"/>
    <hyperlink ref="G200" r:id="rId715" display="http://pbs.twimg.com/profile_images/992862572213747712/_wkkKJkT_normal.jpg"/>
    <hyperlink ref="G201" r:id="rId716" display="http://pbs.twimg.com/profile_images/1069557311591669761/QivraWp0_normal.jpg"/>
    <hyperlink ref="G202" r:id="rId717" display="http://pbs.twimg.com/profile_images/890655466992394240/cI6mCvOB_normal.jpg"/>
    <hyperlink ref="G203" r:id="rId718" display="http://pbs.twimg.com/profile_images/983737956371345408/VSCZTyyO_normal.jpg"/>
    <hyperlink ref="G204" r:id="rId719" display="http://pbs.twimg.com/profile_images/1024295614606008320/hrezHFTe_normal.jpg"/>
    <hyperlink ref="G205" r:id="rId720" display="http://pbs.twimg.com/profile_images/1062935470726766597/mS26CubF_normal.jpg"/>
    <hyperlink ref="G206" r:id="rId721" display="http://pbs.twimg.com/profile_images/1046565454066606081/yODxoJcl_normal.jpg"/>
    <hyperlink ref="G207" r:id="rId722" display="http://pbs.twimg.com/profile_images/883207549930971137/zrPgvAY9_normal.jpg"/>
    <hyperlink ref="G208" r:id="rId723" display="http://pbs.twimg.com/profile_images/754887420793921536/qDEnenYh_normal.jpg"/>
    <hyperlink ref="G209" r:id="rId724" display="http://pbs.twimg.com/profile_images/1045774209622761472/3npOzUyL_normal.jpg"/>
    <hyperlink ref="G210" r:id="rId725" display="http://pbs.twimg.com/profile_images/988150299549302784/svrkcSDt_normal.jpg"/>
    <hyperlink ref="G211" r:id="rId726" display="http://pbs.twimg.com/profile_images/1046718227416461322/BOARgsUe_normal.jpg"/>
    <hyperlink ref="G212" r:id="rId727" display="http://pbs.twimg.com/profile_images/736745470505025536/s05oUiQ1_normal.jpg"/>
    <hyperlink ref="G213" r:id="rId728" display="http://pbs.twimg.com/profile_images/1064752255960678402/S6vWyuFA_normal.jpg"/>
    <hyperlink ref="G214" r:id="rId729" display="http://pbs.twimg.com/profile_images/1886187049/Al_normal.jpg"/>
    <hyperlink ref="G215" r:id="rId730" display="http://pbs.twimg.com/profile_images/1052556837638234112/31x85-qm_normal.jpg"/>
    <hyperlink ref="G216" r:id="rId731" display="http://pbs.twimg.com/profile_images/1082394401731571712/u7Uxjqyd_normal.jpg"/>
    <hyperlink ref="G217" r:id="rId732" display="http://pbs.twimg.com/profile_images/1021950924279824384/McJZWPTG_normal.jpg"/>
    <hyperlink ref="G218" r:id="rId733" display="http://pbs.twimg.com/profile_images/923616674762256384/vwNNUoLB_normal.jpg"/>
    <hyperlink ref="G219" r:id="rId734" display="http://pbs.twimg.com/profile_images/962775572987363328/6hoAAjLR_normal.jpg"/>
    <hyperlink ref="G220" r:id="rId735" display="http://pbs.twimg.com/profile_images/1067206705493078016/Xr8qfUDi_normal.jpg"/>
    <hyperlink ref="G221" r:id="rId736" display="http://pbs.twimg.com/profile_images/847973632009584640/39BdmuX8_normal.jpg"/>
    <hyperlink ref="G222" r:id="rId737" display="http://pbs.twimg.com/profile_images/984201949795926017/PlsQPeDq_normal.jpg"/>
    <hyperlink ref="G223" r:id="rId738" display="http://pbs.twimg.com/profile_images/1020429779135156225/FbtVDOcB_normal.jpg"/>
    <hyperlink ref="G224" r:id="rId739" display="http://pbs.twimg.com/profile_images/1037214937138049024/CT8EVuwz_normal.jpg"/>
    <hyperlink ref="G225" r:id="rId740" display="http://pbs.twimg.com/profile_images/1058445892976406528/6PoUIcXt_normal.jpg"/>
    <hyperlink ref="G226" r:id="rId741" display="http://pbs.twimg.com/profile_images/1086684492482387968/Pqx5LtMt_normal.jpg"/>
    <hyperlink ref="G227" r:id="rId742" display="http://pbs.twimg.com/profile_images/1079236297401593856/jYHeZCQy_normal.jpg"/>
    <hyperlink ref="G228" r:id="rId743" display="http://pbs.twimg.com/profile_images/1058741591383277569/tDwAmguf_normal.png"/>
    <hyperlink ref="G229" r:id="rId744" display="http://pbs.twimg.com/profile_images/1082337734960631808/3cGDTBU4_normal.jpg"/>
    <hyperlink ref="G230" r:id="rId745" display="http://pbs.twimg.com/profile_images/1058779102352535552/igUTDE_5_normal.jpg"/>
    <hyperlink ref="G231" r:id="rId746" display="http://abs.twimg.com/sticky/default_profile_images/default_profile_normal.png"/>
    <hyperlink ref="G232" r:id="rId747" display="http://pbs.twimg.com/profile_images/457554496579588096/qJoefBKR_normal.jpeg"/>
    <hyperlink ref="G233" r:id="rId748" display="http://pbs.twimg.com/profile_images/378800000166738984/d6c4f40431b1d54c10ddcc2f3f7ee06f_normal.jpeg"/>
    <hyperlink ref="G234" r:id="rId749" display="http://pbs.twimg.com/profile_images/1083444457544896512/ei4dIf7I_normal.jpg"/>
    <hyperlink ref="G235" r:id="rId750" display="http://pbs.twimg.com/profile_images/1075232247488249856/xslqDOwb_normal.jpg"/>
    <hyperlink ref="G236" r:id="rId751" display="http://pbs.twimg.com/profile_images/824176369215086592/XXBTOZ_u_normal.jpg"/>
    <hyperlink ref="G237" r:id="rId752" display="http://pbs.twimg.com/profile_images/751888251640639488/AUlu9Bit_normal.jpg"/>
    <hyperlink ref="G238" r:id="rId753" display="http://pbs.twimg.com/profile_images/1076750528413978624/Gx2E8DoQ_normal.jpg"/>
    <hyperlink ref="G239" r:id="rId754" display="http://pbs.twimg.com/profile_images/947188274933784577/OJG5eiWf_normal.jpg"/>
    <hyperlink ref="G240" r:id="rId755" display="http://pbs.twimg.com/profile_images/1044548330976493573/MIAqksIX_normal.jpg"/>
    <hyperlink ref="G241" r:id="rId756" display="http://pbs.twimg.com/profile_images/975844140368920583/FyIhEPB1_normal.jpg"/>
    <hyperlink ref="G242" r:id="rId757" display="http://pbs.twimg.com/profile_images/1086385068120010752/qZh5DcXA_normal.jpg"/>
    <hyperlink ref="G243" r:id="rId758" display="http://pbs.twimg.com/profile_images/1075917464830136320/KNGJsxcV_normal.jpg"/>
    <hyperlink ref="G244" r:id="rId759" display="http://pbs.twimg.com/profile_images/746356313676865536/Mig-2aRp_normal.jpg"/>
    <hyperlink ref="G245" r:id="rId760" display="http://pbs.twimg.com/profile_images/1058734887539216385/2hatF7eN_normal.jpg"/>
    <hyperlink ref="G246" r:id="rId761" display="http://pbs.twimg.com/profile_images/1083552708252987392/5V8LMLdA_normal.jpg"/>
    <hyperlink ref="G247" r:id="rId762" display="http://pbs.twimg.com/profile_images/799486873118920704/DkqTB9Oj_normal.jpg"/>
    <hyperlink ref="G248" r:id="rId763" display="http://pbs.twimg.com/profile_images/925820973172932608/B7qa5vTM_normal.jpg"/>
    <hyperlink ref="G249" r:id="rId764" display="http://pbs.twimg.com/profile_images/1081786365749018624/D05ROPhc_normal.jpg"/>
    <hyperlink ref="G250" r:id="rId765" display="http://pbs.twimg.com/profile_images/904572594803879936/115huscf_normal.jpg"/>
    <hyperlink ref="G251" r:id="rId766" display="http://pbs.twimg.com/profile_images/1061484857661014017/gQ0CBll0_normal.jpg"/>
    <hyperlink ref="G252" r:id="rId767" display="http://pbs.twimg.com/profile_images/1083447226121121792/5tPlSjAa_normal.jpg"/>
    <hyperlink ref="G253" r:id="rId768" display="http://pbs.twimg.com/profile_images/907865089654403072/Wswbd3sN_normal.jpg"/>
    <hyperlink ref="G254" r:id="rId769" display="http://pbs.twimg.com/profile_images/823653653877768193/_SqW9UnV_normal.jpg"/>
    <hyperlink ref="G255" r:id="rId770" display="http://pbs.twimg.com/profile_images/1085621722496172033/g6OKWtaP_normal.jpg"/>
    <hyperlink ref="G256" r:id="rId771" display="http://pbs.twimg.com/profile_images/1085239606998634498/yrn2N0pF_normal.jpg"/>
    <hyperlink ref="G257" r:id="rId772" display="http://pbs.twimg.com/profile_images/3482645196/3f3ccabbb63981d97e25a21653b72e8a_normal.jpeg"/>
    <hyperlink ref="G258" r:id="rId773" display="http://pbs.twimg.com/profile_images/618848856051089409/IiIUnQ-N_normal.png"/>
    <hyperlink ref="G259" r:id="rId774" display="http://pbs.twimg.com/profile_images/1016708025418240001/HC2KSgAT_normal.jpg"/>
    <hyperlink ref="G260" r:id="rId775" display="http://pbs.twimg.com/profile_images/1064147614864691200/PbVhgT0u_normal.jpg"/>
    <hyperlink ref="G261" r:id="rId776" display="http://pbs.twimg.com/profile_images/968332807377387520/B2t52K_P_normal.jpg"/>
    <hyperlink ref="G262" r:id="rId777" display="http://pbs.twimg.com/profile_images/928360577411379200/5yuQL-tx_normal.jpg"/>
    <hyperlink ref="G263" r:id="rId778" display="http://pbs.twimg.com/profile_images/639503638986100736/mdIy2CW1_normal.png"/>
    <hyperlink ref="G264" r:id="rId779" display="http://pbs.twimg.com/profile_images/1077949161050386433/nyCtC7kw_normal.jpg"/>
    <hyperlink ref="G265" r:id="rId780" display="http://pbs.twimg.com/profile_images/1010438601518211073/hRFL6n-I_normal.jpg"/>
    <hyperlink ref="G266" r:id="rId781" display="http://pbs.twimg.com/profile_images/859873287077318660/bz5IyGoS_normal.jpg"/>
    <hyperlink ref="G267" r:id="rId782" display="http://pbs.twimg.com/profile_images/1078505378688786433/_dcU4tt3_normal.jpg"/>
    <hyperlink ref="G268" r:id="rId783" display="http://pbs.twimg.com/profile_images/1025095294113869825/kGS3rnB6_normal.jpg"/>
    <hyperlink ref="G269" r:id="rId784" display="http://pbs.twimg.com/profile_images/1022945824701960192/Hqox48yZ_normal.jpg"/>
    <hyperlink ref="G270" r:id="rId785" display="http://pbs.twimg.com/profile_images/1082697875136700417/XJ1OfPau_normal.jpg"/>
    <hyperlink ref="G271" r:id="rId786" display="http://pbs.twimg.com/profile_images/3310745548/be373735c2e9fe4baf358f50a2a37bcb_normal.jpeg"/>
    <hyperlink ref="G272" r:id="rId787" display="http://pbs.twimg.com/profile_images/1012067592024948736/eLdP4Q4a_normal.jpg"/>
    <hyperlink ref="G273" r:id="rId788" display="http://pbs.twimg.com/profile_images/775727729693962240/pHeki5SD_normal.jpg"/>
    <hyperlink ref="G274" r:id="rId789" display="http://pbs.twimg.com/profile_images/1044569263510556672/UKHN-JaF_normal.jpg"/>
    <hyperlink ref="G275" r:id="rId790" display="http://pbs.twimg.com/profile_images/433244346020675584/WOAIA17I_normal.jpeg"/>
    <hyperlink ref="G276" r:id="rId791" display="http://pbs.twimg.com/profile_images/823261036958519296/PYpMjZf-_normal.jpg"/>
    <hyperlink ref="G277" r:id="rId792" display="http://pbs.twimg.com/profile_images/1082152558020317184/MtMAM65E_normal.jpg"/>
    <hyperlink ref="G278" r:id="rId793" display="http://pbs.twimg.com/profile_images/1023341059495976960/YPbK-FUk_normal.jpg"/>
    <hyperlink ref="G279" r:id="rId794" display="http://pbs.twimg.com/profile_images/785921157010628609/9RGssZ1B_normal.jpg"/>
    <hyperlink ref="G280" r:id="rId795" display="http://pbs.twimg.com/profile_images/411282326/EstherGlowing_normal.jpg"/>
    <hyperlink ref="G281" r:id="rId796" display="http://pbs.twimg.com/profile_images/895433156471382016/IjJPh4gw_normal.jpg"/>
    <hyperlink ref="G282" r:id="rId797" display="http://pbs.twimg.com/profile_images/1077283977700945920/4FP93sVT_normal.jpg"/>
    <hyperlink ref="G283" r:id="rId798" display="http://pbs.twimg.com/profile_images/823527160141008896/KJk7z4GX_normal.jpg"/>
    <hyperlink ref="G284" r:id="rId799" display="http://pbs.twimg.com/profile_images/525801777942523905/8Axll_As_normal.jpeg"/>
    <hyperlink ref="G285" r:id="rId800" display="http://pbs.twimg.com/profile_images/863950398876418049/pi6aaMER_normal.jpg"/>
    <hyperlink ref="G286" r:id="rId801" display="http://pbs.twimg.com/profile_images/729856445089382400/t-VpWrsf_normal.jpg"/>
    <hyperlink ref="G287" r:id="rId802" display="http://pbs.twimg.com/profile_images/987298163810697216/RPPsnTXY_normal.jpg"/>
    <hyperlink ref="G288" r:id="rId803" display="http://pbs.twimg.com/profile_images/779832130603929600/rrgqxvII_normal.jpg"/>
    <hyperlink ref="AY3" r:id="rId804" display="https://twitter.com/michaelschiller"/>
    <hyperlink ref="AY4" r:id="rId805" display="https://twitter.com/katewgallego"/>
    <hyperlink ref="AY5" r:id="rId806" display="https://twitter.com/ninasophia81"/>
    <hyperlink ref="AY6" r:id="rId807" display="https://twitter.com/kristy_king"/>
    <hyperlink ref="AY7" r:id="rId808" display="https://twitter.com/captainslogaz"/>
    <hyperlink ref="AY8" r:id="rId809" display="https://twitter.com/catikins9"/>
    <hyperlink ref="AY9" r:id="rId810" display="https://twitter.com/exoticgamora"/>
    <hyperlink ref="AY10" r:id="rId811" display="https://twitter.com/democracyloses"/>
    <hyperlink ref="AY11" r:id="rId812" display="https://twitter.com/tiffanymay45"/>
    <hyperlink ref="AY12" r:id="rId813" display="https://twitter.com/madelynerants"/>
    <hyperlink ref="AY13" r:id="rId814" display="https://twitter.com/lindy3702"/>
    <hyperlink ref="AY14" r:id="rId815" display="https://twitter.com/theswprincess"/>
    <hyperlink ref="AY15" r:id="rId816" display="https://twitter.com/eyeofthegoddess"/>
    <hyperlink ref="AY16" r:id="rId817" display="https://twitter.com/lady_star_gem"/>
    <hyperlink ref="AY17" r:id="rId818" display="https://twitter.com/hwhlj321"/>
    <hyperlink ref="AY18" r:id="rId819" display="https://twitter.com/helpagedindia"/>
    <hyperlink ref="AY19" r:id="rId820" display="https://twitter.com/boba_tea_catan"/>
    <hyperlink ref="AY20" r:id="rId821" display="https://twitter.com/chrisehyman"/>
    <hyperlink ref="AY21" r:id="rId822" display="https://twitter.com/danascottlo"/>
    <hyperlink ref="AY22" r:id="rId823" display="https://twitter.com/stormresist"/>
    <hyperlink ref="AY23" r:id="rId824" display="https://twitter.com/grammy_linen"/>
    <hyperlink ref="AY24" r:id="rId825" display="https://twitter.com/deborahditkows1"/>
    <hyperlink ref="AY25" r:id="rId826" display="https://twitter.com/mimix3"/>
    <hyperlink ref="AY26" r:id="rId827" display="https://twitter.com/doridell"/>
    <hyperlink ref="AY27" r:id="rId828" display="https://twitter.com/morethanmysle"/>
    <hyperlink ref="AY28" r:id="rId829" display="https://twitter.com/nwdem"/>
    <hyperlink ref="AY29" r:id="rId830" display="https://twitter.com/brandydavis22"/>
    <hyperlink ref="AY30" r:id="rId831" display="https://twitter.com/nanatoyou"/>
    <hyperlink ref="AY31" r:id="rId832" display="https://twitter.com/willofarc"/>
    <hyperlink ref="AY32" r:id="rId833" display="https://twitter.com/lauraroslin2017"/>
    <hyperlink ref="AY33" r:id="rId834" display="https://twitter.com/kikiadine"/>
    <hyperlink ref="AY34" r:id="rId835" display="https://twitter.com/rebellegrrl"/>
    <hyperlink ref="AY35" r:id="rId836" display="https://twitter.com/americanmclass"/>
    <hyperlink ref="AY36" r:id="rId837" display="https://twitter.com/jonesy2167"/>
    <hyperlink ref="AY37" r:id="rId838" display="https://twitter.com/flblueskies"/>
    <hyperlink ref="AY38" r:id="rId839" display="https://twitter.com/buffytvssummers"/>
    <hyperlink ref="AY39" r:id="rId840" display="https://twitter.com/bruinsfan197"/>
    <hyperlink ref="AY40" r:id="rId841" display="https://twitter.com/randibaker01"/>
    <hyperlink ref="AY41" r:id="rId842" display="https://twitter.com/myserenity69"/>
    <hyperlink ref="AY42" r:id="rId843" display="https://twitter.com/bre_50"/>
    <hyperlink ref="AY43" r:id="rId844" display="https://twitter.com/cathygv61"/>
    <hyperlink ref="AY44" r:id="rId845" display="https://twitter.com/whiskeyoblivion"/>
    <hyperlink ref="AY45" r:id="rId846" display="https://twitter.com/willbenton1"/>
    <hyperlink ref="AY46" r:id="rId847" display="https://twitter.com/janettesecond"/>
    <hyperlink ref="AY47" r:id="rId848" display="https://twitter.com/kindlee55"/>
    <hyperlink ref="AY48" r:id="rId849" display="https://twitter.com/cleanwatr"/>
    <hyperlink ref="AY49" r:id="rId850" display="https://twitter.com/lasapito"/>
    <hyperlink ref="AY50" r:id="rId851" display="https://twitter.com/josephfalzone3"/>
    <hyperlink ref="AY51" r:id="rId852" display="https://twitter.com/lifecoachliza"/>
    <hyperlink ref="AY52" r:id="rId853" display="https://twitter.com/wisequackranch"/>
    <hyperlink ref="AY53" r:id="rId854" display="https://twitter.com/jaderhinos"/>
    <hyperlink ref="AY54" r:id="rId855" display="https://twitter.com/politicalminion"/>
    <hyperlink ref="AY55" r:id="rId856" display="https://twitter.com/authorkimberley"/>
    <hyperlink ref="AY56" r:id="rId857" display="https://twitter.com/billieo2"/>
    <hyperlink ref="AY57" r:id="rId858" display="https://twitter.com/angelandrick"/>
    <hyperlink ref="AY58" r:id="rId859" display="https://twitter.com/loripausa"/>
    <hyperlink ref="AY59" r:id="rId860" display="https://twitter.com/mean_adam"/>
    <hyperlink ref="AY60" r:id="rId861" display="https://twitter.com/mtgirl4good"/>
    <hyperlink ref="AY61" r:id="rId862" display="https://twitter.com/ratifyeraorg"/>
    <hyperlink ref="AY62" r:id="rId863" display="https://twitter.com/pcasanave1"/>
    <hyperlink ref="AY63" r:id="rId864" display="https://twitter.com/choirsingergirl"/>
    <hyperlink ref="AY64" r:id="rId865" display="https://twitter.com/borgitte"/>
    <hyperlink ref="AY65" r:id="rId866" display="https://twitter.com/upfilled"/>
    <hyperlink ref="AY66" r:id="rId867" display="https://twitter.com/leahntorres"/>
    <hyperlink ref="AY67" r:id="rId868" display="https://twitter.com/greatlakessurfr"/>
    <hyperlink ref="AY68" r:id="rId869" display="https://twitter.com/jersey_craig"/>
    <hyperlink ref="AY69" r:id="rId870" display="https://twitter.com/sabineresists"/>
    <hyperlink ref="AY70" r:id="rId871" display="https://twitter.com/pameladubsky49"/>
    <hyperlink ref="AY71" r:id="rId872" display="https://twitter.com/jctheresistance"/>
    <hyperlink ref="AY72" r:id="rId873" display="https://twitter.com/reginaw50361"/>
    <hyperlink ref="AY73" r:id="rId874" display="https://twitter.com/stacys717"/>
    <hyperlink ref="AY74" r:id="rId875" display="https://twitter.com/tonyaaronii"/>
    <hyperlink ref="AY75" r:id="rId876" display="https://twitter.com/brendal46066861"/>
    <hyperlink ref="AY76" r:id="rId877" display="https://twitter.com/ddt_l1957"/>
    <hyperlink ref="AY77" r:id="rId878" display="https://twitter.com/vaculb"/>
    <hyperlink ref="AY78" r:id="rId879" display="https://twitter.com/thisismenow1977"/>
    <hyperlink ref="AY79" r:id="rId880" display="https://twitter.com/lisatoddsutton"/>
    <hyperlink ref="AY80" r:id="rId881" display="https://twitter.com/indivisibletol1"/>
    <hyperlink ref="AY81" r:id="rId882" display="https://twitter.com/1jedi_rey"/>
    <hyperlink ref="AY82" r:id="rId883" display="https://twitter.com/misia65"/>
    <hyperlink ref="AY83" r:id="rId884" display="https://twitter.com/toniconfid"/>
    <hyperlink ref="AY84" r:id="rId885" display="https://twitter.com/drdoodlie1994"/>
    <hyperlink ref="AY85" r:id="rId886" display="https://twitter.com/roze_wild"/>
    <hyperlink ref="AY86" r:id="rId887" display="https://twitter.com/kimc31169"/>
    <hyperlink ref="AY87" r:id="rId888" display="https://twitter.com/strchld269"/>
    <hyperlink ref="AY88" r:id="rId889" display="https://twitter.com/oogy"/>
    <hyperlink ref="AY89" r:id="rId890" display="https://twitter.com/mstomchiki"/>
    <hyperlink ref="AY90" r:id="rId891" display="https://twitter.com/jacksnowknows"/>
    <hyperlink ref="AY91" r:id="rId892" display="https://twitter.com/lindacook86025"/>
    <hyperlink ref="AY92" r:id="rId893" display="https://twitter.com/spydoggie"/>
    <hyperlink ref="AY93" r:id="rId894" display="https://twitter.com/qssupervisor"/>
    <hyperlink ref="AY94" r:id="rId895" display="https://twitter.com/bright8694"/>
    <hyperlink ref="AY95" r:id="rId896" display="https://twitter.com/paulinef136"/>
    <hyperlink ref="AY96" r:id="rId897" display="https://twitter.com/charlot63123215"/>
    <hyperlink ref="AY97" r:id="rId898" display="https://twitter.com/shera_resists"/>
    <hyperlink ref="AY98" r:id="rId899" display="https://twitter.com/alimor999"/>
    <hyperlink ref="AY99" r:id="rId900" display="https://twitter.com/patpeoples1"/>
    <hyperlink ref="AY100" r:id="rId901" display="https://twitter.com/knight201701"/>
    <hyperlink ref="AY101" r:id="rId902" display="https://twitter.com/r2d2resists"/>
    <hyperlink ref="AY102" r:id="rId903" display="https://twitter.com/trinityresists"/>
    <hyperlink ref="AY103" r:id="rId904" display="https://twitter.com/joyrevels28"/>
    <hyperlink ref="AY104" r:id="rId905" display="https://twitter.com/cfraase"/>
    <hyperlink ref="AY105" r:id="rId906" display="https://twitter.com/kw1979"/>
    <hyperlink ref="AY106" r:id="rId907" display="https://twitter.com/trumpwatchnews"/>
    <hyperlink ref="AY107" r:id="rId908" display="https://twitter.com/peaceonwards"/>
    <hyperlink ref="AY108" r:id="rId909" display="https://twitter.com/fireheather"/>
    <hyperlink ref="AY109" r:id="rId910" display="https://twitter.com/donellstiers"/>
    <hyperlink ref="AY110" r:id="rId911" display="https://twitter.com/matthewwolfff"/>
    <hyperlink ref="AY111" r:id="rId912" display="https://twitter.com/faithrayfield"/>
    <hyperlink ref="AY112" r:id="rId913" display="https://twitter.com/nester1957"/>
    <hyperlink ref="AY113" r:id="rId914" display="https://twitter.com/claireresists"/>
    <hyperlink ref="AY114" r:id="rId915" display="https://twitter.com/frockman231"/>
    <hyperlink ref="AY115" r:id="rId916" display="https://twitter.com/ronnisuev"/>
    <hyperlink ref="AY116" r:id="rId917" display="https://twitter.com/prettyangeljac2"/>
    <hyperlink ref="AY117" r:id="rId918" display="https://twitter.com/ngnm9575"/>
    <hyperlink ref="AY118" r:id="rId919" display="https://twitter.com/elastigirlvotes"/>
    <hyperlink ref="AY119" r:id="rId920" display="https://twitter.com/aplebeianlife"/>
    <hyperlink ref="AY120" r:id="rId921" display="https://twitter.com/imontoyaresists"/>
    <hyperlink ref="AY121" r:id="rId922" display="https://twitter.com/dmswc"/>
    <hyperlink ref="AY122" r:id="rId923" display="https://twitter.com/_befriend"/>
    <hyperlink ref="AY123" r:id="rId924" display="https://twitter.com/jomareewade"/>
    <hyperlink ref="AY124" r:id="rId925" display="https://twitter.com/golfndadblogger"/>
    <hyperlink ref="AY125" r:id="rId926" display="https://twitter.com/crabeerer"/>
    <hyperlink ref="AY126" r:id="rId927" display="https://twitter.com/andrewkemavor"/>
    <hyperlink ref="AY127" r:id="rId928" display="https://twitter.com/kaimoore"/>
    <hyperlink ref="AY128" r:id="rId929" display="https://twitter.com/woodywi03943660"/>
    <hyperlink ref="AY129" r:id="rId930" display="https://twitter.com/oldcoastie54"/>
    <hyperlink ref="AY130" r:id="rId931" display="https://twitter.com/debbiesideris"/>
    <hyperlink ref="AY131" r:id="rId932" display="https://twitter.com/stevelemper"/>
    <hyperlink ref="AY132" r:id="rId933" display="https://twitter.com/oscarbeaglesmom"/>
    <hyperlink ref="AY133" r:id="rId934" display="https://twitter.com/leahaller55"/>
    <hyperlink ref="AY134" r:id="rId935" display="https://twitter.com/sw2003_"/>
    <hyperlink ref="AY135" r:id="rId936" display="https://twitter.com/formersportsmom"/>
    <hyperlink ref="AY136" r:id="rId937" display="https://twitter.com/hbr_hunt"/>
    <hyperlink ref="AY137" r:id="rId938" display="https://twitter.com/ronpyke"/>
    <hyperlink ref="AY138" r:id="rId939" display="https://twitter.com/themermaidssong"/>
    <hyperlink ref="AY139" r:id="rId940" display="https://twitter.com/mstrknowitall"/>
    <hyperlink ref="AY140" r:id="rId941" display="https://twitter.com/kingdaredk"/>
    <hyperlink ref="AY141" r:id="rId942" display="https://twitter.com/summer7570"/>
    <hyperlink ref="AY142" r:id="rId943" display="https://twitter.com/samusan3"/>
    <hyperlink ref="AY143" r:id="rId944" display="https://twitter.com/randyhollis11"/>
    <hyperlink ref="AY144" r:id="rId945" display="https://twitter.com/fireworkbonnie"/>
    <hyperlink ref="AY145" r:id="rId946" display="https://twitter.com/veronicasam13"/>
    <hyperlink ref="AY146" r:id="rId947" display="https://twitter.com/abc15"/>
    <hyperlink ref="AY147" r:id="rId948" display="https://twitter.com/jamieabc15"/>
    <hyperlink ref="AY148" r:id="rId949" display="https://twitter.com/tbray"/>
    <hyperlink ref="AY149" r:id="rId950" display="https://twitter.com/julieeuber"/>
    <hyperlink ref="AY150" r:id="rId951" display="https://twitter.com/patrici97185118"/>
    <hyperlink ref="AY151" r:id="rId952" display="https://twitter.com/b1e56df9ce6549f"/>
    <hyperlink ref="AY152" r:id="rId953" display="https://twitter.com/heywood98"/>
    <hyperlink ref="AY153" r:id="rId954" display="https://twitter.com/noprezzie2012"/>
    <hyperlink ref="AY154" r:id="rId955" display="https://twitter.com/crmandrill"/>
    <hyperlink ref="AY155" r:id="rId956" display="https://twitter.com/azajacks"/>
    <hyperlink ref="AY156" r:id="rId957" display="https://twitter.com/jpbeltran_"/>
    <hyperlink ref="AY157" r:id="rId958" display="https://twitter.com/diannemando"/>
    <hyperlink ref="AY158" r:id="rId959" display="https://twitter.com/debbieburbank1"/>
    <hyperlink ref="AY159" r:id="rId960" display="https://twitter.com/net425nan"/>
    <hyperlink ref="AY160" r:id="rId961" display="https://twitter.com/louisfarrakhan"/>
    <hyperlink ref="AY161" r:id="rId962" display="https://twitter.com/mcdysko"/>
    <hyperlink ref="AY162" r:id="rId963" display="https://twitter.com/susanscofield7"/>
    <hyperlink ref="AY163" r:id="rId964" display="https://twitter.com/walkerdl"/>
    <hyperlink ref="AY164" r:id="rId965" display="https://twitter.com/ashqui_ventures"/>
    <hyperlink ref="AY165" r:id="rId966" display="https://twitter.com/mhpoison1"/>
    <hyperlink ref="AY166" r:id="rId967" display="https://twitter.com/rockstarxmama"/>
    <hyperlink ref="AY167" r:id="rId968" display="https://twitter.com/amyloukingery"/>
    <hyperlink ref="AY168" r:id="rId969" display="https://twitter.com/mathisonconnie"/>
    <hyperlink ref="AY169" r:id="rId970" display="https://twitter.com/proggrrl"/>
    <hyperlink ref="AY170" r:id="rId971" display="https://twitter.com/kinneret"/>
    <hyperlink ref="AY171" r:id="rId972" display="https://twitter.com/truthisthine"/>
    <hyperlink ref="AY172" r:id="rId973" display="https://twitter.com/kylie_cochrane"/>
    <hyperlink ref="AY173" r:id="rId974" display="https://twitter.com/svega_star"/>
    <hyperlink ref="AY174" r:id="rId975" display="https://twitter.com/carlyinnj"/>
    <hyperlink ref="AY175" r:id="rId976" display="https://twitter.com/lbkasey"/>
    <hyperlink ref="AY176" r:id="rId977" display="https://twitter.com/amack8328"/>
    <hyperlink ref="AY177" r:id="rId978" display="https://twitter.com/azred65"/>
    <hyperlink ref="AY178" r:id="rId979" display="https://twitter.com/solusnan1"/>
    <hyperlink ref="AY179" r:id="rId980" display="https://twitter.com/anita1867gmail1"/>
    <hyperlink ref="AY180" r:id="rId981" display="https://twitter.com/novasupport"/>
    <hyperlink ref="AY181" r:id="rId982" display="https://twitter.com/hanjangho76"/>
    <hyperlink ref="AY182" r:id="rId983" display="https://twitter.com/christinecharbc"/>
    <hyperlink ref="AY183" r:id="rId984" display="https://twitter.com/kahlanamnell77"/>
    <hyperlink ref="AY184" r:id="rId985" display="https://twitter.com/contenteddriver"/>
    <hyperlink ref="AY185" r:id="rId986" display="https://twitter.com/lucymcbath"/>
    <hyperlink ref="AY186" r:id="rId987" display="https://twitter.com/shannonrwatts"/>
    <hyperlink ref="AY187" r:id="rId988" display="https://twitter.com/orgainkorgain"/>
    <hyperlink ref="AY188" r:id="rId989" display="https://twitter.com/demteaparty2020"/>
    <hyperlink ref="AY189" r:id="rId990" display="https://twitter.com/bangelnuts"/>
    <hyperlink ref="AY190" r:id="rId991" display="https://twitter.com/yvettedube"/>
    <hyperlink ref="AY191" r:id="rId992" display="https://twitter.com/miamipapers"/>
    <hyperlink ref="AY192" r:id="rId993" display="https://twitter.com/guszilla"/>
    <hyperlink ref="AY193" r:id="rId994" display="https://twitter.com/jrtsumner2000"/>
    <hyperlink ref="AY194" r:id="rId995" display="https://twitter.com/womensmarch"/>
    <hyperlink ref="AY195" r:id="rId996" display="https://twitter.com/kathybea1955"/>
    <hyperlink ref="AY196" r:id="rId997" display="https://twitter.com/rachelrecruitin"/>
    <hyperlink ref="AY197" r:id="rId998" display="https://twitter.com/ecamachousa"/>
    <hyperlink ref="AY198" r:id="rId999" display="https://twitter.com/arodriguezabc15"/>
    <hyperlink ref="AY199" r:id="rId1000" display="https://twitter.com/5141quid"/>
    <hyperlink ref="AY200" r:id="rId1001" display="https://twitter.com/emilycare"/>
    <hyperlink ref="AY201" r:id="rId1002" display="https://twitter.com/rzstindustries"/>
    <hyperlink ref="AY202" r:id="rId1003" display="https://twitter.com/connie_rodeconn"/>
    <hyperlink ref="AY203" r:id="rId1004" display="https://twitter.com/safeh2o4schools"/>
    <hyperlink ref="AY204" r:id="rId1005" display="https://twitter.com/momsflagstaff"/>
    <hyperlink ref="AY205" r:id="rId1006" display="https://twitter.com/sharoncoryell3"/>
    <hyperlink ref="AY206" r:id="rId1007" display="https://twitter.com/deepinthehills"/>
    <hyperlink ref="AY207" r:id="rId1008" display="https://twitter.com/mariadmlopez"/>
    <hyperlink ref="AY208" r:id="rId1009" display="https://twitter.com/dellacooper3"/>
    <hyperlink ref="AY209" r:id="rId1010" display="https://twitter.com/tiffers70"/>
    <hyperlink ref="AY210" r:id="rId1011" display="https://twitter.com/rubywisp"/>
    <hyperlink ref="AY211" r:id="rId1012" display="https://twitter.com/joe_tarski"/>
    <hyperlink ref="AY212" r:id="rId1013" display="https://twitter.com/scottdavidson54"/>
    <hyperlink ref="AY213" r:id="rId1014" display="https://twitter.com/bwestbrookaz8"/>
    <hyperlink ref="AY214" r:id="rId1015" display="https://twitter.com/alcoleman8"/>
    <hyperlink ref="AY215" r:id="rId1016" display="https://twitter.com/markfreedmanpol"/>
    <hyperlink ref="AY216" r:id="rId1017" display="https://twitter.com/amandamontini1"/>
    <hyperlink ref="AY217" r:id="rId1018" display="https://twitter.com/pamadam67507224"/>
    <hyperlink ref="AY218" r:id="rId1019" display="https://twitter.com/sumtingjuan"/>
    <hyperlink ref="AY219" r:id="rId1020" display="https://twitter.com/withoutatrace"/>
    <hyperlink ref="AY220" r:id="rId1021" display="https://twitter.com/tempestdevyne"/>
    <hyperlink ref="AY221" r:id="rId1022" display="https://twitter.com/thomasgambrel2"/>
    <hyperlink ref="AY222" r:id="rId1023" display="https://twitter.com/cjmartin23"/>
    <hyperlink ref="AY223" r:id="rId1024" display="https://twitter.com/fromthebunkerjr"/>
    <hyperlink ref="AY224" r:id="rId1025" display="https://twitter.com/kevikirch"/>
    <hyperlink ref="AY225" r:id="rId1026" display="https://twitter.com/soul420sugar"/>
    <hyperlink ref="AY226" r:id="rId1027" display="https://twitter.com/hollyberryfleur"/>
    <hyperlink ref="AY227" r:id="rId1028" display="https://twitter.com/aleprechaunist"/>
    <hyperlink ref="AY228" r:id="rId1029" display="https://twitter.com/iangsmasher1111"/>
    <hyperlink ref="AY229" r:id="rId1030" display="https://twitter.com/ppazaction"/>
    <hyperlink ref="AY230" r:id="rId1031" display="https://twitter.com/pinky_or_brain"/>
    <hyperlink ref="AY231" r:id="rId1032" display="https://twitter.com/marinawaters18"/>
    <hyperlink ref="AY232" r:id="rId1033" display="https://twitter.com/almlie_rachel"/>
    <hyperlink ref="AY233" r:id="rId1034" display="https://twitter.com/darknessn2light"/>
    <hyperlink ref="AY234" r:id="rId1035" display="https://twitter.com/clara_resists"/>
    <hyperlink ref="AY235" r:id="rId1036" display="https://twitter.com/sallam26391457"/>
    <hyperlink ref="AY236" r:id="rId1037" display="https://twitter.com/brightlight46"/>
    <hyperlink ref="AY237" r:id="rId1038" display="https://twitter.com/kmfcounseling"/>
    <hyperlink ref="AY238" r:id="rId1039" display="https://twitter.com/azsocialjustice"/>
    <hyperlink ref="AY239" r:id="rId1040" display="https://twitter.com/mayeyala"/>
    <hyperlink ref="AY240" r:id="rId1041" display="https://twitter.com/hartkariann"/>
    <hyperlink ref="AY241" r:id="rId1042" display="https://twitter.com/laussieinny"/>
    <hyperlink ref="AY242" r:id="rId1043" display="https://twitter.com/firebirdrises"/>
    <hyperlink ref="AY243" r:id="rId1044" display="https://twitter.com/julia_doughty"/>
    <hyperlink ref="AY244" r:id="rId1045" display="https://twitter.com/cmpnwtr"/>
    <hyperlink ref="AY245" r:id="rId1046" display="https://twitter.com/marygraceellis"/>
    <hyperlink ref="AY246" r:id="rId1047" display="https://twitter.com/arianacronkite"/>
    <hyperlink ref="AY247" r:id="rId1048" display="https://twitter.com/mkferrante"/>
    <hyperlink ref="AY248" r:id="rId1049" display="https://twitter.com/stephh_az"/>
    <hyperlink ref="AY249" r:id="rId1050" display="https://twitter.com/_granny_t"/>
    <hyperlink ref="AY250" r:id="rId1051" display="https://twitter.com/pearl1776"/>
    <hyperlink ref="AY251" r:id="rId1052" display="https://twitter.com/1drosepetals"/>
    <hyperlink ref="AY252" r:id="rId1053" display="https://twitter.com/asukpagala"/>
    <hyperlink ref="AY253" r:id="rId1054" display="https://twitter.com/medicijones"/>
    <hyperlink ref="AY254" r:id="rId1055" display="https://twitter.com/chispaaz"/>
    <hyperlink ref="AY255" r:id="rId1056" display="https://twitter.com/johninphx"/>
    <hyperlink ref="AY256" r:id="rId1057" display="https://twitter.com/philchill1"/>
    <hyperlink ref="AY257" r:id="rId1058" display="https://twitter.com/marionstrstrk"/>
    <hyperlink ref="AY258" r:id="rId1059" display="https://twitter.com/tea_party_chris"/>
    <hyperlink ref="AY259" r:id="rId1060" display="https://twitter.com/rashidatlaib"/>
    <hyperlink ref="AY260" r:id="rId1061" display="https://twitter.com/ilhanomar"/>
    <hyperlink ref="AY261" r:id="rId1062" display="https://twitter.com/scottpresler"/>
    <hyperlink ref="AY262" r:id="rId1063" display="https://twitter.com/bluewaveresist"/>
    <hyperlink ref="AY263" r:id="rId1064" display="https://twitter.com/amyayers16"/>
    <hyperlink ref="AY264" r:id="rId1065" display="https://twitter.com/actuallyroni"/>
    <hyperlink ref="AY265" r:id="rId1066" display="https://twitter.com/pinkpixysprite"/>
    <hyperlink ref="AY266" r:id="rId1067" display="https://twitter.com/tjseraphim"/>
    <hyperlink ref="AY267" r:id="rId1068" display="https://twitter.com/historytay"/>
    <hyperlink ref="AY268" r:id="rId1069" display="https://twitter.com/fox10phoenix"/>
    <hyperlink ref="AY269" r:id="rId1070" display="https://twitter.com/mvphotofox10"/>
    <hyperlink ref="AY270" r:id="rId1071" display="https://twitter.com/b52malmet"/>
    <hyperlink ref="AY271" r:id="rId1072" display="https://twitter.com/w55unicorn"/>
    <hyperlink ref="AY272" r:id="rId1073" display="https://twitter.com/intuitivekind2"/>
    <hyperlink ref="AY273" r:id="rId1074" display="https://twitter.com/georgejobson"/>
    <hyperlink ref="AY274" r:id="rId1075" display="https://twitter.com/strangecarrots"/>
    <hyperlink ref="AY275" r:id="rId1076" display="https://twitter.com/hchelette"/>
    <hyperlink ref="AY276" r:id="rId1077" display="https://twitter.com/mdtoorder"/>
    <hyperlink ref="AY277" r:id="rId1078" display="https://twitter.com/dansnlola"/>
    <hyperlink ref="AY278" r:id="rId1079" display="https://twitter.com/zoeadeleo"/>
    <hyperlink ref="AY279" r:id="rId1080" display="https://twitter.com/athosmont"/>
    <hyperlink ref="AY280" r:id="rId1081" display="https://twitter.com/estherschindler"/>
    <hyperlink ref="AY281" r:id="rId1082" display="https://twitter.com/lilitor23950940"/>
    <hyperlink ref="AY282" r:id="rId1083" display="https://twitter.com/bate_char"/>
    <hyperlink ref="AY283" r:id="rId1084" display="https://twitter.com/akllama22"/>
    <hyperlink ref="AY284" r:id="rId1085" display="https://twitter.com/waterfall2027"/>
    <hyperlink ref="AY285" r:id="rId1086" display="https://twitter.com/jacksonkenn"/>
    <hyperlink ref="AY286" r:id="rId1087" display="https://twitter.com/free2hike"/>
    <hyperlink ref="AY287" r:id="rId1088" display="https://twitter.com/tomorrowwevote"/>
    <hyperlink ref="AY288" r:id="rId1089" display="https://twitter.com/michelegabay"/>
  </hyperlinks>
  <printOptions/>
  <pageMargins left="0.7" right="0.7" top="0.75" bottom="0.75" header="0.3" footer="0.3"/>
  <pageSetup horizontalDpi="600" verticalDpi="600" orientation="portrait" r:id="rId1094"/>
  <drawing r:id="rId1093"/>
  <legacyDrawing r:id="rId1091"/>
  <tableParts>
    <tablePart r:id="rId10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3505</v>
      </c>
      <c r="Z2" s="13" t="s">
        <v>3519</v>
      </c>
      <c r="AA2" s="13" t="s">
        <v>3560</v>
      </c>
      <c r="AB2" s="13" t="s">
        <v>3630</v>
      </c>
      <c r="AC2" s="13" t="s">
        <v>3729</v>
      </c>
      <c r="AD2" s="13" t="s">
        <v>3762</v>
      </c>
      <c r="AE2" s="13" t="s">
        <v>3763</v>
      </c>
      <c r="AF2" s="13" t="s">
        <v>3783</v>
      </c>
      <c r="AG2" s="118" t="s">
        <v>4111</v>
      </c>
      <c r="AH2" s="118" t="s">
        <v>4112</v>
      </c>
      <c r="AI2" s="118" t="s">
        <v>4113</v>
      </c>
      <c r="AJ2" s="118" t="s">
        <v>4114</v>
      </c>
      <c r="AK2" s="118" t="s">
        <v>4115</v>
      </c>
      <c r="AL2" s="118" t="s">
        <v>4116</v>
      </c>
      <c r="AM2" s="118" t="s">
        <v>4117</v>
      </c>
      <c r="AN2" s="118" t="s">
        <v>4118</v>
      </c>
      <c r="AO2" s="118" t="s">
        <v>4121</v>
      </c>
    </row>
    <row r="3" spans="1:41" ht="15">
      <c r="A3" s="87" t="s">
        <v>3449</v>
      </c>
      <c r="B3" s="65" t="s">
        <v>3461</v>
      </c>
      <c r="C3" s="65" t="s">
        <v>56</v>
      </c>
      <c r="D3" s="104"/>
      <c r="E3" s="103"/>
      <c r="F3" s="105" t="s">
        <v>4131</v>
      </c>
      <c r="G3" s="106"/>
      <c r="H3" s="106"/>
      <c r="I3" s="107">
        <v>3</v>
      </c>
      <c r="J3" s="108"/>
      <c r="K3" s="48">
        <v>211</v>
      </c>
      <c r="L3" s="48">
        <v>188</v>
      </c>
      <c r="M3" s="48">
        <v>56</v>
      </c>
      <c r="N3" s="48">
        <v>244</v>
      </c>
      <c r="O3" s="48">
        <v>9</v>
      </c>
      <c r="P3" s="49">
        <v>0</v>
      </c>
      <c r="Q3" s="49">
        <v>0</v>
      </c>
      <c r="R3" s="48">
        <v>1</v>
      </c>
      <c r="S3" s="48">
        <v>0</v>
      </c>
      <c r="T3" s="48">
        <v>211</v>
      </c>
      <c r="U3" s="48">
        <v>244</v>
      </c>
      <c r="V3" s="48">
        <v>2</v>
      </c>
      <c r="W3" s="49">
        <v>1.981088</v>
      </c>
      <c r="X3" s="49">
        <v>0.004739336492890996</v>
      </c>
      <c r="Y3" s="78" t="s">
        <v>3506</v>
      </c>
      <c r="Z3" s="78" t="s">
        <v>3520</v>
      </c>
      <c r="AA3" s="78" t="s">
        <v>3561</v>
      </c>
      <c r="AB3" s="84" t="s">
        <v>3631</v>
      </c>
      <c r="AC3" s="84" t="s">
        <v>3730</v>
      </c>
      <c r="AD3" s="84"/>
      <c r="AE3" s="84" t="s">
        <v>3764</v>
      </c>
      <c r="AF3" s="84" t="s">
        <v>3784</v>
      </c>
      <c r="AG3" s="121">
        <v>26</v>
      </c>
      <c r="AH3" s="124">
        <v>0.5654632448890822</v>
      </c>
      <c r="AI3" s="121">
        <v>17</v>
      </c>
      <c r="AJ3" s="124">
        <v>0.3697259678120922</v>
      </c>
      <c r="AK3" s="121">
        <v>0</v>
      </c>
      <c r="AL3" s="124">
        <v>0</v>
      </c>
      <c r="AM3" s="121">
        <v>4555</v>
      </c>
      <c r="AN3" s="124">
        <v>99.06481078729882</v>
      </c>
      <c r="AO3" s="121">
        <v>4598</v>
      </c>
    </row>
    <row r="4" spans="1:41" ht="15">
      <c r="A4" s="87" t="s">
        <v>3450</v>
      </c>
      <c r="B4" s="65" t="s">
        <v>3462</v>
      </c>
      <c r="C4" s="65" t="s">
        <v>56</v>
      </c>
      <c r="D4" s="110"/>
      <c r="E4" s="109"/>
      <c r="F4" s="111" t="s">
        <v>4132</v>
      </c>
      <c r="G4" s="112"/>
      <c r="H4" s="112"/>
      <c r="I4" s="113">
        <v>4</v>
      </c>
      <c r="J4" s="114"/>
      <c r="K4" s="48">
        <v>19</v>
      </c>
      <c r="L4" s="48">
        <v>25</v>
      </c>
      <c r="M4" s="48">
        <v>27</v>
      </c>
      <c r="N4" s="48">
        <v>52</v>
      </c>
      <c r="O4" s="48">
        <v>18</v>
      </c>
      <c r="P4" s="49">
        <v>0.04</v>
      </c>
      <c r="Q4" s="49">
        <v>0.07692307692307693</v>
      </c>
      <c r="R4" s="48">
        <v>1</v>
      </c>
      <c r="S4" s="48">
        <v>0</v>
      </c>
      <c r="T4" s="48">
        <v>19</v>
      </c>
      <c r="U4" s="48">
        <v>52</v>
      </c>
      <c r="V4" s="48">
        <v>6</v>
      </c>
      <c r="W4" s="49">
        <v>2.398892</v>
      </c>
      <c r="X4" s="49">
        <v>0.07602339181286549</v>
      </c>
      <c r="Y4" s="78" t="s">
        <v>3507</v>
      </c>
      <c r="Z4" s="78" t="s">
        <v>619</v>
      </c>
      <c r="AA4" s="78" t="s">
        <v>3562</v>
      </c>
      <c r="AB4" s="84" t="s">
        <v>3632</v>
      </c>
      <c r="AC4" s="84" t="s">
        <v>3731</v>
      </c>
      <c r="AD4" s="84" t="s">
        <v>425</v>
      </c>
      <c r="AE4" s="84" t="s">
        <v>3765</v>
      </c>
      <c r="AF4" s="84" t="s">
        <v>3785</v>
      </c>
      <c r="AG4" s="121">
        <v>25</v>
      </c>
      <c r="AH4" s="124">
        <v>3.633720930232558</v>
      </c>
      <c r="AI4" s="121">
        <v>10</v>
      </c>
      <c r="AJ4" s="124">
        <v>1.4534883720930232</v>
      </c>
      <c r="AK4" s="121">
        <v>0</v>
      </c>
      <c r="AL4" s="124">
        <v>0</v>
      </c>
      <c r="AM4" s="121">
        <v>653</v>
      </c>
      <c r="AN4" s="124">
        <v>94.91279069767442</v>
      </c>
      <c r="AO4" s="121">
        <v>688</v>
      </c>
    </row>
    <row r="5" spans="1:41" ht="15">
      <c r="A5" s="87" t="s">
        <v>3451</v>
      </c>
      <c r="B5" s="65" t="s">
        <v>3463</v>
      </c>
      <c r="C5" s="65" t="s">
        <v>56</v>
      </c>
      <c r="D5" s="110"/>
      <c r="E5" s="109"/>
      <c r="F5" s="111" t="s">
        <v>4133</v>
      </c>
      <c r="G5" s="112"/>
      <c r="H5" s="112"/>
      <c r="I5" s="113">
        <v>5</v>
      </c>
      <c r="J5" s="114"/>
      <c r="K5" s="48">
        <v>10</v>
      </c>
      <c r="L5" s="48">
        <v>8</v>
      </c>
      <c r="M5" s="48">
        <v>5</v>
      </c>
      <c r="N5" s="48">
        <v>13</v>
      </c>
      <c r="O5" s="48">
        <v>3</v>
      </c>
      <c r="P5" s="49">
        <v>0</v>
      </c>
      <c r="Q5" s="49">
        <v>0</v>
      </c>
      <c r="R5" s="48">
        <v>1</v>
      </c>
      <c r="S5" s="48">
        <v>0</v>
      </c>
      <c r="T5" s="48">
        <v>10</v>
      </c>
      <c r="U5" s="48">
        <v>13</v>
      </c>
      <c r="V5" s="48">
        <v>2</v>
      </c>
      <c r="W5" s="49">
        <v>1.62</v>
      </c>
      <c r="X5" s="49">
        <v>0.1</v>
      </c>
      <c r="Y5" s="78" t="s">
        <v>606</v>
      </c>
      <c r="Z5" s="78" t="s">
        <v>618</v>
      </c>
      <c r="AA5" s="78" t="s">
        <v>3563</v>
      </c>
      <c r="AB5" s="84" t="s">
        <v>3633</v>
      </c>
      <c r="AC5" s="84" t="s">
        <v>3732</v>
      </c>
      <c r="AD5" s="84"/>
      <c r="AE5" s="84" t="s">
        <v>424</v>
      </c>
      <c r="AF5" s="84" t="s">
        <v>3786</v>
      </c>
      <c r="AG5" s="121">
        <v>3</v>
      </c>
      <c r="AH5" s="124">
        <v>1.6042780748663101</v>
      </c>
      <c r="AI5" s="121">
        <v>0</v>
      </c>
      <c r="AJ5" s="124">
        <v>0</v>
      </c>
      <c r="AK5" s="121">
        <v>0</v>
      </c>
      <c r="AL5" s="124">
        <v>0</v>
      </c>
      <c r="AM5" s="121">
        <v>184</v>
      </c>
      <c r="AN5" s="124">
        <v>98.39572192513369</v>
      </c>
      <c r="AO5" s="121">
        <v>187</v>
      </c>
    </row>
    <row r="6" spans="1:41" ht="15">
      <c r="A6" s="87" t="s">
        <v>3452</v>
      </c>
      <c r="B6" s="65" t="s">
        <v>3464</v>
      </c>
      <c r="C6" s="65" t="s">
        <v>56</v>
      </c>
      <c r="D6" s="110"/>
      <c r="E6" s="109"/>
      <c r="F6" s="111" t="s">
        <v>4134</v>
      </c>
      <c r="G6" s="112"/>
      <c r="H6" s="112"/>
      <c r="I6" s="113">
        <v>6</v>
      </c>
      <c r="J6" s="114"/>
      <c r="K6" s="48">
        <v>9</v>
      </c>
      <c r="L6" s="48">
        <v>14</v>
      </c>
      <c r="M6" s="48">
        <v>0</v>
      </c>
      <c r="N6" s="48">
        <v>14</v>
      </c>
      <c r="O6" s="48">
        <v>0</v>
      </c>
      <c r="P6" s="49">
        <v>0</v>
      </c>
      <c r="Q6" s="49">
        <v>0</v>
      </c>
      <c r="R6" s="48">
        <v>1</v>
      </c>
      <c r="S6" s="48">
        <v>0</v>
      </c>
      <c r="T6" s="48">
        <v>9</v>
      </c>
      <c r="U6" s="48">
        <v>14</v>
      </c>
      <c r="V6" s="48">
        <v>2</v>
      </c>
      <c r="W6" s="49">
        <v>1.432099</v>
      </c>
      <c r="X6" s="49">
        <v>0.19444444444444445</v>
      </c>
      <c r="Y6" s="78"/>
      <c r="Z6" s="78"/>
      <c r="AA6" s="78" t="s">
        <v>3564</v>
      </c>
      <c r="AB6" s="84" t="s">
        <v>3634</v>
      </c>
      <c r="AC6" s="84" t="s">
        <v>3733</v>
      </c>
      <c r="AD6" s="84"/>
      <c r="AE6" s="84" t="s">
        <v>3766</v>
      </c>
      <c r="AF6" s="84" t="s">
        <v>3787</v>
      </c>
      <c r="AG6" s="121">
        <v>0</v>
      </c>
      <c r="AH6" s="124">
        <v>0</v>
      </c>
      <c r="AI6" s="121">
        <v>1</v>
      </c>
      <c r="AJ6" s="124">
        <v>1.1904761904761905</v>
      </c>
      <c r="AK6" s="121">
        <v>0</v>
      </c>
      <c r="AL6" s="124">
        <v>0</v>
      </c>
      <c r="AM6" s="121">
        <v>83</v>
      </c>
      <c r="AN6" s="124">
        <v>98.80952380952381</v>
      </c>
      <c r="AO6" s="121">
        <v>84</v>
      </c>
    </row>
    <row r="7" spans="1:41" ht="15">
      <c r="A7" s="87" t="s">
        <v>3453</v>
      </c>
      <c r="B7" s="65" t="s">
        <v>3465</v>
      </c>
      <c r="C7" s="65" t="s">
        <v>56</v>
      </c>
      <c r="D7" s="110"/>
      <c r="E7" s="109"/>
      <c r="F7" s="111" t="s">
        <v>4135</v>
      </c>
      <c r="G7" s="112"/>
      <c r="H7" s="112"/>
      <c r="I7" s="113">
        <v>7</v>
      </c>
      <c r="J7" s="114"/>
      <c r="K7" s="48">
        <v>8</v>
      </c>
      <c r="L7" s="48">
        <v>8</v>
      </c>
      <c r="M7" s="48">
        <v>2</v>
      </c>
      <c r="N7" s="48">
        <v>10</v>
      </c>
      <c r="O7" s="48">
        <v>2</v>
      </c>
      <c r="P7" s="49">
        <v>0</v>
      </c>
      <c r="Q7" s="49">
        <v>0</v>
      </c>
      <c r="R7" s="48">
        <v>1</v>
      </c>
      <c r="S7" s="48">
        <v>0</v>
      </c>
      <c r="T7" s="48">
        <v>8</v>
      </c>
      <c r="U7" s="48">
        <v>10</v>
      </c>
      <c r="V7" s="48">
        <v>2</v>
      </c>
      <c r="W7" s="49">
        <v>1.5</v>
      </c>
      <c r="X7" s="49">
        <v>0.14285714285714285</v>
      </c>
      <c r="Y7" s="78"/>
      <c r="Z7" s="78"/>
      <c r="AA7" s="78" t="s">
        <v>622</v>
      </c>
      <c r="AB7" s="84" t="s">
        <v>3635</v>
      </c>
      <c r="AC7" s="84" t="s">
        <v>3734</v>
      </c>
      <c r="AD7" s="84"/>
      <c r="AE7" s="84" t="s">
        <v>3767</v>
      </c>
      <c r="AF7" s="84" t="s">
        <v>3788</v>
      </c>
      <c r="AG7" s="121">
        <v>2</v>
      </c>
      <c r="AH7" s="124">
        <v>2.5974025974025974</v>
      </c>
      <c r="AI7" s="121">
        <v>0</v>
      </c>
      <c r="AJ7" s="124">
        <v>0</v>
      </c>
      <c r="AK7" s="121">
        <v>0</v>
      </c>
      <c r="AL7" s="124">
        <v>0</v>
      </c>
      <c r="AM7" s="121">
        <v>75</v>
      </c>
      <c r="AN7" s="124">
        <v>97.40259740259741</v>
      </c>
      <c r="AO7" s="121">
        <v>77</v>
      </c>
    </row>
    <row r="8" spans="1:41" ht="15">
      <c r="A8" s="87" t="s">
        <v>3454</v>
      </c>
      <c r="B8" s="65" t="s">
        <v>3466</v>
      </c>
      <c r="C8" s="65" t="s">
        <v>56</v>
      </c>
      <c r="D8" s="110"/>
      <c r="E8" s="109"/>
      <c r="F8" s="111" t="s">
        <v>4136</v>
      </c>
      <c r="G8" s="112"/>
      <c r="H8" s="112"/>
      <c r="I8" s="113">
        <v>8</v>
      </c>
      <c r="J8" s="114"/>
      <c r="K8" s="48">
        <v>7</v>
      </c>
      <c r="L8" s="48">
        <v>5</v>
      </c>
      <c r="M8" s="48">
        <v>7</v>
      </c>
      <c r="N8" s="48">
        <v>12</v>
      </c>
      <c r="O8" s="48">
        <v>4</v>
      </c>
      <c r="P8" s="49">
        <v>0</v>
      </c>
      <c r="Q8" s="49">
        <v>0</v>
      </c>
      <c r="R8" s="48">
        <v>1</v>
      </c>
      <c r="S8" s="48">
        <v>0</v>
      </c>
      <c r="T8" s="48">
        <v>7</v>
      </c>
      <c r="U8" s="48">
        <v>12</v>
      </c>
      <c r="V8" s="48">
        <v>4</v>
      </c>
      <c r="W8" s="49">
        <v>1.877551</v>
      </c>
      <c r="X8" s="49">
        <v>0.14285714285714285</v>
      </c>
      <c r="Y8" s="78"/>
      <c r="Z8" s="78"/>
      <c r="AA8" s="78" t="s">
        <v>3565</v>
      </c>
      <c r="AB8" s="84" t="s">
        <v>3636</v>
      </c>
      <c r="AC8" s="84" t="s">
        <v>3735</v>
      </c>
      <c r="AD8" s="84"/>
      <c r="AE8" s="84" t="s">
        <v>3768</v>
      </c>
      <c r="AF8" s="84" t="s">
        <v>3789</v>
      </c>
      <c r="AG8" s="121">
        <v>20</v>
      </c>
      <c r="AH8" s="124">
        <v>6.472491909385114</v>
      </c>
      <c r="AI8" s="121">
        <v>2</v>
      </c>
      <c r="AJ8" s="124">
        <v>0.6472491909385113</v>
      </c>
      <c r="AK8" s="121">
        <v>1</v>
      </c>
      <c r="AL8" s="124">
        <v>0.32362459546925565</v>
      </c>
      <c r="AM8" s="121">
        <v>287</v>
      </c>
      <c r="AN8" s="124">
        <v>92.88025889967638</v>
      </c>
      <c r="AO8" s="121">
        <v>309</v>
      </c>
    </row>
    <row r="9" spans="1:41" ht="15">
      <c r="A9" s="87" t="s">
        <v>3455</v>
      </c>
      <c r="B9" s="65" t="s">
        <v>3467</v>
      </c>
      <c r="C9" s="65" t="s">
        <v>56</v>
      </c>
      <c r="D9" s="110"/>
      <c r="E9" s="109"/>
      <c r="F9" s="111" t="s">
        <v>4137</v>
      </c>
      <c r="G9" s="112"/>
      <c r="H9" s="112"/>
      <c r="I9" s="113">
        <v>9</v>
      </c>
      <c r="J9" s="114"/>
      <c r="K9" s="48">
        <v>5</v>
      </c>
      <c r="L9" s="48">
        <v>6</v>
      </c>
      <c r="M9" s="48">
        <v>0</v>
      </c>
      <c r="N9" s="48">
        <v>6</v>
      </c>
      <c r="O9" s="48">
        <v>2</v>
      </c>
      <c r="P9" s="49">
        <v>0</v>
      </c>
      <c r="Q9" s="49">
        <v>0</v>
      </c>
      <c r="R9" s="48">
        <v>1</v>
      </c>
      <c r="S9" s="48">
        <v>0</v>
      </c>
      <c r="T9" s="48">
        <v>5</v>
      </c>
      <c r="U9" s="48">
        <v>6</v>
      </c>
      <c r="V9" s="48">
        <v>3</v>
      </c>
      <c r="W9" s="49">
        <v>1.44</v>
      </c>
      <c r="X9" s="49">
        <v>0.2</v>
      </c>
      <c r="Y9" s="78"/>
      <c r="Z9" s="78"/>
      <c r="AA9" s="78" t="s">
        <v>626</v>
      </c>
      <c r="AB9" s="84" t="s">
        <v>3637</v>
      </c>
      <c r="AC9" s="84" t="s">
        <v>3736</v>
      </c>
      <c r="AD9" s="84"/>
      <c r="AE9" s="84" t="s">
        <v>3769</v>
      </c>
      <c r="AF9" s="84" t="s">
        <v>3790</v>
      </c>
      <c r="AG9" s="121">
        <v>0</v>
      </c>
      <c r="AH9" s="124">
        <v>0</v>
      </c>
      <c r="AI9" s="121">
        <v>0</v>
      </c>
      <c r="AJ9" s="124">
        <v>0</v>
      </c>
      <c r="AK9" s="121">
        <v>0</v>
      </c>
      <c r="AL9" s="124">
        <v>0</v>
      </c>
      <c r="AM9" s="121">
        <v>82</v>
      </c>
      <c r="AN9" s="124">
        <v>100</v>
      </c>
      <c r="AO9" s="121">
        <v>82</v>
      </c>
    </row>
    <row r="10" spans="1:41" ht="14.25" customHeight="1">
      <c r="A10" s="87" t="s">
        <v>3456</v>
      </c>
      <c r="B10" s="65" t="s">
        <v>3468</v>
      </c>
      <c r="C10" s="65" t="s">
        <v>56</v>
      </c>
      <c r="D10" s="110"/>
      <c r="E10" s="109"/>
      <c r="F10" s="111" t="s">
        <v>4138</v>
      </c>
      <c r="G10" s="112"/>
      <c r="H10" s="112"/>
      <c r="I10" s="113">
        <v>10</v>
      </c>
      <c r="J10" s="114"/>
      <c r="K10" s="48">
        <v>5</v>
      </c>
      <c r="L10" s="48">
        <v>2</v>
      </c>
      <c r="M10" s="48">
        <v>11</v>
      </c>
      <c r="N10" s="48">
        <v>13</v>
      </c>
      <c r="O10" s="48">
        <v>13</v>
      </c>
      <c r="P10" s="49" t="s">
        <v>4122</v>
      </c>
      <c r="Q10" s="49" t="s">
        <v>4122</v>
      </c>
      <c r="R10" s="48">
        <v>5</v>
      </c>
      <c r="S10" s="48">
        <v>5</v>
      </c>
      <c r="T10" s="48">
        <v>1</v>
      </c>
      <c r="U10" s="48">
        <v>4</v>
      </c>
      <c r="V10" s="48">
        <v>0</v>
      </c>
      <c r="W10" s="49">
        <v>0</v>
      </c>
      <c r="X10" s="49">
        <v>0</v>
      </c>
      <c r="Y10" s="78" t="s">
        <v>608</v>
      </c>
      <c r="Z10" s="78" t="s">
        <v>619</v>
      </c>
      <c r="AA10" s="78" t="s">
        <v>3566</v>
      </c>
      <c r="AB10" s="84" t="s">
        <v>3638</v>
      </c>
      <c r="AC10" s="84" t="s">
        <v>3717</v>
      </c>
      <c r="AD10" s="84"/>
      <c r="AE10" s="84"/>
      <c r="AF10" s="84" t="s">
        <v>3791</v>
      </c>
      <c r="AG10" s="121">
        <v>2</v>
      </c>
      <c r="AH10" s="124">
        <v>1.8691588785046729</v>
      </c>
      <c r="AI10" s="121">
        <v>3</v>
      </c>
      <c r="AJ10" s="124">
        <v>2.803738317757009</v>
      </c>
      <c r="AK10" s="121">
        <v>0</v>
      </c>
      <c r="AL10" s="124">
        <v>0</v>
      </c>
      <c r="AM10" s="121">
        <v>102</v>
      </c>
      <c r="AN10" s="124">
        <v>95.32710280373831</v>
      </c>
      <c r="AO10" s="121">
        <v>107</v>
      </c>
    </row>
    <row r="11" spans="1:41" ht="15">
      <c r="A11" s="87" t="s">
        <v>3457</v>
      </c>
      <c r="B11" s="65" t="s">
        <v>3469</v>
      </c>
      <c r="C11" s="65" t="s">
        <v>56</v>
      </c>
      <c r="D11" s="110"/>
      <c r="E11" s="109"/>
      <c r="F11" s="111" t="s">
        <v>3457</v>
      </c>
      <c r="G11" s="112"/>
      <c r="H11" s="112"/>
      <c r="I11" s="113">
        <v>11</v>
      </c>
      <c r="J11" s="114"/>
      <c r="K11" s="48">
        <v>4</v>
      </c>
      <c r="L11" s="48">
        <v>3</v>
      </c>
      <c r="M11" s="48">
        <v>0</v>
      </c>
      <c r="N11" s="48">
        <v>3</v>
      </c>
      <c r="O11" s="48">
        <v>0</v>
      </c>
      <c r="P11" s="49">
        <v>0</v>
      </c>
      <c r="Q11" s="49">
        <v>0</v>
      </c>
      <c r="R11" s="48">
        <v>1</v>
      </c>
      <c r="S11" s="48">
        <v>0</v>
      </c>
      <c r="T11" s="48">
        <v>4</v>
      </c>
      <c r="U11" s="48">
        <v>3</v>
      </c>
      <c r="V11" s="48">
        <v>2</v>
      </c>
      <c r="W11" s="49">
        <v>1.125</v>
      </c>
      <c r="X11" s="49">
        <v>0.25</v>
      </c>
      <c r="Y11" s="78"/>
      <c r="Z11" s="78"/>
      <c r="AA11" s="78" t="s">
        <v>641</v>
      </c>
      <c r="AB11" s="84" t="s">
        <v>1659</v>
      </c>
      <c r="AC11" s="84" t="s">
        <v>1659</v>
      </c>
      <c r="AD11" s="84" t="s">
        <v>494</v>
      </c>
      <c r="AE11" s="84" t="s">
        <v>3770</v>
      </c>
      <c r="AF11" s="84" t="s">
        <v>3792</v>
      </c>
      <c r="AG11" s="121">
        <v>0</v>
      </c>
      <c r="AH11" s="124">
        <v>0</v>
      </c>
      <c r="AI11" s="121">
        <v>1</v>
      </c>
      <c r="AJ11" s="124">
        <v>3.0303030303030303</v>
      </c>
      <c r="AK11" s="121">
        <v>0</v>
      </c>
      <c r="AL11" s="124">
        <v>0</v>
      </c>
      <c r="AM11" s="121">
        <v>32</v>
      </c>
      <c r="AN11" s="124">
        <v>96.96969696969697</v>
      </c>
      <c r="AO11" s="121">
        <v>33</v>
      </c>
    </row>
    <row r="12" spans="1:41" ht="15">
      <c r="A12" s="87" t="s">
        <v>3458</v>
      </c>
      <c r="B12" s="65" t="s">
        <v>3470</v>
      </c>
      <c r="C12" s="65" t="s">
        <v>56</v>
      </c>
      <c r="D12" s="110"/>
      <c r="E12" s="109"/>
      <c r="F12" s="111" t="s">
        <v>4139</v>
      </c>
      <c r="G12" s="112"/>
      <c r="H12" s="112"/>
      <c r="I12" s="113">
        <v>12</v>
      </c>
      <c r="J12" s="114"/>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642</v>
      </c>
      <c r="AB12" s="84" t="s">
        <v>3639</v>
      </c>
      <c r="AC12" s="84" t="s">
        <v>3737</v>
      </c>
      <c r="AD12" s="84"/>
      <c r="AE12" s="84" t="s">
        <v>473</v>
      </c>
      <c r="AF12" s="84" t="s">
        <v>3793</v>
      </c>
      <c r="AG12" s="121">
        <v>0</v>
      </c>
      <c r="AH12" s="124">
        <v>0</v>
      </c>
      <c r="AI12" s="121">
        <v>0</v>
      </c>
      <c r="AJ12" s="124">
        <v>0</v>
      </c>
      <c r="AK12" s="121">
        <v>0</v>
      </c>
      <c r="AL12" s="124">
        <v>0</v>
      </c>
      <c r="AM12" s="121">
        <v>40</v>
      </c>
      <c r="AN12" s="124">
        <v>100</v>
      </c>
      <c r="AO12" s="121">
        <v>40</v>
      </c>
    </row>
    <row r="13" spans="1:41" ht="15">
      <c r="A13" s="87" t="s">
        <v>3459</v>
      </c>
      <c r="B13" s="65" t="s">
        <v>3471</v>
      </c>
      <c r="C13" s="65" t="s">
        <v>56</v>
      </c>
      <c r="D13" s="110"/>
      <c r="E13" s="109"/>
      <c r="F13" s="111" t="s">
        <v>4140</v>
      </c>
      <c r="G13" s="112"/>
      <c r="H13" s="112"/>
      <c r="I13" s="113">
        <v>13</v>
      </c>
      <c r="J13" s="114"/>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622</v>
      </c>
      <c r="AB13" s="84" t="s">
        <v>3640</v>
      </c>
      <c r="AC13" s="84" t="s">
        <v>3738</v>
      </c>
      <c r="AD13" s="84"/>
      <c r="AE13" s="84" t="s">
        <v>462</v>
      </c>
      <c r="AF13" s="84" t="s">
        <v>3794</v>
      </c>
      <c r="AG13" s="121">
        <v>3</v>
      </c>
      <c r="AH13" s="124">
        <v>3.9473684210526314</v>
      </c>
      <c r="AI13" s="121">
        <v>0</v>
      </c>
      <c r="AJ13" s="124">
        <v>0</v>
      </c>
      <c r="AK13" s="121">
        <v>0</v>
      </c>
      <c r="AL13" s="124">
        <v>0</v>
      </c>
      <c r="AM13" s="121">
        <v>73</v>
      </c>
      <c r="AN13" s="124">
        <v>96.05263157894737</v>
      </c>
      <c r="AO13" s="121">
        <v>76</v>
      </c>
    </row>
    <row r="14" spans="1:41" ht="15">
      <c r="A14" s="87" t="s">
        <v>3460</v>
      </c>
      <c r="B14" s="65" t="s">
        <v>3472</v>
      </c>
      <c r="C14" s="65" t="s">
        <v>56</v>
      </c>
      <c r="D14" s="110"/>
      <c r="E14" s="109"/>
      <c r="F14" s="111" t="s">
        <v>4141</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t="s">
        <v>610</v>
      </c>
      <c r="Z14" s="78" t="s">
        <v>620</v>
      </c>
      <c r="AA14" s="78" t="s">
        <v>625</v>
      </c>
      <c r="AB14" s="84" t="s">
        <v>3641</v>
      </c>
      <c r="AC14" s="84" t="s">
        <v>3739</v>
      </c>
      <c r="AD14" s="84"/>
      <c r="AE14" s="84" t="s">
        <v>3771</v>
      </c>
      <c r="AF14" s="84" t="s">
        <v>3795</v>
      </c>
      <c r="AG14" s="121">
        <v>5</v>
      </c>
      <c r="AH14" s="124">
        <v>6.4935064935064934</v>
      </c>
      <c r="AI14" s="121">
        <v>2</v>
      </c>
      <c r="AJ14" s="124">
        <v>2.5974025974025974</v>
      </c>
      <c r="AK14" s="121">
        <v>0</v>
      </c>
      <c r="AL14" s="124">
        <v>0</v>
      </c>
      <c r="AM14" s="121">
        <v>70</v>
      </c>
      <c r="AN14" s="124">
        <v>90.9090909090909</v>
      </c>
      <c r="AO14" s="121">
        <v>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3449</v>
      </c>
      <c r="B2" s="84" t="s">
        <v>484</v>
      </c>
      <c r="C2" s="78">
        <f>VLOOKUP(GroupVertices[[#This Row],[Vertex]],Vertices[],MATCH("ID",Vertices[[#Headers],[Vertex]:[Vertex Content Word Count]],0),FALSE)</f>
        <v>288</v>
      </c>
    </row>
    <row r="3" spans="1:3" ht="15">
      <c r="A3" s="78" t="s">
        <v>3449</v>
      </c>
      <c r="B3" s="84" t="s">
        <v>425</v>
      </c>
      <c r="C3" s="78">
        <f>VLOOKUP(GroupVertices[[#This Row],[Vertex]],Vertices[],MATCH("ID",Vertices[[#Headers],[Vertex]:[Vertex Content Word Count]],0),FALSE)</f>
        <v>7</v>
      </c>
    </row>
    <row r="4" spans="1:3" ht="15">
      <c r="A4" s="78" t="s">
        <v>3449</v>
      </c>
      <c r="B4" s="84" t="s">
        <v>480</v>
      </c>
      <c r="C4" s="78">
        <f>VLOOKUP(GroupVertices[[#This Row],[Vertex]],Vertices[],MATCH("ID",Vertices[[#Headers],[Vertex]:[Vertex Content Word Count]],0),FALSE)</f>
        <v>285</v>
      </c>
    </row>
    <row r="5" spans="1:3" ht="15">
      <c r="A5" s="78" t="s">
        <v>3449</v>
      </c>
      <c r="B5" s="84" t="s">
        <v>479</v>
      </c>
      <c r="C5" s="78">
        <f>VLOOKUP(GroupVertices[[#This Row],[Vertex]],Vertices[],MATCH("ID",Vertices[[#Headers],[Vertex]:[Vertex Content Word Count]],0),FALSE)</f>
        <v>284</v>
      </c>
    </row>
    <row r="6" spans="1:3" ht="15">
      <c r="A6" s="78" t="s">
        <v>3449</v>
      </c>
      <c r="B6" s="84" t="s">
        <v>477</v>
      </c>
      <c r="C6" s="78">
        <f>VLOOKUP(GroupVertices[[#This Row],[Vertex]],Vertices[],MATCH("ID",Vertices[[#Headers],[Vertex]:[Vertex Content Word Count]],0),FALSE)</f>
        <v>282</v>
      </c>
    </row>
    <row r="7" spans="1:3" ht="15">
      <c r="A7" s="78" t="s">
        <v>3449</v>
      </c>
      <c r="B7" s="84" t="s">
        <v>476</v>
      </c>
      <c r="C7" s="78">
        <f>VLOOKUP(GroupVertices[[#This Row],[Vertex]],Vertices[],MATCH("ID",Vertices[[#Headers],[Vertex]:[Vertex Content Word Count]],0),FALSE)</f>
        <v>281</v>
      </c>
    </row>
    <row r="8" spans="1:3" ht="15">
      <c r="A8" s="78" t="s">
        <v>3449</v>
      </c>
      <c r="B8" s="84" t="s">
        <v>471</v>
      </c>
      <c r="C8" s="78">
        <f>VLOOKUP(GroupVertices[[#This Row],[Vertex]],Vertices[],MATCH("ID",Vertices[[#Headers],[Vertex]:[Vertex Content Word Count]],0),FALSE)</f>
        <v>276</v>
      </c>
    </row>
    <row r="9" spans="1:3" ht="15">
      <c r="A9" s="78" t="s">
        <v>3449</v>
      </c>
      <c r="B9" s="84" t="s">
        <v>470</v>
      </c>
      <c r="C9" s="78">
        <f>VLOOKUP(GroupVertices[[#This Row],[Vertex]],Vertices[],MATCH("ID",Vertices[[#Headers],[Vertex]:[Vertex Content Word Count]],0),FALSE)</f>
        <v>275</v>
      </c>
    </row>
    <row r="10" spans="1:3" ht="15">
      <c r="A10" s="78" t="s">
        <v>3449</v>
      </c>
      <c r="B10" s="84" t="s">
        <v>468</v>
      </c>
      <c r="C10" s="78">
        <f>VLOOKUP(GroupVertices[[#This Row],[Vertex]],Vertices[],MATCH("ID",Vertices[[#Headers],[Vertex]:[Vertex Content Word Count]],0),FALSE)</f>
        <v>273</v>
      </c>
    </row>
    <row r="11" spans="1:3" ht="15">
      <c r="A11" s="78" t="s">
        <v>3449</v>
      </c>
      <c r="B11" s="84" t="s">
        <v>467</v>
      </c>
      <c r="C11" s="78">
        <f>VLOOKUP(GroupVertices[[#This Row],[Vertex]],Vertices[],MATCH("ID",Vertices[[#Headers],[Vertex]:[Vertex Content Word Count]],0),FALSE)</f>
        <v>272</v>
      </c>
    </row>
    <row r="12" spans="1:3" ht="15">
      <c r="A12" s="78" t="s">
        <v>3449</v>
      </c>
      <c r="B12" s="84" t="s">
        <v>466</v>
      </c>
      <c r="C12" s="78">
        <f>VLOOKUP(GroupVertices[[#This Row],[Vertex]],Vertices[],MATCH("ID",Vertices[[#Headers],[Vertex]:[Vertex Content Word Count]],0),FALSE)</f>
        <v>271</v>
      </c>
    </row>
    <row r="13" spans="1:3" ht="15">
      <c r="A13" s="78" t="s">
        <v>3449</v>
      </c>
      <c r="B13" s="84" t="s">
        <v>465</v>
      </c>
      <c r="C13" s="78">
        <f>VLOOKUP(GroupVertices[[#This Row],[Vertex]],Vertices[],MATCH("ID",Vertices[[#Headers],[Vertex]:[Vertex Content Word Count]],0),FALSE)</f>
        <v>270</v>
      </c>
    </row>
    <row r="14" spans="1:3" ht="15">
      <c r="A14" s="78" t="s">
        <v>3449</v>
      </c>
      <c r="B14" s="84" t="s">
        <v>461</v>
      </c>
      <c r="C14" s="78">
        <f>VLOOKUP(GroupVertices[[#This Row],[Vertex]],Vertices[],MATCH("ID",Vertices[[#Headers],[Vertex]:[Vertex Content Word Count]],0),FALSE)</f>
        <v>266</v>
      </c>
    </row>
    <row r="15" spans="1:3" ht="15">
      <c r="A15" s="78" t="s">
        <v>3449</v>
      </c>
      <c r="B15" s="84" t="s">
        <v>460</v>
      </c>
      <c r="C15" s="78">
        <f>VLOOKUP(GroupVertices[[#This Row],[Vertex]],Vertices[],MATCH("ID",Vertices[[#Headers],[Vertex]:[Vertex Content Word Count]],0),FALSE)</f>
        <v>265</v>
      </c>
    </row>
    <row r="16" spans="1:3" ht="15">
      <c r="A16" s="78" t="s">
        <v>3449</v>
      </c>
      <c r="B16" s="84" t="s">
        <v>459</v>
      </c>
      <c r="C16" s="78">
        <f>VLOOKUP(GroupVertices[[#This Row],[Vertex]],Vertices[],MATCH("ID",Vertices[[#Headers],[Vertex]:[Vertex Content Word Count]],0),FALSE)</f>
        <v>264</v>
      </c>
    </row>
    <row r="17" spans="1:3" ht="15">
      <c r="A17" s="78" t="s">
        <v>3449</v>
      </c>
      <c r="B17" s="84" t="s">
        <v>458</v>
      </c>
      <c r="C17" s="78">
        <f>VLOOKUP(GroupVertices[[#This Row],[Vertex]],Vertices[],MATCH("ID",Vertices[[#Headers],[Vertex]:[Vertex Content Word Count]],0),FALSE)</f>
        <v>263</v>
      </c>
    </row>
    <row r="18" spans="1:3" ht="15">
      <c r="A18" s="78" t="s">
        <v>3449</v>
      </c>
      <c r="B18" s="84" t="s">
        <v>457</v>
      </c>
      <c r="C18" s="78">
        <f>VLOOKUP(GroupVertices[[#This Row],[Vertex]],Vertices[],MATCH("ID",Vertices[[#Headers],[Vertex]:[Vertex Content Word Count]],0),FALSE)</f>
        <v>262</v>
      </c>
    </row>
    <row r="19" spans="1:3" ht="15">
      <c r="A19" s="78" t="s">
        <v>3449</v>
      </c>
      <c r="B19" s="84" t="s">
        <v>455</v>
      </c>
      <c r="C19" s="78">
        <f>VLOOKUP(GroupVertices[[#This Row],[Vertex]],Vertices[],MATCH("ID",Vertices[[#Headers],[Vertex]:[Vertex Content Word Count]],0),FALSE)</f>
        <v>257</v>
      </c>
    </row>
    <row r="20" spans="1:3" ht="15">
      <c r="A20" s="78" t="s">
        <v>3449</v>
      </c>
      <c r="B20" s="84" t="s">
        <v>450</v>
      </c>
      <c r="C20" s="78">
        <f>VLOOKUP(GroupVertices[[#This Row],[Vertex]],Vertices[],MATCH("ID",Vertices[[#Headers],[Vertex]:[Vertex Content Word Count]],0),FALSE)</f>
        <v>250</v>
      </c>
    </row>
    <row r="21" spans="1:3" ht="15">
      <c r="A21" s="78" t="s">
        <v>3449</v>
      </c>
      <c r="B21" s="84" t="s">
        <v>449</v>
      </c>
      <c r="C21" s="78">
        <f>VLOOKUP(GroupVertices[[#This Row],[Vertex]],Vertices[],MATCH("ID",Vertices[[#Headers],[Vertex]:[Vertex Content Word Count]],0),FALSE)</f>
        <v>249</v>
      </c>
    </row>
    <row r="22" spans="1:3" ht="15">
      <c r="A22" s="78" t="s">
        <v>3449</v>
      </c>
      <c r="B22" s="84" t="s">
        <v>448</v>
      </c>
      <c r="C22" s="78">
        <f>VLOOKUP(GroupVertices[[#This Row],[Vertex]],Vertices[],MATCH("ID",Vertices[[#Headers],[Vertex]:[Vertex Content Word Count]],0),FALSE)</f>
        <v>248</v>
      </c>
    </row>
    <row r="23" spans="1:3" ht="15">
      <c r="A23" s="78" t="s">
        <v>3449</v>
      </c>
      <c r="B23" s="84" t="s">
        <v>447</v>
      </c>
      <c r="C23" s="78">
        <f>VLOOKUP(GroupVertices[[#This Row],[Vertex]],Vertices[],MATCH("ID",Vertices[[#Headers],[Vertex]:[Vertex Content Word Count]],0),FALSE)</f>
        <v>247</v>
      </c>
    </row>
    <row r="24" spans="1:3" ht="15">
      <c r="A24" s="78" t="s">
        <v>3449</v>
      </c>
      <c r="B24" s="84" t="s">
        <v>445</v>
      </c>
      <c r="C24" s="78">
        <f>VLOOKUP(GroupVertices[[#This Row],[Vertex]],Vertices[],MATCH("ID",Vertices[[#Headers],[Vertex]:[Vertex Content Word Count]],0),FALSE)</f>
        <v>245</v>
      </c>
    </row>
    <row r="25" spans="1:3" ht="15">
      <c r="A25" s="78" t="s">
        <v>3449</v>
      </c>
      <c r="B25" s="84" t="s">
        <v>444</v>
      </c>
      <c r="C25" s="78">
        <f>VLOOKUP(GroupVertices[[#This Row],[Vertex]],Vertices[],MATCH("ID",Vertices[[#Headers],[Vertex]:[Vertex Content Word Count]],0),FALSE)</f>
        <v>244</v>
      </c>
    </row>
    <row r="26" spans="1:3" ht="15">
      <c r="A26" s="78" t="s">
        <v>3449</v>
      </c>
      <c r="B26" s="84" t="s">
        <v>443</v>
      </c>
      <c r="C26" s="78">
        <f>VLOOKUP(GroupVertices[[#This Row],[Vertex]],Vertices[],MATCH("ID",Vertices[[#Headers],[Vertex]:[Vertex Content Word Count]],0),FALSE)</f>
        <v>243</v>
      </c>
    </row>
    <row r="27" spans="1:3" ht="15">
      <c r="A27" s="78" t="s">
        <v>3449</v>
      </c>
      <c r="B27" s="84" t="s">
        <v>442</v>
      </c>
      <c r="C27" s="78">
        <f>VLOOKUP(GroupVertices[[#This Row],[Vertex]],Vertices[],MATCH("ID",Vertices[[#Headers],[Vertex]:[Vertex Content Word Count]],0),FALSE)</f>
        <v>242</v>
      </c>
    </row>
    <row r="28" spans="1:3" ht="15">
      <c r="A28" s="78" t="s">
        <v>3449</v>
      </c>
      <c r="B28" s="84" t="s">
        <v>441</v>
      </c>
      <c r="C28" s="78">
        <f>VLOOKUP(GroupVertices[[#This Row],[Vertex]],Vertices[],MATCH("ID",Vertices[[#Headers],[Vertex]:[Vertex Content Word Count]],0),FALSE)</f>
        <v>241</v>
      </c>
    </row>
    <row r="29" spans="1:3" ht="15">
      <c r="A29" s="78" t="s">
        <v>3449</v>
      </c>
      <c r="B29" s="84" t="s">
        <v>440</v>
      </c>
      <c r="C29" s="78">
        <f>VLOOKUP(GroupVertices[[#This Row],[Vertex]],Vertices[],MATCH("ID",Vertices[[#Headers],[Vertex]:[Vertex Content Word Count]],0),FALSE)</f>
        <v>240</v>
      </c>
    </row>
    <row r="30" spans="1:3" ht="15">
      <c r="A30" s="78" t="s">
        <v>3449</v>
      </c>
      <c r="B30" s="84" t="s">
        <v>439</v>
      </c>
      <c r="C30" s="78">
        <f>VLOOKUP(GroupVertices[[#This Row],[Vertex]],Vertices[],MATCH("ID",Vertices[[#Headers],[Vertex]:[Vertex Content Word Count]],0),FALSE)</f>
        <v>239</v>
      </c>
    </row>
    <row r="31" spans="1:3" ht="15">
      <c r="A31" s="78" t="s">
        <v>3449</v>
      </c>
      <c r="B31" s="84" t="s">
        <v>437</v>
      </c>
      <c r="C31" s="78">
        <f>VLOOKUP(GroupVertices[[#This Row],[Vertex]],Vertices[],MATCH("ID",Vertices[[#Headers],[Vertex]:[Vertex Content Word Count]],0),FALSE)</f>
        <v>237</v>
      </c>
    </row>
    <row r="32" spans="1:3" ht="15">
      <c r="A32" s="78" t="s">
        <v>3449</v>
      </c>
      <c r="B32" s="84" t="s">
        <v>436</v>
      </c>
      <c r="C32" s="78">
        <f>VLOOKUP(GroupVertices[[#This Row],[Vertex]],Vertices[],MATCH("ID",Vertices[[#Headers],[Vertex]:[Vertex Content Word Count]],0),FALSE)</f>
        <v>236</v>
      </c>
    </row>
    <row r="33" spans="1:3" ht="15">
      <c r="A33" s="78" t="s">
        <v>3449</v>
      </c>
      <c r="B33" s="84" t="s">
        <v>435</v>
      </c>
      <c r="C33" s="78">
        <f>VLOOKUP(GroupVertices[[#This Row],[Vertex]],Vertices[],MATCH("ID",Vertices[[#Headers],[Vertex]:[Vertex Content Word Count]],0),FALSE)</f>
        <v>235</v>
      </c>
    </row>
    <row r="34" spans="1:3" ht="15">
      <c r="A34" s="78" t="s">
        <v>3449</v>
      </c>
      <c r="B34" s="84" t="s">
        <v>434</v>
      </c>
      <c r="C34" s="78">
        <f>VLOOKUP(GroupVertices[[#This Row],[Vertex]],Vertices[],MATCH("ID",Vertices[[#Headers],[Vertex]:[Vertex Content Word Count]],0),FALSE)</f>
        <v>234</v>
      </c>
    </row>
    <row r="35" spans="1:3" ht="15">
      <c r="A35" s="78" t="s">
        <v>3449</v>
      </c>
      <c r="B35" s="84" t="s">
        <v>433</v>
      </c>
      <c r="C35" s="78">
        <f>VLOOKUP(GroupVertices[[#This Row],[Vertex]],Vertices[],MATCH("ID",Vertices[[#Headers],[Vertex]:[Vertex Content Word Count]],0),FALSE)</f>
        <v>233</v>
      </c>
    </row>
    <row r="36" spans="1:3" ht="15">
      <c r="A36" s="78" t="s">
        <v>3449</v>
      </c>
      <c r="B36" s="84" t="s">
        <v>432</v>
      </c>
      <c r="C36" s="78">
        <f>VLOOKUP(GroupVertices[[#This Row],[Vertex]],Vertices[],MATCH("ID",Vertices[[#Headers],[Vertex]:[Vertex Content Word Count]],0),FALSE)</f>
        <v>232</v>
      </c>
    </row>
    <row r="37" spans="1:3" ht="15">
      <c r="A37" s="78" t="s">
        <v>3449</v>
      </c>
      <c r="B37" s="84" t="s">
        <v>428</v>
      </c>
      <c r="C37" s="78">
        <f>VLOOKUP(GroupVertices[[#This Row],[Vertex]],Vertices[],MATCH("ID",Vertices[[#Headers],[Vertex]:[Vertex Content Word Count]],0),FALSE)</f>
        <v>228</v>
      </c>
    </row>
    <row r="38" spans="1:3" ht="15">
      <c r="A38" s="78" t="s">
        <v>3449</v>
      </c>
      <c r="B38" s="84" t="s">
        <v>426</v>
      </c>
      <c r="C38" s="78">
        <f>VLOOKUP(GroupVertices[[#This Row],[Vertex]],Vertices[],MATCH("ID",Vertices[[#Headers],[Vertex]:[Vertex Content Word Count]],0),FALSE)</f>
        <v>226</v>
      </c>
    </row>
    <row r="39" spans="1:3" ht="15">
      <c r="A39" s="78" t="s">
        <v>3449</v>
      </c>
      <c r="B39" s="84" t="s">
        <v>423</v>
      </c>
      <c r="C39" s="78">
        <f>VLOOKUP(GroupVertices[[#This Row],[Vertex]],Vertices[],MATCH("ID",Vertices[[#Headers],[Vertex]:[Vertex Content Word Count]],0),FALSE)</f>
        <v>225</v>
      </c>
    </row>
    <row r="40" spans="1:3" ht="15">
      <c r="A40" s="78" t="s">
        <v>3449</v>
      </c>
      <c r="B40" s="84" t="s">
        <v>421</v>
      </c>
      <c r="C40" s="78">
        <f>VLOOKUP(GroupVertices[[#This Row],[Vertex]],Vertices[],MATCH("ID",Vertices[[#Headers],[Vertex]:[Vertex Content Word Count]],0),FALSE)</f>
        <v>223</v>
      </c>
    </row>
    <row r="41" spans="1:3" ht="15">
      <c r="A41" s="78" t="s">
        <v>3449</v>
      </c>
      <c r="B41" s="84" t="s">
        <v>419</v>
      </c>
      <c r="C41" s="78">
        <f>VLOOKUP(GroupVertices[[#This Row],[Vertex]],Vertices[],MATCH("ID",Vertices[[#Headers],[Vertex]:[Vertex Content Word Count]],0),FALSE)</f>
        <v>221</v>
      </c>
    </row>
    <row r="42" spans="1:3" ht="15">
      <c r="A42" s="78" t="s">
        <v>3449</v>
      </c>
      <c r="B42" s="84" t="s">
        <v>417</v>
      </c>
      <c r="C42" s="78">
        <f>VLOOKUP(GroupVertices[[#This Row],[Vertex]],Vertices[],MATCH("ID",Vertices[[#Headers],[Vertex]:[Vertex Content Word Count]],0),FALSE)</f>
        <v>218</v>
      </c>
    </row>
    <row r="43" spans="1:3" ht="15">
      <c r="A43" s="78" t="s">
        <v>3449</v>
      </c>
      <c r="B43" s="84" t="s">
        <v>413</v>
      </c>
      <c r="C43" s="78">
        <f>VLOOKUP(GroupVertices[[#This Row],[Vertex]],Vertices[],MATCH("ID",Vertices[[#Headers],[Vertex]:[Vertex Content Word Count]],0),FALSE)</f>
        <v>215</v>
      </c>
    </row>
    <row r="44" spans="1:3" ht="15">
      <c r="A44" s="78" t="s">
        <v>3449</v>
      </c>
      <c r="B44" s="84" t="s">
        <v>410</v>
      </c>
      <c r="C44" s="78">
        <f>VLOOKUP(GroupVertices[[#This Row],[Vertex]],Vertices[],MATCH("ID",Vertices[[#Headers],[Vertex]:[Vertex Content Word Count]],0),FALSE)</f>
        <v>211</v>
      </c>
    </row>
    <row r="45" spans="1:3" ht="15">
      <c r="A45" s="78" t="s">
        <v>3449</v>
      </c>
      <c r="B45" s="84" t="s">
        <v>409</v>
      </c>
      <c r="C45" s="78">
        <f>VLOOKUP(GroupVertices[[#This Row],[Vertex]],Vertices[],MATCH("ID",Vertices[[#Headers],[Vertex]:[Vertex Content Word Count]],0),FALSE)</f>
        <v>210</v>
      </c>
    </row>
    <row r="46" spans="1:3" ht="15">
      <c r="A46" s="78" t="s">
        <v>3449</v>
      </c>
      <c r="B46" s="84" t="s">
        <v>408</v>
      </c>
      <c r="C46" s="78">
        <f>VLOOKUP(GroupVertices[[#This Row],[Vertex]],Vertices[],MATCH("ID",Vertices[[#Headers],[Vertex]:[Vertex Content Word Count]],0),FALSE)</f>
        <v>209</v>
      </c>
    </row>
    <row r="47" spans="1:3" ht="15">
      <c r="A47" s="78" t="s">
        <v>3449</v>
      </c>
      <c r="B47" s="84" t="s">
        <v>407</v>
      </c>
      <c r="C47" s="78">
        <f>VLOOKUP(GroupVertices[[#This Row],[Vertex]],Vertices[],MATCH("ID",Vertices[[#Headers],[Vertex]:[Vertex Content Word Count]],0),FALSE)</f>
        <v>208</v>
      </c>
    </row>
    <row r="48" spans="1:3" ht="15">
      <c r="A48" s="78" t="s">
        <v>3449</v>
      </c>
      <c r="B48" s="84" t="s">
        <v>405</v>
      </c>
      <c r="C48" s="78">
        <f>VLOOKUP(GroupVertices[[#This Row],[Vertex]],Vertices[],MATCH("ID",Vertices[[#Headers],[Vertex]:[Vertex Content Word Count]],0),FALSE)</f>
        <v>206</v>
      </c>
    </row>
    <row r="49" spans="1:3" ht="15">
      <c r="A49" s="78" t="s">
        <v>3449</v>
      </c>
      <c r="B49" s="84" t="s">
        <v>404</v>
      </c>
      <c r="C49" s="78">
        <f>VLOOKUP(GroupVertices[[#This Row],[Vertex]],Vertices[],MATCH("ID",Vertices[[#Headers],[Vertex]:[Vertex Content Word Count]],0),FALSE)</f>
        <v>205</v>
      </c>
    </row>
    <row r="50" spans="1:3" ht="15">
      <c r="A50" s="78" t="s">
        <v>3449</v>
      </c>
      <c r="B50" s="84" t="s">
        <v>401</v>
      </c>
      <c r="C50" s="78">
        <f>VLOOKUP(GroupVertices[[#This Row],[Vertex]],Vertices[],MATCH("ID",Vertices[[#Headers],[Vertex]:[Vertex Content Word Count]],0),FALSE)</f>
        <v>202</v>
      </c>
    </row>
    <row r="51" spans="1:3" ht="15">
      <c r="A51" s="78" t="s">
        <v>3449</v>
      </c>
      <c r="B51" s="84" t="s">
        <v>395</v>
      </c>
      <c r="C51" s="78">
        <f>VLOOKUP(GroupVertices[[#This Row],[Vertex]],Vertices[],MATCH("ID",Vertices[[#Headers],[Vertex]:[Vertex Content Word Count]],0),FALSE)</f>
        <v>195</v>
      </c>
    </row>
    <row r="52" spans="1:3" ht="15">
      <c r="A52" s="78" t="s">
        <v>3449</v>
      </c>
      <c r="B52" s="84" t="s">
        <v>391</v>
      </c>
      <c r="C52" s="78">
        <f>VLOOKUP(GroupVertices[[#This Row],[Vertex]],Vertices[],MATCH("ID",Vertices[[#Headers],[Vertex]:[Vertex Content Word Count]],0),FALSE)</f>
        <v>190</v>
      </c>
    </row>
    <row r="53" spans="1:3" ht="15">
      <c r="A53" s="78" t="s">
        <v>3449</v>
      </c>
      <c r="B53" s="84" t="s">
        <v>390</v>
      </c>
      <c r="C53" s="78">
        <f>VLOOKUP(GroupVertices[[#This Row],[Vertex]],Vertices[],MATCH("ID",Vertices[[#Headers],[Vertex]:[Vertex Content Word Count]],0),FALSE)</f>
        <v>189</v>
      </c>
    </row>
    <row r="54" spans="1:3" ht="15">
      <c r="A54" s="78" t="s">
        <v>3449</v>
      </c>
      <c r="B54" s="84" t="s">
        <v>388</v>
      </c>
      <c r="C54" s="78">
        <f>VLOOKUP(GroupVertices[[#This Row],[Vertex]],Vertices[],MATCH("ID",Vertices[[#Headers],[Vertex]:[Vertex Content Word Count]],0),FALSE)</f>
        <v>187</v>
      </c>
    </row>
    <row r="55" spans="1:3" ht="15">
      <c r="A55" s="78" t="s">
        <v>3449</v>
      </c>
      <c r="B55" s="84" t="s">
        <v>386</v>
      </c>
      <c r="C55" s="78">
        <f>VLOOKUP(GroupVertices[[#This Row],[Vertex]],Vertices[],MATCH("ID",Vertices[[#Headers],[Vertex]:[Vertex Content Word Count]],0),FALSE)</f>
        <v>183</v>
      </c>
    </row>
    <row r="56" spans="1:3" ht="15">
      <c r="A56" s="78" t="s">
        <v>3449</v>
      </c>
      <c r="B56" s="84" t="s">
        <v>385</v>
      </c>
      <c r="C56" s="78">
        <f>VLOOKUP(GroupVertices[[#This Row],[Vertex]],Vertices[],MATCH("ID",Vertices[[#Headers],[Vertex]:[Vertex Content Word Count]],0),FALSE)</f>
        <v>182</v>
      </c>
    </row>
    <row r="57" spans="1:3" ht="15">
      <c r="A57" s="78" t="s">
        <v>3449</v>
      </c>
      <c r="B57" s="84" t="s">
        <v>384</v>
      </c>
      <c r="C57" s="78">
        <f>VLOOKUP(GroupVertices[[#This Row],[Vertex]],Vertices[],MATCH("ID",Vertices[[#Headers],[Vertex]:[Vertex Content Word Count]],0),FALSE)</f>
        <v>181</v>
      </c>
    </row>
    <row r="58" spans="1:3" ht="15">
      <c r="A58" s="78" t="s">
        <v>3449</v>
      </c>
      <c r="B58" s="84" t="s">
        <v>383</v>
      </c>
      <c r="C58" s="78">
        <f>VLOOKUP(GroupVertices[[#This Row],[Vertex]],Vertices[],MATCH("ID",Vertices[[#Headers],[Vertex]:[Vertex Content Word Count]],0),FALSE)</f>
        <v>180</v>
      </c>
    </row>
    <row r="59" spans="1:3" ht="15">
      <c r="A59" s="78" t="s">
        <v>3449</v>
      </c>
      <c r="B59" s="84" t="s">
        <v>382</v>
      </c>
      <c r="C59" s="78">
        <f>VLOOKUP(GroupVertices[[#This Row],[Vertex]],Vertices[],MATCH("ID",Vertices[[#Headers],[Vertex]:[Vertex Content Word Count]],0),FALSE)</f>
        <v>179</v>
      </c>
    </row>
    <row r="60" spans="1:3" ht="15">
      <c r="A60" s="78" t="s">
        <v>3449</v>
      </c>
      <c r="B60" s="84" t="s">
        <v>381</v>
      </c>
      <c r="C60" s="78">
        <f>VLOOKUP(GroupVertices[[#This Row],[Vertex]],Vertices[],MATCH("ID",Vertices[[#Headers],[Vertex]:[Vertex Content Word Count]],0),FALSE)</f>
        <v>178</v>
      </c>
    </row>
    <row r="61" spans="1:3" ht="15">
      <c r="A61" s="78" t="s">
        <v>3449</v>
      </c>
      <c r="B61" s="84" t="s">
        <v>379</v>
      </c>
      <c r="C61" s="78">
        <f>VLOOKUP(GroupVertices[[#This Row],[Vertex]],Vertices[],MATCH("ID",Vertices[[#Headers],[Vertex]:[Vertex Content Word Count]],0),FALSE)</f>
        <v>176</v>
      </c>
    </row>
    <row r="62" spans="1:3" ht="15">
      <c r="A62" s="78" t="s">
        <v>3449</v>
      </c>
      <c r="B62" s="84" t="s">
        <v>378</v>
      </c>
      <c r="C62" s="78">
        <f>VLOOKUP(GroupVertices[[#This Row],[Vertex]],Vertices[],MATCH("ID",Vertices[[#Headers],[Vertex]:[Vertex Content Word Count]],0),FALSE)</f>
        <v>175</v>
      </c>
    </row>
    <row r="63" spans="1:3" ht="15">
      <c r="A63" s="78" t="s">
        <v>3449</v>
      </c>
      <c r="B63" s="84" t="s">
        <v>377</v>
      </c>
      <c r="C63" s="78">
        <f>VLOOKUP(GroupVertices[[#This Row],[Vertex]],Vertices[],MATCH("ID",Vertices[[#Headers],[Vertex]:[Vertex Content Word Count]],0),FALSE)</f>
        <v>174</v>
      </c>
    </row>
    <row r="64" spans="1:3" ht="15">
      <c r="A64" s="78" t="s">
        <v>3449</v>
      </c>
      <c r="B64" s="84" t="s">
        <v>376</v>
      </c>
      <c r="C64" s="78">
        <f>VLOOKUP(GroupVertices[[#This Row],[Vertex]],Vertices[],MATCH("ID",Vertices[[#Headers],[Vertex]:[Vertex Content Word Count]],0),FALSE)</f>
        <v>173</v>
      </c>
    </row>
    <row r="65" spans="1:3" ht="15">
      <c r="A65" s="78" t="s">
        <v>3449</v>
      </c>
      <c r="B65" s="84" t="s">
        <v>374</v>
      </c>
      <c r="C65" s="78">
        <f>VLOOKUP(GroupVertices[[#This Row],[Vertex]],Vertices[],MATCH("ID",Vertices[[#Headers],[Vertex]:[Vertex Content Word Count]],0),FALSE)</f>
        <v>170</v>
      </c>
    </row>
    <row r="66" spans="1:3" ht="15">
      <c r="A66" s="78" t="s">
        <v>3449</v>
      </c>
      <c r="B66" s="84" t="s">
        <v>373</v>
      </c>
      <c r="C66" s="78">
        <f>VLOOKUP(GroupVertices[[#This Row],[Vertex]],Vertices[],MATCH("ID",Vertices[[#Headers],[Vertex]:[Vertex Content Word Count]],0),FALSE)</f>
        <v>169</v>
      </c>
    </row>
    <row r="67" spans="1:3" ht="15">
      <c r="A67" s="78" t="s">
        <v>3449</v>
      </c>
      <c r="B67" s="84" t="s">
        <v>372</v>
      </c>
      <c r="C67" s="78">
        <f>VLOOKUP(GroupVertices[[#This Row],[Vertex]],Vertices[],MATCH("ID",Vertices[[#Headers],[Vertex]:[Vertex Content Word Count]],0),FALSE)</f>
        <v>168</v>
      </c>
    </row>
    <row r="68" spans="1:3" ht="15">
      <c r="A68" s="78" t="s">
        <v>3449</v>
      </c>
      <c r="B68" s="84" t="s">
        <v>370</v>
      </c>
      <c r="C68" s="78">
        <f>VLOOKUP(GroupVertices[[#This Row],[Vertex]],Vertices[],MATCH("ID",Vertices[[#Headers],[Vertex]:[Vertex Content Word Count]],0),FALSE)</f>
        <v>166</v>
      </c>
    </row>
    <row r="69" spans="1:3" ht="15">
      <c r="A69" s="78" t="s">
        <v>3449</v>
      </c>
      <c r="B69" s="84" t="s">
        <v>369</v>
      </c>
      <c r="C69" s="78">
        <f>VLOOKUP(GroupVertices[[#This Row],[Vertex]],Vertices[],MATCH("ID",Vertices[[#Headers],[Vertex]:[Vertex Content Word Count]],0),FALSE)</f>
        <v>165</v>
      </c>
    </row>
    <row r="70" spans="1:3" ht="15">
      <c r="A70" s="78" t="s">
        <v>3449</v>
      </c>
      <c r="B70" s="84" t="s">
        <v>368</v>
      </c>
      <c r="C70" s="78">
        <f>VLOOKUP(GroupVertices[[#This Row],[Vertex]],Vertices[],MATCH("ID",Vertices[[#Headers],[Vertex]:[Vertex Content Word Count]],0),FALSE)</f>
        <v>164</v>
      </c>
    </row>
    <row r="71" spans="1:3" ht="15">
      <c r="A71" s="78" t="s">
        <v>3449</v>
      </c>
      <c r="B71" s="84" t="s">
        <v>367</v>
      </c>
      <c r="C71" s="78">
        <f>VLOOKUP(GroupVertices[[#This Row],[Vertex]],Vertices[],MATCH("ID",Vertices[[#Headers],[Vertex]:[Vertex Content Word Count]],0),FALSE)</f>
        <v>163</v>
      </c>
    </row>
    <row r="72" spans="1:3" ht="15">
      <c r="A72" s="78" t="s">
        <v>3449</v>
      </c>
      <c r="B72" s="84" t="s">
        <v>366</v>
      </c>
      <c r="C72" s="78">
        <f>VLOOKUP(GroupVertices[[#This Row],[Vertex]],Vertices[],MATCH("ID",Vertices[[#Headers],[Vertex]:[Vertex Content Word Count]],0),FALSE)</f>
        <v>162</v>
      </c>
    </row>
    <row r="73" spans="1:3" ht="15">
      <c r="A73" s="78" t="s">
        <v>3449</v>
      </c>
      <c r="B73" s="84" t="s">
        <v>365</v>
      </c>
      <c r="C73" s="78">
        <f>VLOOKUP(GroupVertices[[#This Row],[Vertex]],Vertices[],MATCH("ID",Vertices[[#Headers],[Vertex]:[Vertex Content Word Count]],0),FALSE)</f>
        <v>161</v>
      </c>
    </row>
    <row r="74" spans="1:3" ht="15">
      <c r="A74" s="78" t="s">
        <v>3449</v>
      </c>
      <c r="B74" s="84" t="s">
        <v>362</v>
      </c>
      <c r="C74" s="78">
        <f>VLOOKUP(GroupVertices[[#This Row],[Vertex]],Vertices[],MATCH("ID",Vertices[[#Headers],[Vertex]:[Vertex Content Word Count]],0),FALSE)</f>
        <v>158</v>
      </c>
    </row>
    <row r="75" spans="1:3" ht="15">
      <c r="A75" s="78" t="s">
        <v>3449</v>
      </c>
      <c r="B75" s="84" t="s">
        <v>361</v>
      </c>
      <c r="C75" s="78">
        <f>VLOOKUP(GroupVertices[[#This Row],[Vertex]],Vertices[],MATCH("ID",Vertices[[#Headers],[Vertex]:[Vertex Content Word Count]],0),FALSE)</f>
        <v>157</v>
      </c>
    </row>
    <row r="76" spans="1:3" ht="15">
      <c r="A76" s="78" t="s">
        <v>3449</v>
      </c>
      <c r="B76" s="84" t="s">
        <v>358</v>
      </c>
      <c r="C76" s="78">
        <f>VLOOKUP(GroupVertices[[#This Row],[Vertex]],Vertices[],MATCH("ID",Vertices[[#Headers],[Vertex]:[Vertex Content Word Count]],0),FALSE)</f>
        <v>154</v>
      </c>
    </row>
    <row r="77" spans="1:3" ht="15">
      <c r="A77" s="78" t="s">
        <v>3449</v>
      </c>
      <c r="B77" s="84" t="s">
        <v>356</v>
      </c>
      <c r="C77" s="78">
        <f>VLOOKUP(GroupVertices[[#This Row],[Vertex]],Vertices[],MATCH("ID",Vertices[[#Headers],[Vertex]:[Vertex Content Word Count]],0),FALSE)</f>
        <v>151</v>
      </c>
    </row>
    <row r="78" spans="1:3" ht="15">
      <c r="A78" s="78" t="s">
        <v>3449</v>
      </c>
      <c r="B78" s="84" t="s">
        <v>355</v>
      </c>
      <c r="C78" s="78">
        <f>VLOOKUP(GroupVertices[[#This Row],[Vertex]],Vertices[],MATCH("ID",Vertices[[#Headers],[Vertex]:[Vertex Content Word Count]],0),FALSE)</f>
        <v>150</v>
      </c>
    </row>
    <row r="79" spans="1:3" ht="15">
      <c r="A79" s="78" t="s">
        <v>3449</v>
      </c>
      <c r="B79" s="84" t="s">
        <v>352</v>
      </c>
      <c r="C79" s="78">
        <f>VLOOKUP(GroupVertices[[#This Row],[Vertex]],Vertices[],MATCH("ID",Vertices[[#Headers],[Vertex]:[Vertex Content Word Count]],0),FALSE)</f>
        <v>145</v>
      </c>
    </row>
    <row r="80" spans="1:3" ht="15">
      <c r="A80" s="78" t="s">
        <v>3449</v>
      </c>
      <c r="B80" s="84" t="s">
        <v>351</v>
      </c>
      <c r="C80" s="78">
        <f>VLOOKUP(GroupVertices[[#This Row],[Vertex]],Vertices[],MATCH("ID",Vertices[[#Headers],[Vertex]:[Vertex Content Word Count]],0),FALSE)</f>
        <v>144</v>
      </c>
    </row>
    <row r="81" spans="1:3" ht="15">
      <c r="A81" s="78" t="s">
        <v>3449</v>
      </c>
      <c r="B81" s="84" t="s">
        <v>350</v>
      </c>
      <c r="C81" s="78">
        <f>VLOOKUP(GroupVertices[[#This Row],[Vertex]],Vertices[],MATCH("ID",Vertices[[#Headers],[Vertex]:[Vertex Content Word Count]],0),FALSE)</f>
        <v>143</v>
      </c>
    </row>
    <row r="82" spans="1:3" ht="15">
      <c r="A82" s="78" t="s">
        <v>3449</v>
      </c>
      <c r="B82" s="84" t="s">
        <v>349</v>
      </c>
      <c r="C82" s="78">
        <f>VLOOKUP(GroupVertices[[#This Row],[Vertex]],Vertices[],MATCH("ID",Vertices[[#Headers],[Vertex]:[Vertex Content Word Count]],0),FALSE)</f>
        <v>142</v>
      </c>
    </row>
    <row r="83" spans="1:3" ht="15">
      <c r="A83" s="78" t="s">
        <v>3449</v>
      </c>
      <c r="B83" s="84" t="s">
        <v>348</v>
      </c>
      <c r="C83" s="78">
        <f>VLOOKUP(GroupVertices[[#This Row],[Vertex]],Vertices[],MATCH("ID",Vertices[[#Headers],[Vertex]:[Vertex Content Word Count]],0),FALSE)</f>
        <v>141</v>
      </c>
    </row>
    <row r="84" spans="1:3" ht="15">
      <c r="A84" s="78" t="s">
        <v>3449</v>
      </c>
      <c r="B84" s="84" t="s">
        <v>347</v>
      </c>
      <c r="C84" s="78">
        <f>VLOOKUP(GroupVertices[[#This Row],[Vertex]],Vertices[],MATCH("ID",Vertices[[#Headers],[Vertex]:[Vertex Content Word Count]],0),FALSE)</f>
        <v>140</v>
      </c>
    </row>
    <row r="85" spans="1:3" ht="15">
      <c r="A85" s="78" t="s">
        <v>3449</v>
      </c>
      <c r="B85" s="84" t="s">
        <v>346</v>
      </c>
      <c r="C85" s="78">
        <f>VLOOKUP(GroupVertices[[#This Row],[Vertex]],Vertices[],MATCH("ID",Vertices[[#Headers],[Vertex]:[Vertex Content Word Count]],0),FALSE)</f>
        <v>139</v>
      </c>
    </row>
    <row r="86" spans="1:3" ht="15">
      <c r="A86" s="78" t="s">
        <v>3449</v>
      </c>
      <c r="B86" s="84" t="s">
        <v>345</v>
      </c>
      <c r="C86" s="78">
        <f>VLOOKUP(GroupVertices[[#This Row],[Vertex]],Vertices[],MATCH("ID",Vertices[[#Headers],[Vertex]:[Vertex Content Word Count]],0),FALSE)</f>
        <v>138</v>
      </c>
    </row>
    <row r="87" spans="1:3" ht="15">
      <c r="A87" s="78" t="s">
        <v>3449</v>
      </c>
      <c r="B87" s="84" t="s">
        <v>344</v>
      </c>
      <c r="C87" s="78">
        <f>VLOOKUP(GroupVertices[[#This Row],[Vertex]],Vertices[],MATCH("ID",Vertices[[#Headers],[Vertex]:[Vertex Content Word Count]],0),FALSE)</f>
        <v>137</v>
      </c>
    </row>
    <row r="88" spans="1:3" ht="15">
      <c r="A88" s="78" t="s">
        <v>3449</v>
      </c>
      <c r="B88" s="84" t="s">
        <v>343</v>
      </c>
      <c r="C88" s="78">
        <f>VLOOKUP(GroupVertices[[#This Row],[Vertex]],Vertices[],MATCH("ID",Vertices[[#Headers],[Vertex]:[Vertex Content Word Count]],0),FALSE)</f>
        <v>136</v>
      </c>
    </row>
    <row r="89" spans="1:3" ht="15">
      <c r="A89" s="78" t="s">
        <v>3449</v>
      </c>
      <c r="B89" s="84" t="s">
        <v>342</v>
      </c>
      <c r="C89" s="78">
        <f>VLOOKUP(GroupVertices[[#This Row],[Vertex]],Vertices[],MATCH("ID",Vertices[[#Headers],[Vertex]:[Vertex Content Word Count]],0),FALSE)</f>
        <v>135</v>
      </c>
    </row>
    <row r="90" spans="1:3" ht="15">
      <c r="A90" s="78" t="s">
        <v>3449</v>
      </c>
      <c r="B90" s="84" t="s">
        <v>341</v>
      </c>
      <c r="C90" s="78">
        <f>VLOOKUP(GroupVertices[[#This Row],[Vertex]],Vertices[],MATCH("ID",Vertices[[#Headers],[Vertex]:[Vertex Content Word Count]],0),FALSE)</f>
        <v>134</v>
      </c>
    </row>
    <row r="91" spans="1:3" ht="15">
      <c r="A91" s="78" t="s">
        <v>3449</v>
      </c>
      <c r="B91" s="84" t="s">
        <v>340</v>
      </c>
      <c r="C91" s="78">
        <f>VLOOKUP(GroupVertices[[#This Row],[Vertex]],Vertices[],MATCH("ID",Vertices[[#Headers],[Vertex]:[Vertex Content Word Count]],0),FALSE)</f>
        <v>133</v>
      </c>
    </row>
    <row r="92" spans="1:3" ht="15">
      <c r="A92" s="78" t="s">
        <v>3449</v>
      </c>
      <c r="B92" s="84" t="s">
        <v>339</v>
      </c>
      <c r="C92" s="78">
        <f>VLOOKUP(GroupVertices[[#This Row],[Vertex]],Vertices[],MATCH("ID",Vertices[[#Headers],[Vertex]:[Vertex Content Word Count]],0),FALSE)</f>
        <v>132</v>
      </c>
    </row>
    <row r="93" spans="1:3" ht="15">
      <c r="A93" s="78" t="s">
        <v>3449</v>
      </c>
      <c r="B93" s="84" t="s">
        <v>338</v>
      </c>
      <c r="C93" s="78">
        <f>VLOOKUP(GroupVertices[[#This Row],[Vertex]],Vertices[],MATCH("ID",Vertices[[#Headers],[Vertex]:[Vertex Content Word Count]],0),FALSE)</f>
        <v>131</v>
      </c>
    </row>
    <row r="94" spans="1:3" ht="15">
      <c r="A94" s="78" t="s">
        <v>3449</v>
      </c>
      <c r="B94" s="84" t="s">
        <v>337</v>
      </c>
      <c r="C94" s="78">
        <f>VLOOKUP(GroupVertices[[#This Row],[Vertex]],Vertices[],MATCH("ID",Vertices[[#Headers],[Vertex]:[Vertex Content Word Count]],0),FALSE)</f>
        <v>130</v>
      </c>
    </row>
    <row r="95" spans="1:3" ht="15">
      <c r="A95" s="78" t="s">
        <v>3449</v>
      </c>
      <c r="B95" s="84" t="s">
        <v>336</v>
      </c>
      <c r="C95" s="78">
        <f>VLOOKUP(GroupVertices[[#This Row],[Vertex]],Vertices[],MATCH("ID",Vertices[[#Headers],[Vertex]:[Vertex Content Word Count]],0),FALSE)</f>
        <v>129</v>
      </c>
    </row>
    <row r="96" spans="1:3" ht="15">
      <c r="A96" s="78" t="s">
        <v>3449</v>
      </c>
      <c r="B96" s="84" t="s">
        <v>335</v>
      </c>
      <c r="C96" s="78">
        <f>VLOOKUP(GroupVertices[[#This Row],[Vertex]],Vertices[],MATCH("ID",Vertices[[#Headers],[Vertex]:[Vertex Content Word Count]],0),FALSE)</f>
        <v>128</v>
      </c>
    </row>
    <row r="97" spans="1:3" ht="15">
      <c r="A97" s="78" t="s">
        <v>3449</v>
      </c>
      <c r="B97" s="84" t="s">
        <v>334</v>
      </c>
      <c r="C97" s="78">
        <f>VLOOKUP(GroupVertices[[#This Row],[Vertex]],Vertices[],MATCH("ID",Vertices[[#Headers],[Vertex]:[Vertex Content Word Count]],0),FALSE)</f>
        <v>127</v>
      </c>
    </row>
    <row r="98" spans="1:3" ht="15">
      <c r="A98" s="78" t="s">
        <v>3449</v>
      </c>
      <c r="B98" s="84" t="s">
        <v>333</v>
      </c>
      <c r="C98" s="78">
        <f>VLOOKUP(GroupVertices[[#This Row],[Vertex]],Vertices[],MATCH("ID",Vertices[[#Headers],[Vertex]:[Vertex Content Word Count]],0),FALSE)</f>
        <v>126</v>
      </c>
    </row>
    <row r="99" spans="1:3" ht="15">
      <c r="A99" s="78" t="s">
        <v>3449</v>
      </c>
      <c r="B99" s="84" t="s">
        <v>332</v>
      </c>
      <c r="C99" s="78">
        <f>VLOOKUP(GroupVertices[[#This Row],[Vertex]],Vertices[],MATCH("ID",Vertices[[#Headers],[Vertex]:[Vertex Content Word Count]],0),FALSE)</f>
        <v>125</v>
      </c>
    </row>
    <row r="100" spans="1:3" ht="15">
      <c r="A100" s="78" t="s">
        <v>3449</v>
      </c>
      <c r="B100" s="84" t="s">
        <v>331</v>
      </c>
      <c r="C100" s="78">
        <f>VLOOKUP(GroupVertices[[#This Row],[Vertex]],Vertices[],MATCH("ID",Vertices[[#Headers],[Vertex]:[Vertex Content Word Count]],0),FALSE)</f>
        <v>124</v>
      </c>
    </row>
    <row r="101" spans="1:3" ht="15">
      <c r="A101" s="78" t="s">
        <v>3449</v>
      </c>
      <c r="B101" s="84" t="s">
        <v>330</v>
      </c>
      <c r="C101" s="78">
        <f>VLOOKUP(GroupVertices[[#This Row],[Vertex]],Vertices[],MATCH("ID",Vertices[[#Headers],[Vertex]:[Vertex Content Word Count]],0),FALSE)</f>
        <v>123</v>
      </c>
    </row>
    <row r="102" spans="1:3" ht="15">
      <c r="A102" s="78" t="s">
        <v>3449</v>
      </c>
      <c r="B102" s="84" t="s">
        <v>329</v>
      </c>
      <c r="C102" s="78">
        <f>VLOOKUP(GroupVertices[[#This Row],[Vertex]],Vertices[],MATCH("ID",Vertices[[#Headers],[Vertex]:[Vertex Content Word Count]],0),FALSE)</f>
        <v>122</v>
      </c>
    </row>
    <row r="103" spans="1:3" ht="15">
      <c r="A103" s="78" t="s">
        <v>3449</v>
      </c>
      <c r="B103" s="84" t="s">
        <v>328</v>
      </c>
      <c r="C103" s="78">
        <f>VLOOKUP(GroupVertices[[#This Row],[Vertex]],Vertices[],MATCH("ID",Vertices[[#Headers],[Vertex]:[Vertex Content Word Count]],0),FALSE)</f>
        <v>121</v>
      </c>
    </row>
    <row r="104" spans="1:3" ht="15">
      <c r="A104" s="78" t="s">
        <v>3449</v>
      </c>
      <c r="B104" s="84" t="s">
        <v>327</v>
      </c>
      <c r="C104" s="78">
        <f>VLOOKUP(GroupVertices[[#This Row],[Vertex]],Vertices[],MATCH("ID",Vertices[[#Headers],[Vertex]:[Vertex Content Word Count]],0),FALSE)</f>
        <v>120</v>
      </c>
    </row>
    <row r="105" spans="1:3" ht="15">
      <c r="A105" s="78" t="s">
        <v>3449</v>
      </c>
      <c r="B105" s="84" t="s">
        <v>326</v>
      </c>
      <c r="C105" s="78">
        <f>VLOOKUP(GroupVertices[[#This Row],[Vertex]],Vertices[],MATCH("ID",Vertices[[#Headers],[Vertex]:[Vertex Content Word Count]],0),FALSE)</f>
        <v>119</v>
      </c>
    </row>
    <row r="106" spans="1:3" ht="15">
      <c r="A106" s="78" t="s">
        <v>3449</v>
      </c>
      <c r="B106" s="84" t="s">
        <v>325</v>
      </c>
      <c r="C106" s="78">
        <f>VLOOKUP(GroupVertices[[#This Row],[Vertex]],Vertices[],MATCH("ID",Vertices[[#Headers],[Vertex]:[Vertex Content Word Count]],0),FALSE)</f>
        <v>118</v>
      </c>
    </row>
    <row r="107" spans="1:3" ht="15">
      <c r="A107" s="78" t="s">
        <v>3449</v>
      </c>
      <c r="B107" s="84" t="s">
        <v>324</v>
      </c>
      <c r="C107" s="78">
        <f>VLOOKUP(GroupVertices[[#This Row],[Vertex]],Vertices[],MATCH("ID",Vertices[[#Headers],[Vertex]:[Vertex Content Word Count]],0),FALSE)</f>
        <v>117</v>
      </c>
    </row>
    <row r="108" spans="1:3" ht="15">
      <c r="A108" s="78" t="s">
        <v>3449</v>
      </c>
      <c r="B108" s="84" t="s">
        <v>323</v>
      </c>
      <c r="C108" s="78">
        <f>VLOOKUP(GroupVertices[[#This Row],[Vertex]],Vertices[],MATCH("ID",Vertices[[#Headers],[Vertex]:[Vertex Content Word Count]],0),FALSE)</f>
        <v>116</v>
      </c>
    </row>
    <row r="109" spans="1:3" ht="15">
      <c r="A109" s="78" t="s">
        <v>3449</v>
      </c>
      <c r="B109" s="84" t="s">
        <v>322</v>
      </c>
      <c r="C109" s="78">
        <f>VLOOKUP(GroupVertices[[#This Row],[Vertex]],Vertices[],MATCH("ID",Vertices[[#Headers],[Vertex]:[Vertex Content Word Count]],0),FALSE)</f>
        <v>115</v>
      </c>
    </row>
    <row r="110" spans="1:3" ht="15">
      <c r="A110" s="78" t="s">
        <v>3449</v>
      </c>
      <c r="B110" s="84" t="s">
        <v>321</v>
      </c>
      <c r="C110" s="78">
        <f>VLOOKUP(GroupVertices[[#This Row],[Vertex]],Vertices[],MATCH("ID",Vertices[[#Headers],[Vertex]:[Vertex Content Word Count]],0),FALSE)</f>
        <v>114</v>
      </c>
    </row>
    <row r="111" spans="1:3" ht="15">
      <c r="A111" s="78" t="s">
        <v>3449</v>
      </c>
      <c r="B111" s="84" t="s">
        <v>320</v>
      </c>
      <c r="C111" s="78">
        <f>VLOOKUP(GroupVertices[[#This Row],[Vertex]],Vertices[],MATCH("ID",Vertices[[#Headers],[Vertex]:[Vertex Content Word Count]],0),FALSE)</f>
        <v>113</v>
      </c>
    </row>
    <row r="112" spans="1:3" ht="15">
      <c r="A112" s="78" t="s">
        <v>3449</v>
      </c>
      <c r="B112" s="84" t="s">
        <v>319</v>
      </c>
      <c r="C112" s="78">
        <f>VLOOKUP(GroupVertices[[#This Row],[Vertex]],Vertices[],MATCH("ID",Vertices[[#Headers],[Vertex]:[Vertex Content Word Count]],0),FALSE)</f>
        <v>112</v>
      </c>
    </row>
    <row r="113" spans="1:3" ht="15">
      <c r="A113" s="78" t="s">
        <v>3449</v>
      </c>
      <c r="B113" s="84" t="s">
        <v>318</v>
      </c>
      <c r="C113" s="78">
        <f>VLOOKUP(GroupVertices[[#This Row],[Vertex]],Vertices[],MATCH("ID",Vertices[[#Headers],[Vertex]:[Vertex Content Word Count]],0),FALSE)</f>
        <v>111</v>
      </c>
    </row>
    <row r="114" spans="1:3" ht="15">
      <c r="A114" s="78" t="s">
        <v>3449</v>
      </c>
      <c r="B114" s="84" t="s">
        <v>317</v>
      </c>
      <c r="C114" s="78">
        <f>VLOOKUP(GroupVertices[[#This Row],[Vertex]],Vertices[],MATCH("ID",Vertices[[#Headers],[Vertex]:[Vertex Content Word Count]],0),FALSE)</f>
        <v>110</v>
      </c>
    </row>
    <row r="115" spans="1:3" ht="15">
      <c r="A115" s="78" t="s">
        <v>3449</v>
      </c>
      <c r="B115" s="84" t="s">
        <v>315</v>
      </c>
      <c r="C115" s="78">
        <f>VLOOKUP(GroupVertices[[#This Row],[Vertex]],Vertices[],MATCH("ID",Vertices[[#Headers],[Vertex]:[Vertex Content Word Count]],0),FALSE)</f>
        <v>108</v>
      </c>
    </row>
    <row r="116" spans="1:3" ht="15">
      <c r="A116" s="78" t="s">
        <v>3449</v>
      </c>
      <c r="B116" s="84" t="s">
        <v>314</v>
      </c>
      <c r="C116" s="78">
        <f>VLOOKUP(GroupVertices[[#This Row],[Vertex]],Vertices[],MATCH("ID",Vertices[[#Headers],[Vertex]:[Vertex Content Word Count]],0),FALSE)</f>
        <v>107</v>
      </c>
    </row>
    <row r="117" spans="1:3" ht="15">
      <c r="A117" s="78" t="s">
        <v>3449</v>
      </c>
      <c r="B117" s="84" t="s">
        <v>313</v>
      </c>
      <c r="C117" s="78">
        <f>VLOOKUP(GroupVertices[[#This Row],[Vertex]],Vertices[],MATCH("ID",Vertices[[#Headers],[Vertex]:[Vertex Content Word Count]],0),FALSE)</f>
        <v>106</v>
      </c>
    </row>
    <row r="118" spans="1:3" ht="15">
      <c r="A118" s="78" t="s">
        <v>3449</v>
      </c>
      <c r="B118" s="84" t="s">
        <v>312</v>
      </c>
      <c r="C118" s="78">
        <f>VLOOKUP(GroupVertices[[#This Row],[Vertex]],Vertices[],MATCH("ID",Vertices[[#Headers],[Vertex]:[Vertex Content Word Count]],0),FALSE)</f>
        <v>105</v>
      </c>
    </row>
    <row r="119" spans="1:3" ht="15">
      <c r="A119" s="78" t="s">
        <v>3449</v>
      </c>
      <c r="B119" s="84" t="s">
        <v>311</v>
      </c>
      <c r="C119" s="78">
        <f>VLOOKUP(GroupVertices[[#This Row],[Vertex]],Vertices[],MATCH("ID",Vertices[[#Headers],[Vertex]:[Vertex Content Word Count]],0),FALSE)</f>
        <v>104</v>
      </c>
    </row>
    <row r="120" spans="1:3" ht="15">
      <c r="A120" s="78" t="s">
        <v>3449</v>
      </c>
      <c r="B120" s="84" t="s">
        <v>310</v>
      </c>
      <c r="C120" s="78">
        <f>VLOOKUP(GroupVertices[[#This Row],[Vertex]],Vertices[],MATCH("ID",Vertices[[#Headers],[Vertex]:[Vertex Content Word Count]],0),FALSE)</f>
        <v>103</v>
      </c>
    </row>
    <row r="121" spans="1:3" ht="15">
      <c r="A121" s="78" t="s">
        <v>3449</v>
      </c>
      <c r="B121" s="84" t="s">
        <v>309</v>
      </c>
      <c r="C121" s="78">
        <f>VLOOKUP(GroupVertices[[#This Row],[Vertex]],Vertices[],MATCH("ID",Vertices[[#Headers],[Vertex]:[Vertex Content Word Count]],0),FALSE)</f>
        <v>102</v>
      </c>
    </row>
    <row r="122" spans="1:3" ht="15">
      <c r="A122" s="78" t="s">
        <v>3449</v>
      </c>
      <c r="B122" s="84" t="s">
        <v>308</v>
      </c>
      <c r="C122" s="78">
        <f>VLOOKUP(GroupVertices[[#This Row],[Vertex]],Vertices[],MATCH("ID",Vertices[[#Headers],[Vertex]:[Vertex Content Word Count]],0),FALSE)</f>
        <v>101</v>
      </c>
    </row>
    <row r="123" spans="1:3" ht="15">
      <c r="A123" s="78" t="s">
        <v>3449</v>
      </c>
      <c r="B123" s="84" t="s">
        <v>307</v>
      </c>
      <c r="C123" s="78">
        <f>VLOOKUP(GroupVertices[[#This Row],[Vertex]],Vertices[],MATCH("ID",Vertices[[#Headers],[Vertex]:[Vertex Content Word Count]],0),FALSE)</f>
        <v>100</v>
      </c>
    </row>
    <row r="124" spans="1:3" ht="15">
      <c r="A124" s="78" t="s">
        <v>3449</v>
      </c>
      <c r="B124" s="84" t="s">
        <v>305</v>
      </c>
      <c r="C124" s="78">
        <f>VLOOKUP(GroupVertices[[#This Row],[Vertex]],Vertices[],MATCH("ID",Vertices[[#Headers],[Vertex]:[Vertex Content Word Count]],0),FALSE)</f>
        <v>98</v>
      </c>
    </row>
    <row r="125" spans="1:3" ht="15">
      <c r="A125" s="78" t="s">
        <v>3449</v>
      </c>
      <c r="B125" s="84" t="s">
        <v>304</v>
      </c>
      <c r="C125" s="78">
        <f>VLOOKUP(GroupVertices[[#This Row],[Vertex]],Vertices[],MATCH("ID",Vertices[[#Headers],[Vertex]:[Vertex Content Word Count]],0),FALSE)</f>
        <v>97</v>
      </c>
    </row>
    <row r="126" spans="1:3" ht="15">
      <c r="A126" s="78" t="s">
        <v>3449</v>
      </c>
      <c r="B126" s="84" t="s">
        <v>303</v>
      </c>
      <c r="C126" s="78">
        <f>VLOOKUP(GroupVertices[[#This Row],[Vertex]],Vertices[],MATCH("ID",Vertices[[#Headers],[Vertex]:[Vertex Content Word Count]],0),FALSE)</f>
        <v>96</v>
      </c>
    </row>
    <row r="127" spans="1:3" ht="15">
      <c r="A127" s="78" t="s">
        <v>3449</v>
      </c>
      <c r="B127" s="84" t="s">
        <v>302</v>
      </c>
      <c r="C127" s="78">
        <f>VLOOKUP(GroupVertices[[#This Row],[Vertex]],Vertices[],MATCH("ID",Vertices[[#Headers],[Vertex]:[Vertex Content Word Count]],0),FALSE)</f>
        <v>95</v>
      </c>
    </row>
    <row r="128" spans="1:3" ht="15">
      <c r="A128" s="78" t="s">
        <v>3449</v>
      </c>
      <c r="B128" s="84" t="s">
        <v>301</v>
      </c>
      <c r="C128" s="78">
        <f>VLOOKUP(GroupVertices[[#This Row],[Vertex]],Vertices[],MATCH("ID",Vertices[[#Headers],[Vertex]:[Vertex Content Word Count]],0),FALSE)</f>
        <v>94</v>
      </c>
    </row>
    <row r="129" spans="1:3" ht="15">
      <c r="A129" s="78" t="s">
        <v>3449</v>
      </c>
      <c r="B129" s="84" t="s">
        <v>298</v>
      </c>
      <c r="C129" s="78">
        <f>VLOOKUP(GroupVertices[[#This Row],[Vertex]],Vertices[],MATCH("ID",Vertices[[#Headers],[Vertex]:[Vertex Content Word Count]],0),FALSE)</f>
        <v>91</v>
      </c>
    </row>
    <row r="130" spans="1:3" ht="15">
      <c r="A130" s="78" t="s">
        <v>3449</v>
      </c>
      <c r="B130" s="84" t="s">
        <v>297</v>
      </c>
      <c r="C130" s="78">
        <f>VLOOKUP(GroupVertices[[#This Row],[Vertex]],Vertices[],MATCH("ID",Vertices[[#Headers],[Vertex]:[Vertex Content Word Count]],0),FALSE)</f>
        <v>90</v>
      </c>
    </row>
    <row r="131" spans="1:3" ht="15">
      <c r="A131" s="78" t="s">
        <v>3449</v>
      </c>
      <c r="B131" s="84" t="s">
        <v>296</v>
      </c>
      <c r="C131" s="78">
        <f>VLOOKUP(GroupVertices[[#This Row],[Vertex]],Vertices[],MATCH("ID",Vertices[[#Headers],[Vertex]:[Vertex Content Word Count]],0),FALSE)</f>
        <v>89</v>
      </c>
    </row>
    <row r="132" spans="1:3" ht="15">
      <c r="A132" s="78" t="s">
        <v>3449</v>
      </c>
      <c r="B132" s="84" t="s">
        <v>295</v>
      </c>
      <c r="C132" s="78">
        <f>VLOOKUP(GroupVertices[[#This Row],[Vertex]],Vertices[],MATCH("ID",Vertices[[#Headers],[Vertex]:[Vertex Content Word Count]],0),FALSE)</f>
        <v>88</v>
      </c>
    </row>
    <row r="133" spans="1:3" ht="15">
      <c r="A133" s="78" t="s">
        <v>3449</v>
      </c>
      <c r="B133" s="84" t="s">
        <v>294</v>
      </c>
      <c r="C133" s="78">
        <f>VLOOKUP(GroupVertices[[#This Row],[Vertex]],Vertices[],MATCH("ID",Vertices[[#Headers],[Vertex]:[Vertex Content Word Count]],0),FALSE)</f>
        <v>87</v>
      </c>
    </row>
    <row r="134" spans="1:3" ht="15">
      <c r="A134" s="78" t="s">
        <v>3449</v>
      </c>
      <c r="B134" s="84" t="s">
        <v>293</v>
      </c>
      <c r="C134" s="78">
        <f>VLOOKUP(GroupVertices[[#This Row],[Vertex]],Vertices[],MATCH("ID",Vertices[[#Headers],[Vertex]:[Vertex Content Word Count]],0),FALSE)</f>
        <v>86</v>
      </c>
    </row>
    <row r="135" spans="1:3" ht="15">
      <c r="A135" s="78" t="s">
        <v>3449</v>
      </c>
      <c r="B135" s="84" t="s">
        <v>292</v>
      </c>
      <c r="C135" s="78">
        <f>VLOOKUP(GroupVertices[[#This Row],[Vertex]],Vertices[],MATCH("ID",Vertices[[#Headers],[Vertex]:[Vertex Content Word Count]],0),FALSE)</f>
        <v>85</v>
      </c>
    </row>
    <row r="136" spans="1:3" ht="15">
      <c r="A136" s="78" t="s">
        <v>3449</v>
      </c>
      <c r="B136" s="84" t="s">
        <v>291</v>
      </c>
      <c r="C136" s="78">
        <f>VLOOKUP(GroupVertices[[#This Row],[Vertex]],Vertices[],MATCH("ID",Vertices[[#Headers],[Vertex]:[Vertex Content Word Count]],0),FALSE)</f>
        <v>84</v>
      </c>
    </row>
    <row r="137" spans="1:3" ht="15">
      <c r="A137" s="78" t="s">
        <v>3449</v>
      </c>
      <c r="B137" s="84" t="s">
        <v>290</v>
      </c>
      <c r="C137" s="78">
        <f>VLOOKUP(GroupVertices[[#This Row],[Vertex]],Vertices[],MATCH("ID",Vertices[[#Headers],[Vertex]:[Vertex Content Word Count]],0),FALSE)</f>
        <v>83</v>
      </c>
    </row>
    <row r="138" spans="1:3" ht="15">
      <c r="A138" s="78" t="s">
        <v>3449</v>
      </c>
      <c r="B138" s="84" t="s">
        <v>289</v>
      </c>
      <c r="C138" s="78">
        <f>VLOOKUP(GroupVertices[[#This Row],[Vertex]],Vertices[],MATCH("ID",Vertices[[#Headers],[Vertex]:[Vertex Content Word Count]],0),FALSE)</f>
        <v>82</v>
      </c>
    </row>
    <row r="139" spans="1:3" ht="15">
      <c r="A139" s="78" t="s">
        <v>3449</v>
      </c>
      <c r="B139" s="84" t="s">
        <v>288</v>
      </c>
      <c r="C139" s="78">
        <f>VLOOKUP(GroupVertices[[#This Row],[Vertex]],Vertices[],MATCH("ID",Vertices[[#Headers],[Vertex]:[Vertex Content Word Count]],0),FALSE)</f>
        <v>81</v>
      </c>
    </row>
    <row r="140" spans="1:3" ht="15">
      <c r="A140" s="78" t="s">
        <v>3449</v>
      </c>
      <c r="B140" s="84" t="s">
        <v>287</v>
      </c>
      <c r="C140" s="78">
        <f>VLOOKUP(GroupVertices[[#This Row],[Vertex]],Vertices[],MATCH("ID",Vertices[[#Headers],[Vertex]:[Vertex Content Word Count]],0),FALSE)</f>
        <v>80</v>
      </c>
    </row>
    <row r="141" spans="1:3" ht="15">
      <c r="A141" s="78" t="s">
        <v>3449</v>
      </c>
      <c r="B141" s="84" t="s">
        <v>286</v>
      </c>
      <c r="C141" s="78">
        <f>VLOOKUP(GroupVertices[[#This Row],[Vertex]],Vertices[],MATCH("ID",Vertices[[#Headers],[Vertex]:[Vertex Content Word Count]],0),FALSE)</f>
        <v>79</v>
      </c>
    </row>
    <row r="142" spans="1:3" ht="15">
      <c r="A142" s="78" t="s">
        <v>3449</v>
      </c>
      <c r="B142" s="84" t="s">
        <v>285</v>
      </c>
      <c r="C142" s="78">
        <f>VLOOKUP(GroupVertices[[#This Row],[Vertex]],Vertices[],MATCH("ID",Vertices[[#Headers],[Vertex]:[Vertex Content Word Count]],0),FALSE)</f>
        <v>78</v>
      </c>
    </row>
    <row r="143" spans="1:3" ht="15">
      <c r="A143" s="78" t="s">
        <v>3449</v>
      </c>
      <c r="B143" s="84" t="s">
        <v>284</v>
      </c>
      <c r="C143" s="78">
        <f>VLOOKUP(GroupVertices[[#This Row],[Vertex]],Vertices[],MATCH("ID",Vertices[[#Headers],[Vertex]:[Vertex Content Word Count]],0),FALSE)</f>
        <v>77</v>
      </c>
    </row>
    <row r="144" spans="1:3" ht="15">
      <c r="A144" s="78" t="s">
        <v>3449</v>
      </c>
      <c r="B144" s="84" t="s">
        <v>283</v>
      </c>
      <c r="C144" s="78">
        <f>VLOOKUP(GroupVertices[[#This Row],[Vertex]],Vertices[],MATCH("ID",Vertices[[#Headers],[Vertex]:[Vertex Content Word Count]],0),FALSE)</f>
        <v>76</v>
      </c>
    </row>
    <row r="145" spans="1:3" ht="15">
      <c r="A145" s="78" t="s">
        <v>3449</v>
      </c>
      <c r="B145" s="84" t="s">
        <v>282</v>
      </c>
      <c r="C145" s="78">
        <f>VLOOKUP(GroupVertices[[#This Row],[Vertex]],Vertices[],MATCH("ID",Vertices[[#Headers],[Vertex]:[Vertex Content Word Count]],0),FALSE)</f>
        <v>75</v>
      </c>
    </row>
    <row r="146" spans="1:3" ht="15">
      <c r="A146" s="78" t="s">
        <v>3449</v>
      </c>
      <c r="B146" s="84" t="s">
        <v>281</v>
      </c>
      <c r="C146" s="78">
        <f>VLOOKUP(GroupVertices[[#This Row],[Vertex]],Vertices[],MATCH("ID",Vertices[[#Headers],[Vertex]:[Vertex Content Word Count]],0),FALSE)</f>
        <v>74</v>
      </c>
    </row>
    <row r="147" spans="1:3" ht="15">
      <c r="A147" s="78" t="s">
        <v>3449</v>
      </c>
      <c r="B147" s="84" t="s">
        <v>280</v>
      </c>
      <c r="C147" s="78">
        <f>VLOOKUP(GroupVertices[[#This Row],[Vertex]],Vertices[],MATCH("ID",Vertices[[#Headers],[Vertex]:[Vertex Content Word Count]],0),FALSE)</f>
        <v>73</v>
      </c>
    </row>
    <row r="148" spans="1:3" ht="15">
      <c r="A148" s="78" t="s">
        <v>3449</v>
      </c>
      <c r="B148" s="84" t="s">
        <v>279</v>
      </c>
      <c r="C148" s="78">
        <f>VLOOKUP(GroupVertices[[#This Row],[Vertex]],Vertices[],MATCH("ID",Vertices[[#Headers],[Vertex]:[Vertex Content Word Count]],0),FALSE)</f>
        <v>72</v>
      </c>
    </row>
    <row r="149" spans="1:3" ht="15">
      <c r="A149" s="78" t="s">
        <v>3449</v>
      </c>
      <c r="B149" s="84" t="s">
        <v>278</v>
      </c>
      <c r="C149" s="78">
        <f>VLOOKUP(GroupVertices[[#This Row],[Vertex]],Vertices[],MATCH("ID",Vertices[[#Headers],[Vertex]:[Vertex Content Word Count]],0),FALSE)</f>
        <v>71</v>
      </c>
    </row>
    <row r="150" spans="1:3" ht="15">
      <c r="A150" s="78" t="s">
        <v>3449</v>
      </c>
      <c r="B150" s="84" t="s">
        <v>277</v>
      </c>
      <c r="C150" s="78">
        <f>VLOOKUP(GroupVertices[[#This Row],[Vertex]],Vertices[],MATCH("ID",Vertices[[#Headers],[Vertex]:[Vertex Content Word Count]],0),FALSE)</f>
        <v>70</v>
      </c>
    </row>
    <row r="151" spans="1:3" ht="15">
      <c r="A151" s="78" t="s">
        <v>3449</v>
      </c>
      <c r="B151" s="84" t="s">
        <v>276</v>
      </c>
      <c r="C151" s="78">
        <f>VLOOKUP(GroupVertices[[#This Row],[Vertex]],Vertices[],MATCH("ID",Vertices[[#Headers],[Vertex]:[Vertex Content Word Count]],0),FALSE)</f>
        <v>69</v>
      </c>
    </row>
    <row r="152" spans="1:3" ht="15">
      <c r="A152" s="78" t="s">
        <v>3449</v>
      </c>
      <c r="B152" s="84" t="s">
        <v>275</v>
      </c>
      <c r="C152" s="78">
        <f>VLOOKUP(GroupVertices[[#This Row],[Vertex]],Vertices[],MATCH("ID",Vertices[[#Headers],[Vertex]:[Vertex Content Word Count]],0),FALSE)</f>
        <v>68</v>
      </c>
    </row>
    <row r="153" spans="1:3" ht="15">
      <c r="A153" s="78" t="s">
        <v>3449</v>
      </c>
      <c r="B153" s="84" t="s">
        <v>274</v>
      </c>
      <c r="C153" s="78">
        <f>VLOOKUP(GroupVertices[[#This Row],[Vertex]],Vertices[],MATCH("ID",Vertices[[#Headers],[Vertex]:[Vertex Content Word Count]],0),FALSE)</f>
        <v>67</v>
      </c>
    </row>
    <row r="154" spans="1:3" ht="15">
      <c r="A154" s="78" t="s">
        <v>3449</v>
      </c>
      <c r="B154" s="84" t="s">
        <v>273</v>
      </c>
      <c r="C154" s="78">
        <f>VLOOKUP(GroupVertices[[#This Row],[Vertex]],Vertices[],MATCH("ID",Vertices[[#Headers],[Vertex]:[Vertex Content Word Count]],0),FALSE)</f>
        <v>66</v>
      </c>
    </row>
    <row r="155" spans="1:3" ht="15">
      <c r="A155" s="78" t="s">
        <v>3449</v>
      </c>
      <c r="B155" s="84" t="s">
        <v>272</v>
      </c>
      <c r="C155" s="78">
        <f>VLOOKUP(GroupVertices[[#This Row],[Vertex]],Vertices[],MATCH("ID",Vertices[[#Headers],[Vertex]:[Vertex Content Word Count]],0),FALSE)</f>
        <v>65</v>
      </c>
    </row>
    <row r="156" spans="1:3" ht="15">
      <c r="A156" s="78" t="s">
        <v>3449</v>
      </c>
      <c r="B156" s="84" t="s">
        <v>271</v>
      </c>
      <c r="C156" s="78">
        <f>VLOOKUP(GroupVertices[[#This Row],[Vertex]],Vertices[],MATCH("ID",Vertices[[#Headers],[Vertex]:[Vertex Content Word Count]],0),FALSE)</f>
        <v>64</v>
      </c>
    </row>
    <row r="157" spans="1:3" ht="15">
      <c r="A157" s="78" t="s">
        <v>3449</v>
      </c>
      <c r="B157" s="84" t="s">
        <v>270</v>
      </c>
      <c r="C157" s="78">
        <f>VLOOKUP(GroupVertices[[#This Row],[Vertex]],Vertices[],MATCH("ID",Vertices[[#Headers],[Vertex]:[Vertex Content Word Count]],0),FALSE)</f>
        <v>63</v>
      </c>
    </row>
    <row r="158" spans="1:3" ht="15">
      <c r="A158" s="78" t="s">
        <v>3449</v>
      </c>
      <c r="B158" s="84" t="s">
        <v>269</v>
      </c>
      <c r="C158" s="78">
        <f>VLOOKUP(GroupVertices[[#This Row],[Vertex]],Vertices[],MATCH("ID",Vertices[[#Headers],[Vertex]:[Vertex Content Word Count]],0),FALSE)</f>
        <v>62</v>
      </c>
    </row>
    <row r="159" spans="1:3" ht="15">
      <c r="A159" s="78" t="s">
        <v>3449</v>
      </c>
      <c r="B159" s="84" t="s">
        <v>268</v>
      </c>
      <c r="C159" s="78">
        <f>VLOOKUP(GroupVertices[[#This Row],[Vertex]],Vertices[],MATCH("ID",Vertices[[#Headers],[Vertex]:[Vertex Content Word Count]],0),FALSE)</f>
        <v>61</v>
      </c>
    </row>
    <row r="160" spans="1:3" ht="15">
      <c r="A160" s="78" t="s">
        <v>3449</v>
      </c>
      <c r="B160" s="84" t="s">
        <v>267</v>
      </c>
      <c r="C160" s="78">
        <f>VLOOKUP(GroupVertices[[#This Row],[Vertex]],Vertices[],MATCH("ID",Vertices[[#Headers],[Vertex]:[Vertex Content Word Count]],0),FALSE)</f>
        <v>60</v>
      </c>
    </row>
    <row r="161" spans="1:3" ht="15">
      <c r="A161" s="78" t="s">
        <v>3449</v>
      </c>
      <c r="B161" s="84" t="s">
        <v>266</v>
      </c>
      <c r="C161" s="78">
        <f>VLOOKUP(GroupVertices[[#This Row],[Vertex]],Vertices[],MATCH("ID",Vertices[[#Headers],[Vertex]:[Vertex Content Word Count]],0),FALSE)</f>
        <v>59</v>
      </c>
    </row>
    <row r="162" spans="1:3" ht="15">
      <c r="A162" s="78" t="s">
        <v>3449</v>
      </c>
      <c r="B162" s="84" t="s">
        <v>265</v>
      </c>
      <c r="C162" s="78">
        <f>VLOOKUP(GroupVertices[[#This Row],[Vertex]],Vertices[],MATCH("ID",Vertices[[#Headers],[Vertex]:[Vertex Content Word Count]],0),FALSE)</f>
        <v>58</v>
      </c>
    </row>
    <row r="163" spans="1:3" ht="15">
      <c r="A163" s="78" t="s">
        <v>3449</v>
      </c>
      <c r="B163" s="84" t="s">
        <v>264</v>
      </c>
      <c r="C163" s="78">
        <f>VLOOKUP(GroupVertices[[#This Row],[Vertex]],Vertices[],MATCH("ID",Vertices[[#Headers],[Vertex]:[Vertex Content Word Count]],0),FALSE)</f>
        <v>57</v>
      </c>
    </row>
    <row r="164" spans="1:3" ht="15">
      <c r="A164" s="78" t="s">
        <v>3449</v>
      </c>
      <c r="B164" s="84" t="s">
        <v>263</v>
      </c>
      <c r="C164" s="78">
        <f>VLOOKUP(GroupVertices[[#This Row],[Vertex]],Vertices[],MATCH("ID",Vertices[[#Headers],[Vertex]:[Vertex Content Word Count]],0),FALSE)</f>
        <v>56</v>
      </c>
    </row>
    <row r="165" spans="1:3" ht="15">
      <c r="A165" s="78" t="s">
        <v>3449</v>
      </c>
      <c r="B165" s="84" t="s">
        <v>262</v>
      </c>
      <c r="C165" s="78">
        <f>VLOOKUP(GroupVertices[[#This Row],[Vertex]],Vertices[],MATCH("ID",Vertices[[#Headers],[Vertex]:[Vertex Content Word Count]],0),FALSE)</f>
        <v>55</v>
      </c>
    </row>
    <row r="166" spans="1:3" ht="15">
      <c r="A166" s="78" t="s">
        <v>3449</v>
      </c>
      <c r="B166" s="84" t="s">
        <v>261</v>
      </c>
      <c r="C166" s="78">
        <f>VLOOKUP(GroupVertices[[#This Row],[Vertex]],Vertices[],MATCH("ID",Vertices[[#Headers],[Vertex]:[Vertex Content Word Count]],0),FALSE)</f>
        <v>54</v>
      </c>
    </row>
    <row r="167" spans="1:3" ht="15">
      <c r="A167" s="78" t="s">
        <v>3449</v>
      </c>
      <c r="B167" s="84" t="s">
        <v>259</v>
      </c>
      <c r="C167" s="78">
        <f>VLOOKUP(GroupVertices[[#This Row],[Vertex]],Vertices[],MATCH("ID",Vertices[[#Headers],[Vertex]:[Vertex Content Word Count]],0),FALSE)</f>
        <v>52</v>
      </c>
    </row>
    <row r="168" spans="1:3" ht="15">
      <c r="A168" s="78" t="s">
        <v>3449</v>
      </c>
      <c r="B168" s="84" t="s">
        <v>258</v>
      </c>
      <c r="C168" s="78">
        <f>VLOOKUP(GroupVertices[[#This Row],[Vertex]],Vertices[],MATCH("ID",Vertices[[#Headers],[Vertex]:[Vertex Content Word Count]],0),FALSE)</f>
        <v>51</v>
      </c>
    </row>
    <row r="169" spans="1:3" ht="15">
      <c r="A169" s="78" t="s">
        <v>3449</v>
      </c>
      <c r="B169" s="84" t="s">
        <v>257</v>
      </c>
      <c r="C169" s="78">
        <f>VLOOKUP(GroupVertices[[#This Row],[Vertex]],Vertices[],MATCH("ID",Vertices[[#Headers],[Vertex]:[Vertex Content Word Count]],0),FALSE)</f>
        <v>50</v>
      </c>
    </row>
    <row r="170" spans="1:3" ht="15">
      <c r="A170" s="78" t="s">
        <v>3449</v>
      </c>
      <c r="B170" s="84" t="s">
        <v>256</v>
      </c>
      <c r="C170" s="78">
        <f>VLOOKUP(GroupVertices[[#This Row],[Vertex]],Vertices[],MATCH("ID",Vertices[[#Headers],[Vertex]:[Vertex Content Word Count]],0),FALSE)</f>
        <v>49</v>
      </c>
    </row>
    <row r="171" spans="1:3" ht="15">
      <c r="A171" s="78" t="s">
        <v>3449</v>
      </c>
      <c r="B171" s="84" t="s">
        <v>255</v>
      </c>
      <c r="C171" s="78">
        <f>VLOOKUP(GroupVertices[[#This Row],[Vertex]],Vertices[],MATCH("ID",Vertices[[#Headers],[Vertex]:[Vertex Content Word Count]],0),FALSE)</f>
        <v>48</v>
      </c>
    </row>
    <row r="172" spans="1:3" ht="15">
      <c r="A172" s="78" t="s">
        <v>3449</v>
      </c>
      <c r="B172" s="84" t="s">
        <v>254</v>
      </c>
      <c r="C172" s="78">
        <f>VLOOKUP(GroupVertices[[#This Row],[Vertex]],Vertices[],MATCH("ID",Vertices[[#Headers],[Vertex]:[Vertex Content Word Count]],0),FALSE)</f>
        <v>47</v>
      </c>
    </row>
    <row r="173" spans="1:3" ht="15">
      <c r="A173" s="78" t="s">
        <v>3449</v>
      </c>
      <c r="B173" s="84" t="s">
        <v>253</v>
      </c>
      <c r="C173" s="78">
        <f>VLOOKUP(GroupVertices[[#This Row],[Vertex]],Vertices[],MATCH("ID",Vertices[[#Headers],[Vertex]:[Vertex Content Word Count]],0),FALSE)</f>
        <v>46</v>
      </c>
    </row>
    <row r="174" spans="1:3" ht="15">
      <c r="A174" s="78" t="s">
        <v>3449</v>
      </c>
      <c r="B174" s="84" t="s">
        <v>252</v>
      </c>
      <c r="C174" s="78">
        <f>VLOOKUP(GroupVertices[[#This Row],[Vertex]],Vertices[],MATCH("ID",Vertices[[#Headers],[Vertex]:[Vertex Content Word Count]],0),FALSE)</f>
        <v>45</v>
      </c>
    </row>
    <row r="175" spans="1:3" ht="15">
      <c r="A175" s="78" t="s">
        <v>3449</v>
      </c>
      <c r="B175" s="84" t="s">
        <v>251</v>
      </c>
      <c r="C175" s="78">
        <f>VLOOKUP(GroupVertices[[#This Row],[Vertex]],Vertices[],MATCH("ID",Vertices[[#Headers],[Vertex]:[Vertex Content Word Count]],0),FALSE)</f>
        <v>44</v>
      </c>
    </row>
    <row r="176" spans="1:3" ht="15">
      <c r="A176" s="78" t="s">
        <v>3449</v>
      </c>
      <c r="B176" s="84" t="s">
        <v>250</v>
      </c>
      <c r="C176" s="78">
        <f>VLOOKUP(GroupVertices[[#This Row],[Vertex]],Vertices[],MATCH("ID",Vertices[[#Headers],[Vertex]:[Vertex Content Word Count]],0),FALSE)</f>
        <v>43</v>
      </c>
    </row>
    <row r="177" spans="1:3" ht="15">
      <c r="A177" s="78" t="s">
        <v>3449</v>
      </c>
      <c r="B177" s="84" t="s">
        <v>249</v>
      </c>
      <c r="C177" s="78">
        <f>VLOOKUP(GroupVertices[[#This Row],[Vertex]],Vertices[],MATCH("ID",Vertices[[#Headers],[Vertex]:[Vertex Content Word Count]],0),FALSE)</f>
        <v>42</v>
      </c>
    </row>
    <row r="178" spans="1:3" ht="15">
      <c r="A178" s="78" t="s">
        <v>3449</v>
      </c>
      <c r="B178" s="84" t="s">
        <v>248</v>
      </c>
      <c r="C178" s="78">
        <f>VLOOKUP(GroupVertices[[#This Row],[Vertex]],Vertices[],MATCH("ID",Vertices[[#Headers],[Vertex]:[Vertex Content Word Count]],0),FALSE)</f>
        <v>41</v>
      </c>
    </row>
    <row r="179" spans="1:3" ht="15">
      <c r="A179" s="78" t="s">
        <v>3449</v>
      </c>
      <c r="B179" s="84" t="s">
        <v>247</v>
      </c>
      <c r="C179" s="78">
        <f>VLOOKUP(GroupVertices[[#This Row],[Vertex]],Vertices[],MATCH("ID",Vertices[[#Headers],[Vertex]:[Vertex Content Word Count]],0),FALSE)</f>
        <v>40</v>
      </c>
    </row>
    <row r="180" spans="1:3" ht="15">
      <c r="A180" s="78" t="s">
        <v>3449</v>
      </c>
      <c r="B180" s="84" t="s">
        <v>246</v>
      </c>
      <c r="C180" s="78">
        <f>VLOOKUP(GroupVertices[[#This Row],[Vertex]],Vertices[],MATCH("ID",Vertices[[#Headers],[Vertex]:[Vertex Content Word Count]],0),FALSE)</f>
        <v>39</v>
      </c>
    </row>
    <row r="181" spans="1:3" ht="15">
      <c r="A181" s="78" t="s">
        <v>3449</v>
      </c>
      <c r="B181" s="84" t="s">
        <v>245</v>
      </c>
      <c r="C181" s="78">
        <f>VLOOKUP(GroupVertices[[#This Row],[Vertex]],Vertices[],MATCH("ID",Vertices[[#Headers],[Vertex]:[Vertex Content Word Count]],0),FALSE)</f>
        <v>38</v>
      </c>
    </row>
    <row r="182" spans="1:3" ht="15">
      <c r="A182" s="78" t="s">
        <v>3449</v>
      </c>
      <c r="B182" s="84" t="s">
        <v>244</v>
      </c>
      <c r="C182" s="78">
        <f>VLOOKUP(GroupVertices[[#This Row],[Vertex]],Vertices[],MATCH("ID",Vertices[[#Headers],[Vertex]:[Vertex Content Word Count]],0),FALSE)</f>
        <v>37</v>
      </c>
    </row>
    <row r="183" spans="1:3" ht="15">
      <c r="A183" s="78" t="s">
        <v>3449</v>
      </c>
      <c r="B183" s="84" t="s">
        <v>243</v>
      </c>
      <c r="C183" s="78">
        <f>VLOOKUP(GroupVertices[[#This Row],[Vertex]],Vertices[],MATCH("ID",Vertices[[#Headers],[Vertex]:[Vertex Content Word Count]],0),FALSE)</f>
        <v>36</v>
      </c>
    </row>
    <row r="184" spans="1:3" ht="15">
      <c r="A184" s="78" t="s">
        <v>3449</v>
      </c>
      <c r="B184" s="84" t="s">
        <v>242</v>
      </c>
      <c r="C184" s="78">
        <f>VLOOKUP(GroupVertices[[#This Row],[Vertex]],Vertices[],MATCH("ID",Vertices[[#Headers],[Vertex]:[Vertex Content Word Count]],0),FALSE)</f>
        <v>35</v>
      </c>
    </row>
    <row r="185" spans="1:3" ht="15">
      <c r="A185" s="78" t="s">
        <v>3449</v>
      </c>
      <c r="B185" s="84" t="s">
        <v>241</v>
      </c>
      <c r="C185" s="78">
        <f>VLOOKUP(GroupVertices[[#This Row],[Vertex]],Vertices[],MATCH("ID",Vertices[[#Headers],[Vertex]:[Vertex Content Word Count]],0),FALSE)</f>
        <v>34</v>
      </c>
    </row>
    <row r="186" spans="1:3" ht="15">
      <c r="A186" s="78" t="s">
        <v>3449</v>
      </c>
      <c r="B186" s="84" t="s">
        <v>240</v>
      </c>
      <c r="C186" s="78">
        <f>VLOOKUP(GroupVertices[[#This Row],[Vertex]],Vertices[],MATCH("ID",Vertices[[#Headers],[Vertex]:[Vertex Content Word Count]],0),FALSE)</f>
        <v>33</v>
      </c>
    </row>
    <row r="187" spans="1:3" ht="15">
      <c r="A187" s="78" t="s">
        <v>3449</v>
      </c>
      <c r="B187" s="84" t="s">
        <v>239</v>
      </c>
      <c r="C187" s="78">
        <f>VLOOKUP(GroupVertices[[#This Row],[Vertex]],Vertices[],MATCH("ID",Vertices[[#Headers],[Vertex]:[Vertex Content Word Count]],0),FALSE)</f>
        <v>32</v>
      </c>
    </row>
    <row r="188" spans="1:3" ht="15">
      <c r="A188" s="78" t="s">
        <v>3449</v>
      </c>
      <c r="B188" s="84" t="s">
        <v>238</v>
      </c>
      <c r="C188" s="78">
        <f>VLOOKUP(GroupVertices[[#This Row],[Vertex]],Vertices[],MATCH("ID",Vertices[[#Headers],[Vertex]:[Vertex Content Word Count]],0),FALSE)</f>
        <v>31</v>
      </c>
    </row>
    <row r="189" spans="1:3" ht="15">
      <c r="A189" s="78" t="s">
        <v>3449</v>
      </c>
      <c r="B189" s="84" t="s">
        <v>237</v>
      </c>
      <c r="C189" s="78">
        <f>VLOOKUP(GroupVertices[[#This Row],[Vertex]],Vertices[],MATCH("ID",Vertices[[#Headers],[Vertex]:[Vertex Content Word Count]],0),FALSE)</f>
        <v>30</v>
      </c>
    </row>
    <row r="190" spans="1:3" ht="15">
      <c r="A190" s="78" t="s">
        <v>3449</v>
      </c>
      <c r="B190" s="84" t="s">
        <v>236</v>
      </c>
      <c r="C190" s="78">
        <f>VLOOKUP(GroupVertices[[#This Row],[Vertex]],Vertices[],MATCH("ID",Vertices[[#Headers],[Vertex]:[Vertex Content Word Count]],0),FALSE)</f>
        <v>29</v>
      </c>
    </row>
    <row r="191" spans="1:3" ht="15">
      <c r="A191" s="78" t="s">
        <v>3449</v>
      </c>
      <c r="B191" s="84" t="s">
        <v>235</v>
      </c>
      <c r="C191" s="78">
        <f>VLOOKUP(GroupVertices[[#This Row],[Vertex]],Vertices[],MATCH("ID",Vertices[[#Headers],[Vertex]:[Vertex Content Word Count]],0),FALSE)</f>
        <v>28</v>
      </c>
    </row>
    <row r="192" spans="1:3" ht="15">
      <c r="A192" s="78" t="s">
        <v>3449</v>
      </c>
      <c r="B192" s="84" t="s">
        <v>234</v>
      </c>
      <c r="C192" s="78">
        <f>VLOOKUP(GroupVertices[[#This Row],[Vertex]],Vertices[],MATCH("ID",Vertices[[#Headers],[Vertex]:[Vertex Content Word Count]],0),FALSE)</f>
        <v>27</v>
      </c>
    </row>
    <row r="193" spans="1:3" ht="15">
      <c r="A193" s="78" t="s">
        <v>3449</v>
      </c>
      <c r="B193" s="84" t="s">
        <v>233</v>
      </c>
      <c r="C193" s="78">
        <f>VLOOKUP(GroupVertices[[#This Row],[Vertex]],Vertices[],MATCH("ID",Vertices[[#Headers],[Vertex]:[Vertex Content Word Count]],0),FALSE)</f>
        <v>26</v>
      </c>
    </row>
    <row r="194" spans="1:3" ht="15">
      <c r="A194" s="78" t="s">
        <v>3449</v>
      </c>
      <c r="B194" s="84" t="s">
        <v>232</v>
      </c>
      <c r="C194" s="78">
        <f>VLOOKUP(GroupVertices[[#This Row],[Vertex]],Vertices[],MATCH("ID",Vertices[[#Headers],[Vertex]:[Vertex Content Word Count]],0),FALSE)</f>
        <v>25</v>
      </c>
    </row>
    <row r="195" spans="1:3" ht="15">
      <c r="A195" s="78" t="s">
        <v>3449</v>
      </c>
      <c r="B195" s="84" t="s">
        <v>231</v>
      </c>
      <c r="C195" s="78">
        <f>VLOOKUP(GroupVertices[[#This Row],[Vertex]],Vertices[],MATCH("ID",Vertices[[#Headers],[Vertex]:[Vertex Content Word Count]],0),FALSE)</f>
        <v>24</v>
      </c>
    </row>
    <row r="196" spans="1:3" ht="15">
      <c r="A196" s="78" t="s">
        <v>3449</v>
      </c>
      <c r="B196" s="84" t="s">
        <v>230</v>
      </c>
      <c r="C196" s="78">
        <f>VLOOKUP(GroupVertices[[#This Row],[Vertex]],Vertices[],MATCH("ID",Vertices[[#Headers],[Vertex]:[Vertex Content Word Count]],0),FALSE)</f>
        <v>23</v>
      </c>
    </row>
    <row r="197" spans="1:3" ht="15">
      <c r="A197" s="78" t="s">
        <v>3449</v>
      </c>
      <c r="B197" s="84" t="s">
        <v>229</v>
      </c>
      <c r="C197" s="78">
        <f>VLOOKUP(GroupVertices[[#This Row],[Vertex]],Vertices[],MATCH("ID",Vertices[[#Headers],[Vertex]:[Vertex Content Word Count]],0),FALSE)</f>
        <v>22</v>
      </c>
    </row>
    <row r="198" spans="1:3" ht="15">
      <c r="A198" s="78" t="s">
        <v>3449</v>
      </c>
      <c r="B198" s="84" t="s">
        <v>228</v>
      </c>
      <c r="C198" s="78">
        <f>VLOOKUP(GroupVertices[[#This Row],[Vertex]],Vertices[],MATCH("ID",Vertices[[#Headers],[Vertex]:[Vertex Content Word Count]],0),FALSE)</f>
        <v>21</v>
      </c>
    </row>
    <row r="199" spans="1:3" ht="15">
      <c r="A199" s="78" t="s">
        <v>3449</v>
      </c>
      <c r="B199" s="84" t="s">
        <v>227</v>
      </c>
      <c r="C199" s="78">
        <f>VLOOKUP(GroupVertices[[#This Row],[Vertex]],Vertices[],MATCH("ID",Vertices[[#Headers],[Vertex]:[Vertex Content Word Count]],0),FALSE)</f>
        <v>20</v>
      </c>
    </row>
    <row r="200" spans="1:3" ht="15">
      <c r="A200" s="78" t="s">
        <v>3449</v>
      </c>
      <c r="B200" s="84" t="s">
        <v>226</v>
      </c>
      <c r="C200" s="78">
        <f>VLOOKUP(GroupVertices[[#This Row],[Vertex]],Vertices[],MATCH("ID",Vertices[[#Headers],[Vertex]:[Vertex Content Word Count]],0),FALSE)</f>
        <v>19</v>
      </c>
    </row>
    <row r="201" spans="1:3" ht="15">
      <c r="A201" s="78" t="s">
        <v>3449</v>
      </c>
      <c r="B201" s="84" t="s">
        <v>225</v>
      </c>
      <c r="C201" s="78">
        <f>VLOOKUP(GroupVertices[[#This Row],[Vertex]],Vertices[],MATCH("ID",Vertices[[#Headers],[Vertex]:[Vertex Content Word Count]],0),FALSE)</f>
        <v>18</v>
      </c>
    </row>
    <row r="202" spans="1:3" ht="15">
      <c r="A202" s="78" t="s">
        <v>3449</v>
      </c>
      <c r="B202" s="84" t="s">
        <v>224</v>
      </c>
      <c r="C202" s="78">
        <f>VLOOKUP(GroupVertices[[#This Row],[Vertex]],Vertices[],MATCH("ID",Vertices[[#Headers],[Vertex]:[Vertex Content Word Count]],0),FALSE)</f>
        <v>17</v>
      </c>
    </row>
    <row r="203" spans="1:3" ht="15">
      <c r="A203" s="78" t="s">
        <v>3449</v>
      </c>
      <c r="B203" s="84" t="s">
        <v>223</v>
      </c>
      <c r="C203" s="78">
        <f>VLOOKUP(GroupVertices[[#This Row],[Vertex]],Vertices[],MATCH("ID",Vertices[[#Headers],[Vertex]:[Vertex Content Word Count]],0),FALSE)</f>
        <v>16</v>
      </c>
    </row>
    <row r="204" spans="1:3" ht="15">
      <c r="A204" s="78" t="s">
        <v>3449</v>
      </c>
      <c r="B204" s="84" t="s">
        <v>222</v>
      </c>
      <c r="C204" s="78">
        <f>VLOOKUP(GroupVertices[[#This Row],[Vertex]],Vertices[],MATCH("ID",Vertices[[#Headers],[Vertex]:[Vertex Content Word Count]],0),FALSE)</f>
        <v>15</v>
      </c>
    </row>
    <row r="205" spans="1:3" ht="15">
      <c r="A205" s="78" t="s">
        <v>3449</v>
      </c>
      <c r="B205" s="84" t="s">
        <v>221</v>
      </c>
      <c r="C205" s="78">
        <f>VLOOKUP(GroupVertices[[#This Row],[Vertex]],Vertices[],MATCH("ID",Vertices[[#Headers],[Vertex]:[Vertex Content Word Count]],0),FALSE)</f>
        <v>14</v>
      </c>
    </row>
    <row r="206" spans="1:3" ht="15">
      <c r="A206" s="78" t="s">
        <v>3449</v>
      </c>
      <c r="B206" s="84" t="s">
        <v>220</v>
      </c>
      <c r="C206" s="78">
        <f>VLOOKUP(GroupVertices[[#This Row],[Vertex]],Vertices[],MATCH("ID",Vertices[[#Headers],[Vertex]:[Vertex Content Word Count]],0),FALSE)</f>
        <v>13</v>
      </c>
    </row>
    <row r="207" spans="1:3" ht="15">
      <c r="A207" s="78" t="s">
        <v>3449</v>
      </c>
      <c r="B207" s="84" t="s">
        <v>219</v>
      </c>
      <c r="C207" s="78">
        <f>VLOOKUP(GroupVertices[[#This Row],[Vertex]],Vertices[],MATCH("ID",Vertices[[#Headers],[Vertex]:[Vertex Content Word Count]],0),FALSE)</f>
        <v>12</v>
      </c>
    </row>
    <row r="208" spans="1:3" ht="15">
      <c r="A208" s="78" t="s">
        <v>3449</v>
      </c>
      <c r="B208" s="84" t="s">
        <v>218</v>
      </c>
      <c r="C208" s="78">
        <f>VLOOKUP(GroupVertices[[#This Row],[Vertex]],Vertices[],MATCH("ID",Vertices[[#Headers],[Vertex]:[Vertex Content Word Count]],0),FALSE)</f>
        <v>11</v>
      </c>
    </row>
    <row r="209" spans="1:3" ht="15">
      <c r="A209" s="78" t="s">
        <v>3449</v>
      </c>
      <c r="B209" s="84" t="s">
        <v>217</v>
      </c>
      <c r="C209" s="78">
        <f>VLOOKUP(GroupVertices[[#This Row],[Vertex]],Vertices[],MATCH("ID",Vertices[[#Headers],[Vertex]:[Vertex Content Word Count]],0),FALSE)</f>
        <v>10</v>
      </c>
    </row>
    <row r="210" spans="1:3" ht="15">
      <c r="A210" s="78" t="s">
        <v>3449</v>
      </c>
      <c r="B210" s="84" t="s">
        <v>216</v>
      </c>
      <c r="C210" s="78">
        <f>VLOOKUP(GroupVertices[[#This Row],[Vertex]],Vertices[],MATCH("ID",Vertices[[#Headers],[Vertex]:[Vertex Content Word Count]],0),FALSE)</f>
        <v>9</v>
      </c>
    </row>
    <row r="211" spans="1:3" ht="15">
      <c r="A211" s="78" t="s">
        <v>3449</v>
      </c>
      <c r="B211" s="84" t="s">
        <v>215</v>
      </c>
      <c r="C211" s="78">
        <f>VLOOKUP(GroupVertices[[#This Row],[Vertex]],Vertices[],MATCH("ID",Vertices[[#Headers],[Vertex]:[Vertex Content Word Count]],0),FALSE)</f>
        <v>8</v>
      </c>
    </row>
    <row r="212" spans="1:3" ht="15">
      <c r="A212" s="78" t="s">
        <v>3449</v>
      </c>
      <c r="B212" s="84" t="s">
        <v>214</v>
      </c>
      <c r="C212" s="78">
        <f>VLOOKUP(GroupVertices[[#This Row],[Vertex]],Vertices[],MATCH("ID",Vertices[[#Headers],[Vertex]:[Vertex Content Word Count]],0),FALSE)</f>
        <v>6</v>
      </c>
    </row>
    <row r="213" spans="1:3" ht="15">
      <c r="A213" s="78" t="s">
        <v>3450</v>
      </c>
      <c r="B213" s="84" t="s">
        <v>482</v>
      </c>
      <c r="C213" s="78">
        <f>VLOOKUP(GroupVertices[[#This Row],[Vertex]],Vertices[],MATCH("ID",Vertices[[#Headers],[Vertex]:[Vertex Content Word Count]],0),FALSE)</f>
        <v>220</v>
      </c>
    </row>
    <row r="214" spans="1:3" ht="15">
      <c r="A214" s="78" t="s">
        <v>3450</v>
      </c>
      <c r="B214" s="84" t="s">
        <v>497</v>
      </c>
      <c r="C214" s="78">
        <f>VLOOKUP(GroupVertices[[#This Row],[Vertex]],Vertices[],MATCH("ID",Vertices[[#Headers],[Vertex]:[Vertex Content Word Count]],0),FALSE)</f>
        <v>287</v>
      </c>
    </row>
    <row r="215" spans="1:3" ht="15">
      <c r="A215" s="78" t="s">
        <v>3450</v>
      </c>
      <c r="B215" s="84" t="s">
        <v>481</v>
      </c>
      <c r="C215" s="78">
        <f>VLOOKUP(GroupVertices[[#This Row],[Vertex]],Vertices[],MATCH("ID",Vertices[[#Headers],[Vertex]:[Vertex Content Word Count]],0),FALSE)</f>
        <v>286</v>
      </c>
    </row>
    <row r="216" spans="1:3" ht="15">
      <c r="A216" s="78" t="s">
        <v>3450</v>
      </c>
      <c r="B216" s="84" t="s">
        <v>478</v>
      </c>
      <c r="C216" s="78">
        <f>VLOOKUP(GroupVertices[[#This Row],[Vertex]],Vertices[],MATCH("ID",Vertices[[#Headers],[Vertex]:[Vertex Content Word Count]],0),FALSE)</f>
        <v>283</v>
      </c>
    </row>
    <row r="217" spans="1:3" ht="15">
      <c r="A217" s="78" t="s">
        <v>3450</v>
      </c>
      <c r="B217" s="84" t="s">
        <v>472</v>
      </c>
      <c r="C217" s="78">
        <f>VLOOKUP(GroupVertices[[#This Row],[Vertex]],Vertices[],MATCH("ID",Vertices[[#Headers],[Vertex]:[Vertex Content Word Count]],0),FALSE)</f>
        <v>156</v>
      </c>
    </row>
    <row r="218" spans="1:3" ht="15">
      <c r="A218" s="78" t="s">
        <v>3450</v>
      </c>
      <c r="B218" s="84" t="s">
        <v>496</v>
      </c>
      <c r="C218" s="78">
        <f>VLOOKUP(GroupVertices[[#This Row],[Vertex]],Vertices[],MATCH("ID",Vertices[[#Headers],[Vertex]:[Vertex Content Word Count]],0),FALSE)</f>
        <v>278</v>
      </c>
    </row>
    <row r="219" spans="1:3" ht="15">
      <c r="A219" s="78" t="s">
        <v>3450</v>
      </c>
      <c r="B219" s="84" t="s">
        <v>495</v>
      </c>
      <c r="C219" s="78">
        <f>VLOOKUP(GroupVertices[[#This Row],[Vertex]],Vertices[],MATCH("ID",Vertices[[#Headers],[Vertex]:[Vertex Content Word Count]],0),FALSE)</f>
        <v>277</v>
      </c>
    </row>
    <row r="220" spans="1:3" ht="15">
      <c r="A220" s="78" t="s">
        <v>3450</v>
      </c>
      <c r="B220" s="84" t="s">
        <v>469</v>
      </c>
      <c r="C220" s="78">
        <f>VLOOKUP(GroupVertices[[#This Row],[Vertex]],Vertices[],MATCH("ID",Vertices[[#Headers],[Vertex]:[Vertex Content Word Count]],0),FALSE)</f>
        <v>274</v>
      </c>
    </row>
    <row r="221" spans="1:3" ht="15">
      <c r="A221" s="78" t="s">
        <v>3450</v>
      </c>
      <c r="B221" s="84" t="s">
        <v>489</v>
      </c>
      <c r="C221" s="78">
        <f>VLOOKUP(GroupVertices[[#This Row],[Vertex]],Vertices[],MATCH("ID",Vertices[[#Headers],[Vertex]:[Vertex Content Word Count]],0),FALSE)</f>
        <v>201</v>
      </c>
    </row>
    <row r="222" spans="1:3" ht="15">
      <c r="A222" s="78" t="s">
        <v>3450</v>
      </c>
      <c r="B222" s="84" t="s">
        <v>454</v>
      </c>
      <c r="C222" s="78">
        <f>VLOOKUP(GroupVertices[[#This Row],[Vertex]],Vertices[],MATCH("ID",Vertices[[#Headers],[Vertex]:[Vertex Content Word Count]],0),FALSE)</f>
        <v>256</v>
      </c>
    </row>
    <row r="223" spans="1:3" ht="15">
      <c r="A223" s="78" t="s">
        <v>3450</v>
      </c>
      <c r="B223" s="84" t="s">
        <v>483</v>
      </c>
      <c r="C223" s="78">
        <f>VLOOKUP(GroupVertices[[#This Row],[Vertex]],Vertices[],MATCH("ID",Vertices[[#Headers],[Vertex]:[Vertex Content Word Count]],0),FALSE)</f>
        <v>254</v>
      </c>
    </row>
    <row r="224" spans="1:3" ht="15">
      <c r="A224" s="78" t="s">
        <v>3450</v>
      </c>
      <c r="B224" s="84" t="s">
        <v>452</v>
      </c>
      <c r="C224" s="78">
        <f>VLOOKUP(GroupVertices[[#This Row],[Vertex]],Vertices[],MATCH("ID",Vertices[[#Headers],[Vertex]:[Vertex Content Word Count]],0),FALSE)</f>
        <v>253</v>
      </c>
    </row>
    <row r="225" spans="1:3" ht="15">
      <c r="A225" s="78" t="s">
        <v>3450</v>
      </c>
      <c r="B225" s="84" t="s">
        <v>490</v>
      </c>
      <c r="C225" s="78">
        <f>VLOOKUP(GroupVertices[[#This Row],[Vertex]],Vertices[],MATCH("ID",Vertices[[#Headers],[Vertex]:[Vertex Content Word Count]],0),FALSE)</f>
        <v>213</v>
      </c>
    </row>
    <row r="226" spans="1:3" ht="15">
      <c r="A226" s="78" t="s">
        <v>3450</v>
      </c>
      <c r="B226" s="84" t="s">
        <v>418</v>
      </c>
      <c r="C226" s="78">
        <f>VLOOKUP(GroupVertices[[#This Row],[Vertex]],Vertices[],MATCH("ID",Vertices[[#Headers],[Vertex]:[Vertex Content Word Count]],0),FALSE)</f>
        <v>219</v>
      </c>
    </row>
    <row r="227" spans="1:3" ht="15">
      <c r="A227" s="78" t="s">
        <v>3450</v>
      </c>
      <c r="B227" s="84" t="s">
        <v>411</v>
      </c>
      <c r="C227" s="78">
        <f>VLOOKUP(GroupVertices[[#This Row],[Vertex]],Vertices[],MATCH("ID",Vertices[[#Headers],[Vertex]:[Vertex Content Word Count]],0),FALSE)</f>
        <v>212</v>
      </c>
    </row>
    <row r="228" spans="1:3" ht="15">
      <c r="A228" s="78" t="s">
        <v>3450</v>
      </c>
      <c r="B228" s="84" t="s">
        <v>400</v>
      </c>
      <c r="C228" s="78">
        <f>VLOOKUP(GroupVertices[[#This Row],[Vertex]],Vertices[],MATCH("ID",Vertices[[#Headers],[Vertex]:[Vertex Content Word Count]],0),FALSE)</f>
        <v>200</v>
      </c>
    </row>
    <row r="229" spans="1:3" ht="15">
      <c r="A229" s="78" t="s">
        <v>3450</v>
      </c>
      <c r="B229" s="84" t="s">
        <v>360</v>
      </c>
      <c r="C229" s="78">
        <f>VLOOKUP(GroupVertices[[#This Row],[Vertex]],Vertices[],MATCH("ID",Vertices[[#Headers],[Vertex]:[Vertex Content Word Count]],0),FALSE)</f>
        <v>155</v>
      </c>
    </row>
    <row r="230" spans="1:3" ht="15">
      <c r="A230" s="78" t="s">
        <v>3450</v>
      </c>
      <c r="B230" s="84" t="s">
        <v>359</v>
      </c>
      <c r="C230" s="78">
        <f>VLOOKUP(GroupVertices[[#This Row],[Vertex]],Vertices[],MATCH("ID",Vertices[[#Headers],[Vertex]:[Vertex Content Word Count]],0),FALSE)</f>
        <v>149</v>
      </c>
    </row>
    <row r="231" spans="1:3" ht="15">
      <c r="A231" s="78" t="s">
        <v>3450</v>
      </c>
      <c r="B231" s="84" t="s">
        <v>354</v>
      </c>
      <c r="C231" s="78">
        <f>VLOOKUP(GroupVertices[[#This Row],[Vertex]],Vertices[],MATCH("ID",Vertices[[#Headers],[Vertex]:[Vertex Content Word Count]],0),FALSE)</f>
        <v>148</v>
      </c>
    </row>
    <row r="232" spans="1:3" ht="15">
      <c r="A232" s="78" t="s">
        <v>3451</v>
      </c>
      <c r="B232" s="84" t="s">
        <v>422</v>
      </c>
      <c r="C232" s="78">
        <f>VLOOKUP(GroupVertices[[#This Row],[Vertex]],Vertices[],MATCH("ID",Vertices[[#Headers],[Vertex]:[Vertex Content Word Count]],0),FALSE)</f>
        <v>224</v>
      </c>
    </row>
    <row r="233" spans="1:3" ht="15">
      <c r="A233" s="78" t="s">
        <v>3451</v>
      </c>
      <c r="B233" s="84" t="s">
        <v>424</v>
      </c>
      <c r="C233" s="78">
        <f>VLOOKUP(GroupVertices[[#This Row],[Vertex]],Vertices[],MATCH("ID",Vertices[[#Headers],[Vertex]:[Vertex Content Word Count]],0),FALSE)</f>
        <v>4</v>
      </c>
    </row>
    <row r="234" spans="1:3" ht="15">
      <c r="A234" s="78" t="s">
        <v>3451</v>
      </c>
      <c r="B234" s="84" t="s">
        <v>406</v>
      </c>
      <c r="C234" s="78">
        <f>VLOOKUP(GroupVertices[[#This Row],[Vertex]],Vertices[],MATCH("ID",Vertices[[#Headers],[Vertex]:[Vertex Content Word Count]],0),FALSE)</f>
        <v>207</v>
      </c>
    </row>
    <row r="235" spans="1:3" ht="15">
      <c r="A235" s="78" t="s">
        <v>3451</v>
      </c>
      <c r="B235" s="84" t="s">
        <v>402</v>
      </c>
      <c r="C235" s="78">
        <f>VLOOKUP(GroupVertices[[#This Row],[Vertex]],Vertices[],MATCH("ID",Vertices[[#Headers],[Vertex]:[Vertex Content Word Count]],0),FALSE)</f>
        <v>203</v>
      </c>
    </row>
    <row r="236" spans="1:3" ht="15">
      <c r="A236" s="78" t="s">
        <v>3451</v>
      </c>
      <c r="B236" s="84" t="s">
        <v>316</v>
      </c>
      <c r="C236" s="78">
        <f>VLOOKUP(GroupVertices[[#This Row],[Vertex]],Vertices[],MATCH("ID",Vertices[[#Headers],[Vertex]:[Vertex Content Word Count]],0),FALSE)</f>
        <v>109</v>
      </c>
    </row>
    <row r="237" spans="1:3" ht="15">
      <c r="A237" s="78" t="s">
        <v>3451</v>
      </c>
      <c r="B237" s="84" t="s">
        <v>306</v>
      </c>
      <c r="C237" s="78">
        <f>VLOOKUP(GroupVertices[[#This Row],[Vertex]],Vertices[],MATCH("ID",Vertices[[#Headers],[Vertex]:[Vertex Content Word Count]],0),FALSE)</f>
        <v>99</v>
      </c>
    </row>
    <row r="238" spans="1:3" ht="15">
      <c r="A238" s="78" t="s">
        <v>3451</v>
      </c>
      <c r="B238" s="84" t="s">
        <v>300</v>
      </c>
      <c r="C238" s="78">
        <f>VLOOKUP(GroupVertices[[#This Row],[Vertex]],Vertices[],MATCH("ID",Vertices[[#Headers],[Vertex]:[Vertex Content Word Count]],0),FALSE)</f>
        <v>93</v>
      </c>
    </row>
    <row r="239" spans="1:3" ht="15">
      <c r="A239" s="78" t="s">
        <v>3451</v>
      </c>
      <c r="B239" s="84" t="s">
        <v>299</v>
      </c>
      <c r="C239" s="78">
        <f>VLOOKUP(GroupVertices[[#This Row],[Vertex]],Vertices[],MATCH("ID",Vertices[[#Headers],[Vertex]:[Vertex Content Word Count]],0),FALSE)</f>
        <v>92</v>
      </c>
    </row>
    <row r="240" spans="1:3" ht="15">
      <c r="A240" s="78" t="s">
        <v>3451</v>
      </c>
      <c r="B240" s="84" t="s">
        <v>213</v>
      </c>
      <c r="C240" s="78">
        <f>VLOOKUP(GroupVertices[[#This Row],[Vertex]],Vertices[],MATCH("ID",Vertices[[#Headers],[Vertex]:[Vertex Content Word Count]],0),FALSE)</f>
        <v>5</v>
      </c>
    </row>
    <row r="241" spans="1:3" ht="15">
      <c r="A241" s="78" t="s">
        <v>3451</v>
      </c>
      <c r="B241" s="84" t="s">
        <v>212</v>
      </c>
      <c r="C241" s="78">
        <f>VLOOKUP(GroupVertices[[#This Row],[Vertex]],Vertices[],MATCH("ID",Vertices[[#Headers],[Vertex]:[Vertex Content Word Count]],0),FALSE)</f>
        <v>3</v>
      </c>
    </row>
    <row r="242" spans="1:3" ht="15">
      <c r="A242" s="78" t="s">
        <v>3452</v>
      </c>
      <c r="B242" s="84" t="s">
        <v>487</v>
      </c>
      <c r="C242" s="78">
        <f>VLOOKUP(GroupVertices[[#This Row],[Vertex]],Vertices[],MATCH("ID",Vertices[[#Headers],[Vertex]:[Vertex Content Word Count]],0),FALSE)</f>
        <v>186</v>
      </c>
    </row>
    <row r="243" spans="1:3" ht="15">
      <c r="A243" s="78" t="s">
        <v>3452</v>
      </c>
      <c r="B243" s="84" t="s">
        <v>486</v>
      </c>
      <c r="C243" s="78">
        <f>VLOOKUP(GroupVertices[[#This Row],[Vertex]],Vertices[],MATCH("ID",Vertices[[#Headers],[Vertex]:[Vertex Content Word Count]],0),FALSE)</f>
        <v>185</v>
      </c>
    </row>
    <row r="244" spans="1:3" ht="15">
      <c r="A244" s="78" t="s">
        <v>3452</v>
      </c>
      <c r="B244" s="84" t="s">
        <v>412</v>
      </c>
      <c r="C244" s="78">
        <f>VLOOKUP(GroupVertices[[#This Row],[Vertex]],Vertices[],MATCH("ID",Vertices[[#Headers],[Vertex]:[Vertex Content Word Count]],0),FALSE)</f>
        <v>214</v>
      </c>
    </row>
    <row r="245" spans="1:3" ht="15">
      <c r="A245" s="78" t="s">
        <v>3452</v>
      </c>
      <c r="B245" s="84" t="s">
        <v>403</v>
      </c>
      <c r="C245" s="78">
        <f>VLOOKUP(GroupVertices[[#This Row],[Vertex]],Vertices[],MATCH("ID",Vertices[[#Headers],[Vertex]:[Vertex Content Word Count]],0),FALSE)</f>
        <v>204</v>
      </c>
    </row>
    <row r="246" spans="1:3" ht="15">
      <c r="A246" s="78" t="s">
        <v>3452</v>
      </c>
      <c r="B246" s="84" t="s">
        <v>399</v>
      </c>
      <c r="C246" s="78">
        <f>VLOOKUP(GroupVertices[[#This Row],[Vertex]],Vertices[],MATCH("ID",Vertices[[#Headers],[Vertex]:[Vertex Content Word Count]],0),FALSE)</f>
        <v>199</v>
      </c>
    </row>
    <row r="247" spans="1:3" ht="15">
      <c r="A247" s="78" t="s">
        <v>3452</v>
      </c>
      <c r="B247" s="84" t="s">
        <v>397</v>
      </c>
      <c r="C247" s="78">
        <f>VLOOKUP(GroupVertices[[#This Row],[Vertex]],Vertices[],MATCH("ID",Vertices[[#Headers],[Vertex]:[Vertex Content Word Count]],0),FALSE)</f>
        <v>197</v>
      </c>
    </row>
    <row r="248" spans="1:3" ht="15">
      <c r="A248" s="78" t="s">
        <v>3452</v>
      </c>
      <c r="B248" s="84" t="s">
        <v>392</v>
      </c>
      <c r="C248" s="78">
        <f>VLOOKUP(GroupVertices[[#This Row],[Vertex]],Vertices[],MATCH("ID",Vertices[[#Headers],[Vertex]:[Vertex Content Word Count]],0),FALSE)</f>
        <v>191</v>
      </c>
    </row>
    <row r="249" spans="1:3" ht="15">
      <c r="A249" s="78" t="s">
        <v>3452</v>
      </c>
      <c r="B249" s="84" t="s">
        <v>389</v>
      </c>
      <c r="C249" s="78">
        <f>VLOOKUP(GroupVertices[[#This Row],[Vertex]],Vertices[],MATCH("ID",Vertices[[#Headers],[Vertex]:[Vertex Content Word Count]],0),FALSE)</f>
        <v>188</v>
      </c>
    </row>
    <row r="250" spans="1:3" ht="15">
      <c r="A250" s="78" t="s">
        <v>3452</v>
      </c>
      <c r="B250" s="84" t="s">
        <v>387</v>
      </c>
      <c r="C250" s="78">
        <f>VLOOKUP(GroupVertices[[#This Row],[Vertex]],Vertices[],MATCH("ID",Vertices[[#Headers],[Vertex]:[Vertex Content Word Count]],0),FALSE)</f>
        <v>184</v>
      </c>
    </row>
    <row r="251" spans="1:3" ht="15">
      <c r="A251" s="78" t="s">
        <v>3453</v>
      </c>
      <c r="B251" s="84" t="s">
        <v>453</v>
      </c>
      <c r="C251" s="78">
        <f>VLOOKUP(GroupVertices[[#This Row],[Vertex]],Vertices[],MATCH("ID",Vertices[[#Headers],[Vertex]:[Vertex Content Word Count]],0),FALSE)</f>
        <v>255</v>
      </c>
    </row>
    <row r="252" spans="1:3" ht="15">
      <c r="A252" s="78" t="s">
        <v>3453</v>
      </c>
      <c r="B252" s="84" t="s">
        <v>364</v>
      </c>
      <c r="C252" s="78">
        <f>VLOOKUP(GroupVertices[[#This Row],[Vertex]],Vertices[],MATCH("ID",Vertices[[#Headers],[Vertex]:[Vertex Content Word Count]],0),FALSE)</f>
        <v>153</v>
      </c>
    </row>
    <row r="253" spans="1:3" ht="15">
      <c r="A253" s="78" t="s">
        <v>3453</v>
      </c>
      <c r="B253" s="84" t="s">
        <v>393</v>
      </c>
      <c r="C253" s="78">
        <f>VLOOKUP(GroupVertices[[#This Row],[Vertex]],Vertices[],MATCH("ID",Vertices[[#Headers],[Vertex]:[Vertex Content Word Count]],0),FALSE)</f>
        <v>192</v>
      </c>
    </row>
    <row r="254" spans="1:3" ht="15">
      <c r="A254" s="78" t="s">
        <v>3453</v>
      </c>
      <c r="B254" s="84" t="s">
        <v>380</v>
      </c>
      <c r="C254" s="78">
        <f>VLOOKUP(GroupVertices[[#This Row],[Vertex]],Vertices[],MATCH("ID",Vertices[[#Headers],[Vertex]:[Vertex Content Word Count]],0),FALSE)</f>
        <v>177</v>
      </c>
    </row>
    <row r="255" spans="1:3" ht="15">
      <c r="A255" s="78" t="s">
        <v>3453</v>
      </c>
      <c r="B255" s="84" t="s">
        <v>371</v>
      </c>
      <c r="C255" s="78">
        <f>VLOOKUP(GroupVertices[[#This Row],[Vertex]],Vertices[],MATCH("ID",Vertices[[#Headers],[Vertex]:[Vertex Content Word Count]],0),FALSE)</f>
        <v>167</v>
      </c>
    </row>
    <row r="256" spans="1:3" ht="15">
      <c r="A256" s="78" t="s">
        <v>3453</v>
      </c>
      <c r="B256" s="84" t="s">
        <v>485</v>
      </c>
      <c r="C256" s="78">
        <f>VLOOKUP(GroupVertices[[#This Row],[Vertex]],Vertices[],MATCH("ID",Vertices[[#Headers],[Vertex]:[Vertex Content Word Count]],0),FALSE)</f>
        <v>160</v>
      </c>
    </row>
    <row r="257" spans="1:3" ht="15">
      <c r="A257" s="78" t="s">
        <v>3453</v>
      </c>
      <c r="B257" s="84" t="s">
        <v>363</v>
      </c>
      <c r="C257" s="78">
        <f>VLOOKUP(GroupVertices[[#This Row],[Vertex]],Vertices[],MATCH("ID",Vertices[[#Headers],[Vertex]:[Vertex Content Word Count]],0),FALSE)</f>
        <v>159</v>
      </c>
    </row>
    <row r="258" spans="1:3" ht="15">
      <c r="A258" s="78" t="s">
        <v>3453</v>
      </c>
      <c r="B258" s="84" t="s">
        <v>357</v>
      </c>
      <c r="C258" s="78">
        <f>VLOOKUP(GroupVertices[[#This Row],[Vertex]],Vertices[],MATCH("ID",Vertices[[#Headers],[Vertex]:[Vertex Content Word Count]],0),FALSE)</f>
        <v>152</v>
      </c>
    </row>
    <row r="259" spans="1:3" ht="15">
      <c r="A259" s="78" t="s">
        <v>3454</v>
      </c>
      <c r="B259" s="84" t="s">
        <v>438</v>
      </c>
      <c r="C259" s="78">
        <f>VLOOKUP(GroupVertices[[#This Row],[Vertex]],Vertices[],MATCH("ID",Vertices[[#Headers],[Vertex]:[Vertex Content Word Count]],0),FALSE)</f>
        <v>172</v>
      </c>
    </row>
    <row r="260" spans="1:3" ht="15">
      <c r="A260" s="78" t="s">
        <v>3454</v>
      </c>
      <c r="B260" s="84" t="s">
        <v>491</v>
      </c>
      <c r="C260" s="78">
        <f>VLOOKUP(GroupVertices[[#This Row],[Vertex]],Vertices[],MATCH("ID",Vertices[[#Headers],[Vertex]:[Vertex Content Word Count]],0),FALSE)</f>
        <v>238</v>
      </c>
    </row>
    <row r="261" spans="1:3" ht="15">
      <c r="A261" s="78" t="s">
        <v>3454</v>
      </c>
      <c r="B261" s="84" t="s">
        <v>431</v>
      </c>
      <c r="C261" s="78">
        <f>VLOOKUP(GroupVertices[[#This Row],[Vertex]],Vertices[],MATCH("ID",Vertices[[#Headers],[Vertex]:[Vertex Content Word Count]],0),FALSE)</f>
        <v>231</v>
      </c>
    </row>
    <row r="262" spans="1:3" ht="15">
      <c r="A262" s="78" t="s">
        <v>3454</v>
      </c>
      <c r="B262" s="84" t="s">
        <v>420</v>
      </c>
      <c r="C262" s="78">
        <f>VLOOKUP(GroupVertices[[#This Row],[Vertex]],Vertices[],MATCH("ID",Vertices[[#Headers],[Vertex]:[Vertex Content Word Count]],0),FALSE)</f>
        <v>222</v>
      </c>
    </row>
    <row r="263" spans="1:3" ht="15">
      <c r="A263" s="78" t="s">
        <v>3454</v>
      </c>
      <c r="B263" s="84" t="s">
        <v>394</v>
      </c>
      <c r="C263" s="78">
        <f>VLOOKUP(GroupVertices[[#This Row],[Vertex]],Vertices[],MATCH("ID",Vertices[[#Headers],[Vertex]:[Vertex Content Word Count]],0),FALSE)</f>
        <v>193</v>
      </c>
    </row>
    <row r="264" spans="1:3" ht="15">
      <c r="A264" s="78" t="s">
        <v>3454</v>
      </c>
      <c r="B264" s="84" t="s">
        <v>488</v>
      </c>
      <c r="C264" s="78">
        <f>VLOOKUP(GroupVertices[[#This Row],[Vertex]],Vertices[],MATCH("ID",Vertices[[#Headers],[Vertex]:[Vertex Content Word Count]],0),FALSE)</f>
        <v>194</v>
      </c>
    </row>
    <row r="265" spans="1:3" ht="15">
      <c r="A265" s="78" t="s">
        <v>3454</v>
      </c>
      <c r="B265" s="84" t="s">
        <v>375</v>
      </c>
      <c r="C265" s="78">
        <f>VLOOKUP(GroupVertices[[#This Row],[Vertex]],Vertices[],MATCH("ID",Vertices[[#Headers],[Vertex]:[Vertex Content Word Count]],0),FALSE)</f>
        <v>171</v>
      </c>
    </row>
    <row r="266" spans="1:3" ht="15">
      <c r="A266" s="78" t="s">
        <v>3455</v>
      </c>
      <c r="B266" s="84" t="s">
        <v>415</v>
      </c>
      <c r="C266" s="78">
        <f>VLOOKUP(GroupVertices[[#This Row],[Vertex]],Vertices[],MATCH("ID",Vertices[[#Headers],[Vertex]:[Vertex Content Word Count]],0),FALSE)</f>
        <v>217</v>
      </c>
    </row>
    <row r="267" spans="1:3" ht="15">
      <c r="A267" s="78" t="s">
        <v>3455</v>
      </c>
      <c r="B267" s="84" t="s">
        <v>416</v>
      </c>
      <c r="C267" s="78">
        <f>VLOOKUP(GroupVertices[[#This Row],[Vertex]],Vertices[],MATCH("ID",Vertices[[#Headers],[Vertex]:[Vertex Content Word Count]],0),FALSE)</f>
        <v>147</v>
      </c>
    </row>
    <row r="268" spans="1:3" ht="15">
      <c r="A268" s="78" t="s">
        <v>3455</v>
      </c>
      <c r="B268" s="84" t="s">
        <v>414</v>
      </c>
      <c r="C268" s="78">
        <f>VLOOKUP(GroupVertices[[#This Row],[Vertex]],Vertices[],MATCH("ID",Vertices[[#Headers],[Vertex]:[Vertex Content Word Count]],0),FALSE)</f>
        <v>216</v>
      </c>
    </row>
    <row r="269" spans="1:3" ht="15">
      <c r="A269" s="78" t="s">
        <v>3455</v>
      </c>
      <c r="B269" s="84" t="s">
        <v>398</v>
      </c>
      <c r="C269" s="78">
        <f>VLOOKUP(GroupVertices[[#This Row],[Vertex]],Vertices[],MATCH("ID",Vertices[[#Headers],[Vertex]:[Vertex Content Word Count]],0),FALSE)</f>
        <v>198</v>
      </c>
    </row>
    <row r="270" spans="1:3" ht="15">
      <c r="A270" s="78" t="s">
        <v>3455</v>
      </c>
      <c r="B270" s="84" t="s">
        <v>353</v>
      </c>
      <c r="C270" s="78">
        <f>VLOOKUP(GroupVertices[[#This Row],[Vertex]],Vertices[],MATCH("ID",Vertices[[#Headers],[Vertex]:[Vertex Content Word Count]],0),FALSE)</f>
        <v>146</v>
      </c>
    </row>
    <row r="271" spans="1:3" ht="15">
      <c r="A271" s="78" t="s">
        <v>3456</v>
      </c>
      <c r="B271" s="84" t="s">
        <v>260</v>
      </c>
      <c r="C271" s="78">
        <f>VLOOKUP(GroupVertices[[#This Row],[Vertex]],Vertices[],MATCH("ID",Vertices[[#Headers],[Vertex]:[Vertex Content Word Count]],0),FALSE)</f>
        <v>53</v>
      </c>
    </row>
    <row r="272" spans="1:3" ht="15">
      <c r="A272" s="78" t="s">
        <v>3456</v>
      </c>
      <c r="B272" s="84" t="s">
        <v>396</v>
      </c>
      <c r="C272" s="78">
        <f>VLOOKUP(GroupVertices[[#This Row],[Vertex]],Vertices[],MATCH("ID",Vertices[[#Headers],[Vertex]:[Vertex Content Word Count]],0),FALSE)</f>
        <v>196</v>
      </c>
    </row>
    <row r="273" spans="1:3" ht="15">
      <c r="A273" s="78" t="s">
        <v>3456</v>
      </c>
      <c r="B273" s="84" t="s">
        <v>427</v>
      </c>
      <c r="C273" s="78">
        <f>VLOOKUP(GroupVertices[[#This Row],[Vertex]],Vertices[],MATCH("ID",Vertices[[#Headers],[Vertex]:[Vertex Content Word Count]],0),FALSE)</f>
        <v>227</v>
      </c>
    </row>
    <row r="274" spans="1:3" ht="15">
      <c r="A274" s="78" t="s">
        <v>3456</v>
      </c>
      <c r="B274" s="84" t="s">
        <v>446</v>
      </c>
      <c r="C274" s="78">
        <f>VLOOKUP(GroupVertices[[#This Row],[Vertex]],Vertices[],MATCH("ID",Vertices[[#Headers],[Vertex]:[Vertex Content Word Count]],0),FALSE)</f>
        <v>246</v>
      </c>
    </row>
    <row r="275" spans="1:3" ht="15">
      <c r="A275" s="78" t="s">
        <v>3456</v>
      </c>
      <c r="B275" s="84" t="s">
        <v>475</v>
      </c>
      <c r="C275" s="78">
        <f>VLOOKUP(GroupVertices[[#This Row],[Vertex]],Vertices[],MATCH("ID",Vertices[[#Headers],[Vertex]:[Vertex Content Word Count]],0),FALSE)</f>
        <v>280</v>
      </c>
    </row>
    <row r="276" spans="1:3" ht="15">
      <c r="A276" s="78" t="s">
        <v>3457</v>
      </c>
      <c r="B276" s="84" t="s">
        <v>456</v>
      </c>
      <c r="C276" s="78">
        <f>VLOOKUP(GroupVertices[[#This Row],[Vertex]],Vertices[],MATCH("ID",Vertices[[#Headers],[Vertex]:[Vertex Content Word Count]],0),FALSE)</f>
        <v>258</v>
      </c>
    </row>
    <row r="277" spans="1:3" ht="15">
      <c r="A277" s="78" t="s">
        <v>3457</v>
      </c>
      <c r="B277" s="84" t="s">
        <v>494</v>
      </c>
      <c r="C277" s="78">
        <f>VLOOKUP(GroupVertices[[#This Row],[Vertex]],Vertices[],MATCH("ID",Vertices[[#Headers],[Vertex]:[Vertex Content Word Count]],0),FALSE)</f>
        <v>261</v>
      </c>
    </row>
    <row r="278" spans="1:3" ht="15">
      <c r="A278" s="78" t="s">
        <v>3457</v>
      </c>
      <c r="B278" s="84" t="s">
        <v>493</v>
      </c>
      <c r="C278" s="78">
        <f>VLOOKUP(GroupVertices[[#This Row],[Vertex]],Vertices[],MATCH("ID",Vertices[[#Headers],[Vertex]:[Vertex Content Word Count]],0),FALSE)</f>
        <v>260</v>
      </c>
    </row>
    <row r="279" spans="1:3" ht="15">
      <c r="A279" s="78" t="s">
        <v>3457</v>
      </c>
      <c r="B279" s="84" t="s">
        <v>492</v>
      </c>
      <c r="C279" s="78">
        <f>VLOOKUP(GroupVertices[[#This Row],[Vertex]],Vertices[],MATCH("ID",Vertices[[#Headers],[Vertex]:[Vertex Content Word Count]],0),FALSE)</f>
        <v>259</v>
      </c>
    </row>
    <row r="280" spans="1:3" ht="15">
      <c r="A280" s="78" t="s">
        <v>3458</v>
      </c>
      <c r="B280" s="84" t="s">
        <v>474</v>
      </c>
      <c r="C280" s="78">
        <f>VLOOKUP(GroupVertices[[#This Row],[Vertex]],Vertices[],MATCH("ID",Vertices[[#Headers],[Vertex]:[Vertex Content Word Count]],0),FALSE)</f>
        <v>279</v>
      </c>
    </row>
    <row r="281" spans="1:3" ht="15">
      <c r="A281" s="78" t="s">
        <v>3458</v>
      </c>
      <c r="B281" s="84" t="s">
        <v>473</v>
      </c>
      <c r="C281" s="78">
        <f>VLOOKUP(GroupVertices[[#This Row],[Vertex]],Vertices[],MATCH("ID",Vertices[[#Headers],[Vertex]:[Vertex Content Word Count]],0),FALSE)</f>
        <v>269</v>
      </c>
    </row>
    <row r="282" spans="1:3" ht="15">
      <c r="A282" s="78" t="s">
        <v>3458</v>
      </c>
      <c r="B282" s="84" t="s">
        <v>464</v>
      </c>
      <c r="C282" s="78">
        <f>VLOOKUP(GroupVertices[[#This Row],[Vertex]],Vertices[],MATCH("ID",Vertices[[#Headers],[Vertex]:[Vertex Content Word Count]],0),FALSE)</f>
        <v>268</v>
      </c>
    </row>
    <row r="283" spans="1:3" ht="15">
      <c r="A283" s="78" t="s">
        <v>3459</v>
      </c>
      <c r="B283" s="84" t="s">
        <v>463</v>
      </c>
      <c r="C283" s="78">
        <f>VLOOKUP(GroupVertices[[#This Row],[Vertex]],Vertices[],MATCH("ID",Vertices[[#Headers],[Vertex]:[Vertex Content Word Count]],0),FALSE)</f>
        <v>267</v>
      </c>
    </row>
    <row r="284" spans="1:3" ht="15">
      <c r="A284" s="78" t="s">
        <v>3459</v>
      </c>
      <c r="B284" s="84" t="s">
        <v>462</v>
      </c>
      <c r="C284" s="78">
        <f>VLOOKUP(GroupVertices[[#This Row],[Vertex]],Vertices[],MATCH("ID",Vertices[[#Headers],[Vertex]:[Vertex Content Word Count]],0),FALSE)</f>
        <v>252</v>
      </c>
    </row>
    <row r="285" spans="1:3" ht="15">
      <c r="A285" s="78" t="s">
        <v>3459</v>
      </c>
      <c r="B285" s="84" t="s">
        <v>451</v>
      </c>
      <c r="C285" s="78">
        <f>VLOOKUP(GroupVertices[[#This Row],[Vertex]],Vertices[],MATCH("ID",Vertices[[#Headers],[Vertex]:[Vertex Content Word Count]],0),FALSE)</f>
        <v>251</v>
      </c>
    </row>
    <row r="286" spans="1:3" ht="15">
      <c r="A286" s="78" t="s">
        <v>3460</v>
      </c>
      <c r="B286" s="84" t="s">
        <v>430</v>
      </c>
      <c r="C286" s="78">
        <f>VLOOKUP(GroupVertices[[#This Row],[Vertex]],Vertices[],MATCH("ID",Vertices[[#Headers],[Vertex]:[Vertex Content Word Count]],0),FALSE)</f>
        <v>230</v>
      </c>
    </row>
    <row r="287" spans="1:3" ht="15">
      <c r="A287" s="78" t="s">
        <v>3460</v>
      </c>
      <c r="B287" s="84" t="s">
        <v>429</v>
      </c>
      <c r="C287" s="78">
        <f>VLOOKUP(GroupVertices[[#This Row],[Vertex]],Vertices[],MATCH("ID",Vertices[[#Headers],[Vertex]:[Vertex Content Word Count]],0),FALSE)</f>
        <v>229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3479</v>
      </c>
      <c r="B2" s="34" t="s">
        <v>3410</v>
      </c>
      <c r="D2" s="31">
        <f>MIN(Vertices[Degree])</f>
        <v>0</v>
      </c>
      <c r="E2" s="3">
        <f>COUNTIF(Vertices[Degree],"&gt;= "&amp;D2)-COUNTIF(Vertices[Degree],"&gt;="&amp;D3)</f>
        <v>0</v>
      </c>
      <c r="F2" s="37">
        <f>MIN(Vertices[In-Degree])</f>
        <v>0</v>
      </c>
      <c r="G2" s="38">
        <f>COUNTIF(Vertices[In-Degree],"&gt;= "&amp;F2)-COUNTIF(Vertices[In-Degree],"&gt;="&amp;F3)</f>
        <v>278</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280</v>
      </c>
      <c r="L2" s="37">
        <f>MIN(Vertices[Closeness Centrality])</f>
        <v>0</v>
      </c>
      <c r="M2" s="38">
        <f>COUNTIF(Vertices[Closeness Centrality],"&gt;= "&amp;L2)-COUNTIF(Vertices[Closeness Centrality],"&gt;="&amp;L3)</f>
        <v>263</v>
      </c>
      <c r="N2" s="37">
        <f>MIN(Vertices[Eigenvector Centrality])</f>
        <v>0</v>
      </c>
      <c r="O2" s="38">
        <f>COUNTIF(Vertices[Eigenvector Centrality],"&gt;= "&amp;N2)-COUNTIF(Vertices[Eigenvector Centrality],"&gt;="&amp;N3)</f>
        <v>58</v>
      </c>
      <c r="P2" s="37">
        <f>MIN(Vertices[PageRank])</f>
        <v>0.404099</v>
      </c>
      <c r="Q2" s="38">
        <f>COUNTIF(Vertices[PageRank],"&gt;= "&amp;P2)-COUNTIF(Vertices[PageRank],"&gt;="&amp;P3)</f>
        <v>278</v>
      </c>
      <c r="R2" s="37">
        <f>MIN(Vertices[Clustering Coefficient])</f>
        <v>0</v>
      </c>
      <c r="S2" s="43">
        <f>COUNTIF(Vertices[Clustering Coefficient],"&gt;= "&amp;R2)-COUNTIF(Vertices[Clustering Coefficient],"&gt;="&amp;R3)</f>
        <v>264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4.072727272727272</v>
      </c>
      <c r="G3" s="40">
        <f>COUNTIF(Vertices[In-Degree],"&gt;= "&amp;F3)-COUNTIF(Vertices[In-Degree],"&gt;="&amp;F4)</f>
        <v>4</v>
      </c>
      <c r="H3" s="39">
        <f aca="true" t="shared" si="3" ref="H3:H26">H2+($H$57-$H$2)/BinDivisor</f>
        <v>0.2</v>
      </c>
      <c r="I3" s="40">
        <f>COUNTIF(Vertices[Out-Degree],"&gt;= "&amp;H3)-COUNTIF(Vertices[Out-Degree],"&gt;="&amp;H4)</f>
        <v>0</v>
      </c>
      <c r="J3" s="39">
        <f aca="true" t="shared" si="4" ref="J3:J26">J2+($J$57-$J$2)/BinDivisor</f>
        <v>1180.9709668181818</v>
      </c>
      <c r="K3" s="40">
        <f>COUNTIF(Vertices[Betweenness Centrality],"&gt;= "&amp;J3)-COUNTIF(Vertices[Betweenness Centrality],"&gt;="&amp;J4)</f>
        <v>3</v>
      </c>
      <c r="L3" s="39">
        <f aca="true" t="shared" si="5" ref="L3:L26">L2+($L$57-$L$2)/BinDivisor</f>
        <v>0.00909090909090909</v>
      </c>
      <c r="M3" s="40">
        <f>COUNTIF(Vertices[Closeness Centrality],"&gt;= "&amp;L3)-COUNTIF(Vertices[Closeness Centrality],"&gt;="&amp;L4)</f>
        <v>0</v>
      </c>
      <c r="N3" s="39">
        <f aca="true" t="shared" si="6" ref="N3:N26">N2+($N$57-$N$2)/BinDivisor</f>
        <v>0.0011485272727272727</v>
      </c>
      <c r="O3" s="40">
        <f>COUNTIF(Vertices[Eigenvector Centrality],"&gt;= "&amp;N3)-COUNTIF(Vertices[Eigenvector Centrality],"&gt;="&amp;N4)</f>
        <v>0</v>
      </c>
      <c r="P3" s="39">
        <f aca="true" t="shared" si="7" ref="P3:P26">P2+($P$57-$P$2)/BinDivisor</f>
        <v>2.172977618181818</v>
      </c>
      <c r="Q3" s="40">
        <f>COUNTIF(Vertices[PageRank],"&gt;= "&amp;P3)-COUNTIF(Vertices[PageRank],"&gt;="&amp;P4)</f>
        <v>5</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286</v>
      </c>
      <c r="D4" s="32">
        <f t="shared" si="1"/>
        <v>0</v>
      </c>
      <c r="E4" s="3">
        <f>COUNTIF(Vertices[Degree],"&gt;= "&amp;D4)-COUNTIF(Vertices[Degree],"&gt;="&amp;D5)</f>
        <v>0</v>
      </c>
      <c r="F4" s="37">
        <f t="shared" si="2"/>
        <v>8.145454545454545</v>
      </c>
      <c r="G4" s="38">
        <f>COUNTIF(Vertices[In-Degree],"&gt;= "&amp;F4)-COUNTIF(Vertices[In-Degree],"&gt;="&amp;F5)</f>
        <v>3</v>
      </c>
      <c r="H4" s="37">
        <f t="shared" si="3"/>
        <v>0.4</v>
      </c>
      <c r="I4" s="38">
        <f>COUNTIF(Vertices[Out-Degree],"&gt;= "&amp;H4)-COUNTIF(Vertices[Out-Degree],"&gt;="&amp;H5)</f>
        <v>0</v>
      </c>
      <c r="J4" s="37">
        <f t="shared" si="4"/>
        <v>2361.9419336363635</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0.0022970545454545454</v>
      </c>
      <c r="O4" s="38">
        <f>COUNTIF(Vertices[Eigenvector Centrality],"&gt;= "&amp;N4)-COUNTIF(Vertices[Eigenvector Centrality],"&gt;="&amp;N5)</f>
        <v>0</v>
      </c>
      <c r="P4" s="37">
        <f t="shared" si="7"/>
        <v>3.9418562363636362</v>
      </c>
      <c r="Q4" s="38">
        <f>COUNTIF(Vertices[PageRank],"&gt;= "&amp;P4)-COUNTIF(Vertices[PageRank],"&gt;="&amp;P5)</f>
        <v>2</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12.218181818181817</v>
      </c>
      <c r="G5" s="40">
        <f>COUNTIF(Vertices[In-Degree],"&gt;= "&amp;F5)-COUNTIF(Vertices[In-Degree],"&gt;="&amp;F6)</f>
        <v>0</v>
      </c>
      <c r="H5" s="39">
        <f t="shared" si="3"/>
        <v>0.6000000000000001</v>
      </c>
      <c r="I5" s="40">
        <f>COUNTIF(Vertices[Out-Degree],"&gt;= "&amp;H5)-COUNTIF(Vertices[Out-Degree],"&gt;="&amp;H6)</f>
        <v>0</v>
      </c>
      <c r="J5" s="39">
        <f t="shared" si="4"/>
        <v>3542.9129004545453</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0.003445581818181818</v>
      </c>
      <c r="O5" s="40">
        <f>COUNTIF(Vertices[Eigenvector Centrality],"&gt;= "&amp;N5)-COUNTIF(Vertices[Eigenvector Centrality],"&gt;="&amp;N6)</f>
        <v>216</v>
      </c>
      <c r="P5" s="39">
        <f t="shared" si="7"/>
        <v>5.710734854545454</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284</v>
      </c>
      <c r="D6" s="32">
        <f t="shared" si="1"/>
        <v>0</v>
      </c>
      <c r="E6" s="3">
        <f>COUNTIF(Vertices[Degree],"&gt;= "&amp;D6)-COUNTIF(Vertices[Degree],"&gt;="&amp;D7)</f>
        <v>0</v>
      </c>
      <c r="F6" s="37">
        <f t="shared" si="2"/>
        <v>16.29090909090909</v>
      </c>
      <c r="G6" s="38">
        <f>COUNTIF(Vertices[In-Degree],"&gt;= "&amp;F6)-COUNTIF(Vertices[In-Degree],"&gt;="&amp;F7)</f>
        <v>0</v>
      </c>
      <c r="H6" s="37">
        <f t="shared" si="3"/>
        <v>0.8</v>
      </c>
      <c r="I6" s="38">
        <f>COUNTIF(Vertices[Out-Degree],"&gt;= "&amp;H6)-COUNTIF(Vertices[Out-Degree],"&gt;="&amp;H7)</f>
        <v>0</v>
      </c>
      <c r="J6" s="37">
        <f t="shared" si="4"/>
        <v>4723.883867272727</v>
      </c>
      <c r="K6" s="38">
        <f>COUNTIF(Vertices[Betweenness Centrality],"&gt;= "&amp;J6)-COUNTIF(Vertices[Betweenness Centrality],"&gt;="&amp;J7)</f>
        <v>1</v>
      </c>
      <c r="L6" s="37">
        <f t="shared" si="5"/>
        <v>0.03636363636363636</v>
      </c>
      <c r="M6" s="38">
        <f>COUNTIF(Vertices[Closeness Centrality],"&gt;= "&amp;L6)-COUNTIF(Vertices[Closeness Centrality],"&gt;="&amp;L7)</f>
        <v>0</v>
      </c>
      <c r="N6" s="37">
        <f t="shared" si="6"/>
        <v>0.004594109090909091</v>
      </c>
      <c r="O6" s="38">
        <f>COUNTIF(Vertices[Eigenvector Centrality],"&gt;= "&amp;N6)-COUNTIF(Vertices[Eigenvector Centrality],"&gt;="&amp;N7)</f>
        <v>8</v>
      </c>
      <c r="P6" s="37">
        <f t="shared" si="7"/>
        <v>7.479613472727273</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121</v>
      </c>
      <c r="D7" s="32">
        <f t="shared" si="1"/>
        <v>0</v>
      </c>
      <c r="E7" s="3">
        <f>COUNTIF(Vertices[Degree],"&gt;= "&amp;D7)-COUNTIF(Vertices[Degree],"&gt;="&amp;D8)</f>
        <v>0</v>
      </c>
      <c r="F7" s="39">
        <f t="shared" si="2"/>
        <v>20.36363636363636</v>
      </c>
      <c r="G7" s="40">
        <f>COUNTIF(Vertices[In-Degree],"&gt;= "&amp;F7)-COUNTIF(Vertices[In-Degree],"&gt;="&amp;F8)</f>
        <v>0</v>
      </c>
      <c r="H7" s="39">
        <f t="shared" si="3"/>
        <v>1</v>
      </c>
      <c r="I7" s="40">
        <f>COUNTIF(Vertices[Out-Degree],"&gt;= "&amp;H7)-COUNTIF(Vertices[Out-Degree],"&gt;="&amp;H8)</f>
        <v>250</v>
      </c>
      <c r="J7" s="39">
        <f t="shared" si="4"/>
        <v>5904.854834090909</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0.005742636363636364</v>
      </c>
      <c r="O7" s="40">
        <f>COUNTIF(Vertices[Eigenvector Centrality],"&gt;= "&amp;N7)-COUNTIF(Vertices[Eigenvector Centrality],"&gt;="&amp;N8)</f>
        <v>3</v>
      </c>
      <c r="P7" s="39">
        <f t="shared" si="7"/>
        <v>9.24849209090909</v>
      </c>
      <c r="Q7" s="40">
        <f>COUNTIF(Vertices[PageRank],"&gt;= "&amp;P7)-COUNTIF(Vertices[PageRank],"&gt;="&amp;P8)</f>
        <v>0</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405</v>
      </c>
      <c r="D8" s="32">
        <f t="shared" si="1"/>
        <v>0</v>
      </c>
      <c r="E8" s="3">
        <f>COUNTIF(Vertices[Degree],"&gt;= "&amp;D8)-COUNTIF(Vertices[Degree],"&gt;="&amp;D9)</f>
        <v>0</v>
      </c>
      <c r="F8" s="37">
        <f t="shared" si="2"/>
        <v>24.43636363636363</v>
      </c>
      <c r="G8" s="38">
        <f>COUNTIF(Vertices[In-Degree],"&gt;= "&amp;F8)-COUNTIF(Vertices[In-Degree],"&gt;="&amp;F9)</f>
        <v>0</v>
      </c>
      <c r="H8" s="37">
        <f t="shared" si="3"/>
        <v>1.2</v>
      </c>
      <c r="I8" s="38">
        <f>COUNTIF(Vertices[Out-Degree],"&gt;= "&amp;H8)-COUNTIF(Vertices[Out-Degree],"&gt;="&amp;H9)</f>
        <v>0</v>
      </c>
      <c r="J8" s="37">
        <f t="shared" si="4"/>
        <v>7085.825800909091</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0.006891163636363637</v>
      </c>
      <c r="O8" s="38">
        <f>COUNTIF(Vertices[Eigenvector Centrality],"&gt;= "&amp;N8)-COUNTIF(Vertices[Eigenvector Centrality],"&gt;="&amp;N9)</f>
        <v>0</v>
      </c>
      <c r="P8" s="37">
        <f t="shared" si="7"/>
        <v>11.017370709090908</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28.5090909090909</v>
      </c>
      <c r="G9" s="40">
        <f>COUNTIF(Vertices[In-Degree],"&gt;= "&amp;F9)-COUNTIF(Vertices[In-Degree],"&gt;="&amp;F10)</f>
        <v>0</v>
      </c>
      <c r="H9" s="39">
        <f t="shared" si="3"/>
        <v>1.4</v>
      </c>
      <c r="I9" s="40">
        <f>COUNTIF(Vertices[Out-Degree],"&gt;= "&amp;H9)-COUNTIF(Vertices[Out-Degree],"&gt;="&amp;H10)</f>
        <v>0</v>
      </c>
      <c r="J9" s="39">
        <f t="shared" si="4"/>
        <v>8266.796767727274</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0.008039690909090909</v>
      </c>
      <c r="O9" s="40">
        <f>COUNTIF(Vertices[Eigenvector Centrality],"&gt;= "&amp;N9)-COUNTIF(Vertices[Eigenvector Centrality],"&gt;="&amp;N10)</f>
        <v>0</v>
      </c>
      <c r="P9" s="39">
        <f t="shared" si="7"/>
        <v>12.786249327272726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32.58181818181817</v>
      </c>
      <c r="G10" s="38">
        <f>COUNTIF(Vertices[In-Degree],"&gt;= "&amp;F10)-COUNTIF(Vertices[In-Degree],"&gt;="&amp;F11)</f>
        <v>0</v>
      </c>
      <c r="H10" s="37">
        <f t="shared" si="3"/>
        <v>1.5999999999999999</v>
      </c>
      <c r="I10" s="38">
        <f>COUNTIF(Vertices[Out-Degree],"&gt;= "&amp;H10)-COUNTIF(Vertices[Out-Degree],"&gt;="&amp;H11)</f>
        <v>0</v>
      </c>
      <c r="J10" s="37">
        <f t="shared" si="4"/>
        <v>9447.767734545456</v>
      </c>
      <c r="K10" s="38">
        <f>COUNTIF(Vertices[Betweenness Centrality],"&gt;= "&amp;J10)-COUNTIF(Vertices[Betweenness Centrality],"&gt;="&amp;J11)</f>
        <v>0</v>
      </c>
      <c r="L10" s="37">
        <f t="shared" si="5"/>
        <v>0.07272727272727274</v>
      </c>
      <c r="M10" s="38">
        <f>COUNTIF(Vertices[Closeness Centrality],"&gt;= "&amp;L10)-COUNTIF(Vertices[Closeness Centrality],"&gt;="&amp;L11)</f>
        <v>5</v>
      </c>
      <c r="N10" s="37">
        <f t="shared" si="6"/>
        <v>0.009188218181818182</v>
      </c>
      <c r="O10" s="38">
        <f>COUNTIF(Vertices[Eigenvector Centrality],"&gt;= "&amp;N10)-COUNTIF(Vertices[Eigenvector Centrality],"&gt;="&amp;N11)</f>
        <v>0</v>
      </c>
      <c r="P10" s="37">
        <f t="shared" si="7"/>
        <v>14.555127945454544</v>
      </c>
      <c r="Q10" s="38">
        <f>COUNTIF(Vertices[PageRank],"&gt;= "&amp;P10)-COUNTIF(Vertices[PageRank],"&gt;="&amp;P11)</f>
        <v>0</v>
      </c>
      <c r="R10" s="37">
        <f t="shared" si="8"/>
        <v>0.07272727272727274</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36.65454545454544</v>
      </c>
      <c r="G11" s="40">
        <f>COUNTIF(Vertices[In-Degree],"&gt;= "&amp;F11)-COUNTIF(Vertices[In-Degree],"&gt;="&amp;F12)</f>
        <v>0</v>
      </c>
      <c r="H11" s="39">
        <f t="shared" si="3"/>
        <v>1.7999999999999998</v>
      </c>
      <c r="I11" s="40">
        <f>COUNTIF(Vertices[Out-Degree],"&gt;= "&amp;H11)-COUNTIF(Vertices[Out-Degree],"&gt;="&amp;H12)</f>
        <v>0</v>
      </c>
      <c r="J11" s="39">
        <f t="shared" si="4"/>
        <v>10628.738701363638</v>
      </c>
      <c r="K11" s="40">
        <f>COUNTIF(Vertices[Betweenness Centrality],"&gt;= "&amp;J11)-COUNTIF(Vertices[Betweenness Centrality],"&gt;="&amp;J12)</f>
        <v>0</v>
      </c>
      <c r="L11" s="39">
        <f t="shared" si="5"/>
        <v>0.08181818181818183</v>
      </c>
      <c r="M11" s="40">
        <f>COUNTIF(Vertices[Closeness Centrality],"&gt;= "&amp;L11)-COUNTIF(Vertices[Closeness Centrality],"&gt;="&amp;L12)</f>
        <v>2</v>
      </c>
      <c r="N11" s="39">
        <f t="shared" si="6"/>
        <v>0.010336745454545455</v>
      </c>
      <c r="O11" s="40">
        <f>COUNTIF(Vertices[Eigenvector Centrality],"&gt;= "&amp;N11)-COUNTIF(Vertices[Eigenvector Centrality],"&gt;="&amp;N12)</f>
        <v>0</v>
      </c>
      <c r="P11" s="39">
        <f t="shared" si="7"/>
        <v>16.324006563636363</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0.003289473684210526</v>
      </c>
      <c r="D12" s="32">
        <f t="shared" si="1"/>
        <v>0</v>
      </c>
      <c r="E12" s="3">
        <f>COUNTIF(Vertices[Degree],"&gt;= "&amp;D12)-COUNTIF(Vertices[Degree],"&gt;="&amp;D13)</f>
        <v>0</v>
      </c>
      <c r="F12" s="37">
        <f t="shared" si="2"/>
        <v>40.72727272727271</v>
      </c>
      <c r="G12" s="38">
        <f>COUNTIF(Vertices[In-Degree],"&gt;= "&amp;F12)-COUNTIF(Vertices[In-Degree],"&gt;="&amp;F13)</f>
        <v>0</v>
      </c>
      <c r="H12" s="37">
        <f t="shared" si="3"/>
        <v>1.9999999999999998</v>
      </c>
      <c r="I12" s="38">
        <f>COUNTIF(Vertices[Out-Degree],"&gt;= "&amp;H12)-COUNTIF(Vertices[Out-Degree],"&gt;="&amp;H13)</f>
        <v>8</v>
      </c>
      <c r="J12" s="37">
        <f t="shared" si="4"/>
        <v>11809.70966818182</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0.011485272727272728</v>
      </c>
      <c r="O12" s="38">
        <f>COUNTIF(Vertices[Eigenvector Centrality],"&gt;= "&amp;N12)-COUNTIF(Vertices[Eigenvector Centrality],"&gt;="&amp;N13)</f>
        <v>0</v>
      </c>
      <c r="P12" s="37">
        <f t="shared" si="7"/>
        <v>18.092885181818183</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0.006557377049180328</v>
      </c>
      <c r="D13" s="32">
        <f t="shared" si="1"/>
        <v>0</v>
      </c>
      <c r="E13" s="3">
        <f>COUNTIF(Vertices[Degree],"&gt;= "&amp;D13)-COUNTIF(Vertices[Degree],"&gt;="&amp;D14)</f>
        <v>0</v>
      </c>
      <c r="F13" s="39">
        <f t="shared" si="2"/>
        <v>44.79999999999998</v>
      </c>
      <c r="G13" s="40">
        <f>COUNTIF(Vertices[In-Degree],"&gt;= "&amp;F13)-COUNTIF(Vertices[In-Degree],"&gt;="&amp;F14)</f>
        <v>0</v>
      </c>
      <c r="H13" s="39">
        <f t="shared" si="3"/>
        <v>2.1999999999999997</v>
      </c>
      <c r="I13" s="40">
        <f>COUNTIF(Vertices[Out-Degree],"&gt;= "&amp;H13)-COUNTIF(Vertices[Out-Degree],"&gt;="&amp;H14)</f>
        <v>0</v>
      </c>
      <c r="J13" s="39">
        <f t="shared" si="4"/>
        <v>12990.680635000002</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0.0126338</v>
      </c>
      <c r="O13" s="40">
        <f>COUNTIF(Vertices[Eigenvector Centrality],"&gt;= "&amp;N13)-COUNTIF(Vertices[Eigenvector Centrality],"&gt;="&amp;N14)</f>
        <v>0</v>
      </c>
      <c r="P13" s="39">
        <f t="shared" si="7"/>
        <v>19.861763800000002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48.87272727272725</v>
      </c>
      <c r="G14" s="38">
        <f>COUNTIF(Vertices[In-Degree],"&gt;= "&amp;F14)-COUNTIF(Vertices[In-Degree],"&gt;="&amp;F15)</f>
        <v>0</v>
      </c>
      <c r="H14" s="37">
        <f t="shared" si="3"/>
        <v>2.4</v>
      </c>
      <c r="I14" s="38">
        <f>COUNTIF(Vertices[Out-Degree],"&gt;= "&amp;H14)-COUNTIF(Vertices[Out-Degree],"&gt;="&amp;H15)</f>
        <v>0</v>
      </c>
      <c r="J14" s="37">
        <f t="shared" si="4"/>
        <v>14171.651601818185</v>
      </c>
      <c r="K14" s="38">
        <f>COUNTIF(Vertices[Betweenness Centrality],"&gt;= "&amp;J14)-COUNTIF(Vertices[Betweenness Centrality],"&gt;="&amp;J15)</f>
        <v>0</v>
      </c>
      <c r="L14" s="37">
        <f t="shared" si="5"/>
        <v>0.10909090909090911</v>
      </c>
      <c r="M14" s="38">
        <f>COUNTIF(Vertices[Closeness Centrality],"&gt;= "&amp;L14)-COUNTIF(Vertices[Closeness Centrality],"&gt;="&amp;L15)</f>
        <v>1</v>
      </c>
      <c r="N14" s="37">
        <f t="shared" si="6"/>
        <v>0.013782327272727274</v>
      </c>
      <c r="O14" s="38">
        <f>COUNTIF(Vertices[Eigenvector Centrality],"&gt;= "&amp;N14)-COUNTIF(Vertices[Eigenvector Centrality],"&gt;="&amp;N15)</f>
        <v>0</v>
      </c>
      <c r="P14" s="37">
        <f t="shared" si="7"/>
        <v>21.63064241818182</v>
      </c>
      <c r="Q14" s="38">
        <f>COUNTIF(Vertices[PageRank],"&gt;= "&amp;P14)-COUNTIF(Vertices[PageRank],"&gt;="&amp;P15)</f>
        <v>0</v>
      </c>
      <c r="R14" s="37">
        <f t="shared" si="8"/>
        <v>0.10909090909090911</v>
      </c>
      <c r="S14" s="43">
        <f>COUNTIF(Vertices[Clustering Coefficient],"&gt;= "&amp;R14)-COUNTIF(Vertices[Clustering Coefficient],"&gt;="&amp;R15)</f>
        <v>2</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52.945454545454524</v>
      </c>
      <c r="G15" s="40">
        <f>COUNTIF(Vertices[In-Degree],"&gt;= "&amp;F15)-COUNTIF(Vertices[In-Degree],"&gt;="&amp;F16)</f>
        <v>0</v>
      </c>
      <c r="H15" s="39">
        <f t="shared" si="3"/>
        <v>2.6</v>
      </c>
      <c r="I15" s="40">
        <f>COUNTIF(Vertices[Out-Degree],"&gt;= "&amp;H15)-COUNTIF(Vertices[Out-Degree],"&gt;="&amp;H16)</f>
        <v>0</v>
      </c>
      <c r="J15" s="39">
        <f t="shared" si="4"/>
        <v>15352.622568636367</v>
      </c>
      <c r="K15" s="40">
        <f>COUNTIF(Vertices[Betweenness Centrality],"&gt;= "&amp;J15)-COUNTIF(Vertices[Betweenness Centrality],"&gt;="&amp;J16)</f>
        <v>0</v>
      </c>
      <c r="L15" s="39">
        <f t="shared" si="5"/>
        <v>0.11818181818181821</v>
      </c>
      <c r="M15" s="40">
        <f>COUNTIF(Vertices[Closeness Centrality],"&gt;= "&amp;L15)-COUNTIF(Vertices[Closeness Centrality],"&gt;="&amp;L16)</f>
        <v>2</v>
      </c>
      <c r="N15" s="39">
        <f t="shared" si="6"/>
        <v>0.014930854545454546</v>
      </c>
      <c r="O15" s="40">
        <f>COUNTIF(Vertices[Eigenvector Centrality],"&gt;= "&amp;N15)-COUNTIF(Vertices[Eigenvector Centrality],"&gt;="&amp;N16)</f>
        <v>0</v>
      </c>
      <c r="P15" s="39">
        <f t="shared" si="7"/>
        <v>23.39952103636364</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57.018181818181795</v>
      </c>
      <c r="G16" s="38">
        <f>COUNTIF(Vertices[In-Degree],"&gt;= "&amp;F16)-COUNTIF(Vertices[In-Degree],"&gt;="&amp;F17)</f>
        <v>0</v>
      </c>
      <c r="H16" s="37">
        <f t="shared" si="3"/>
        <v>2.8000000000000003</v>
      </c>
      <c r="I16" s="38">
        <f>COUNTIF(Vertices[Out-Degree],"&gt;= "&amp;H16)-COUNTIF(Vertices[Out-Degree],"&gt;="&amp;H17)</f>
        <v>0</v>
      </c>
      <c r="J16" s="37">
        <f t="shared" si="4"/>
        <v>16533.593535454547</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0.016079381818181818</v>
      </c>
      <c r="O16" s="38">
        <f>COUNTIF(Vertices[Eigenvector Centrality],"&gt;= "&amp;N16)-COUNTIF(Vertices[Eigenvector Centrality],"&gt;="&amp;N17)</f>
        <v>0</v>
      </c>
      <c r="P16" s="37">
        <f t="shared" si="7"/>
        <v>25.16839965454546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258</v>
      </c>
      <c r="D17" s="32">
        <f t="shared" si="1"/>
        <v>0</v>
      </c>
      <c r="E17" s="3">
        <f>COUNTIF(Vertices[Degree],"&gt;= "&amp;D17)-COUNTIF(Vertices[Degree],"&gt;="&amp;D18)</f>
        <v>0</v>
      </c>
      <c r="F17" s="39">
        <f t="shared" si="2"/>
        <v>61.090909090909065</v>
      </c>
      <c r="G17" s="40">
        <f>COUNTIF(Vertices[In-Degree],"&gt;= "&amp;F17)-COUNTIF(Vertices[In-Degree],"&gt;="&amp;F18)</f>
        <v>0</v>
      </c>
      <c r="H17" s="39">
        <f t="shared" si="3"/>
        <v>3.0000000000000004</v>
      </c>
      <c r="I17" s="40">
        <f>COUNTIF(Vertices[Out-Degree],"&gt;= "&amp;H17)-COUNTIF(Vertices[Out-Degree],"&gt;="&amp;H18)</f>
        <v>12</v>
      </c>
      <c r="J17" s="39">
        <f t="shared" si="4"/>
        <v>17714.56450227273</v>
      </c>
      <c r="K17" s="40">
        <f>COUNTIF(Vertices[Betweenness Centrality],"&gt;= "&amp;J17)-COUNTIF(Vertices[Betweenness Centrality],"&gt;="&amp;J18)</f>
        <v>0</v>
      </c>
      <c r="L17" s="39">
        <f t="shared" si="5"/>
        <v>0.13636363636363638</v>
      </c>
      <c r="M17" s="40">
        <f>COUNTIF(Vertices[Closeness Centrality],"&gt;= "&amp;L17)-COUNTIF(Vertices[Closeness Centrality],"&gt;="&amp;L18)</f>
        <v>1</v>
      </c>
      <c r="N17" s="39">
        <f t="shared" si="6"/>
        <v>0.01722790909090909</v>
      </c>
      <c r="O17" s="40">
        <f>COUNTIF(Vertices[Eigenvector Centrality],"&gt;= "&amp;N17)-COUNTIF(Vertices[Eigenvector Centrality],"&gt;="&amp;N18)</f>
        <v>0</v>
      </c>
      <c r="P17" s="39">
        <f t="shared" si="7"/>
        <v>26.93727827272728</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367</v>
      </c>
      <c r="D18" s="32">
        <f t="shared" si="1"/>
        <v>0</v>
      </c>
      <c r="E18" s="3">
        <f>COUNTIF(Vertices[Degree],"&gt;= "&amp;D18)-COUNTIF(Vertices[Degree],"&gt;="&amp;D19)</f>
        <v>0</v>
      </c>
      <c r="F18" s="37">
        <f t="shared" si="2"/>
        <v>65.16363636363634</v>
      </c>
      <c r="G18" s="38">
        <f>COUNTIF(Vertices[In-Degree],"&gt;= "&amp;F18)-COUNTIF(Vertices[In-Degree],"&gt;="&amp;F19)</f>
        <v>0</v>
      </c>
      <c r="H18" s="37">
        <f t="shared" si="3"/>
        <v>3.2000000000000006</v>
      </c>
      <c r="I18" s="38">
        <f>COUNTIF(Vertices[Out-Degree],"&gt;= "&amp;H18)-COUNTIF(Vertices[Out-Degree],"&gt;="&amp;H19)</f>
        <v>0</v>
      </c>
      <c r="J18" s="37">
        <f t="shared" si="4"/>
        <v>18895.53546909091</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0.01837643636363636</v>
      </c>
      <c r="O18" s="38">
        <f>COUNTIF(Vertices[Eigenvector Centrality],"&gt;= "&amp;N18)-COUNTIF(Vertices[Eigenvector Centrality],"&gt;="&amp;N19)</f>
        <v>0</v>
      </c>
      <c r="P18" s="37">
        <f t="shared" si="7"/>
        <v>28.7061568909091</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69.23636363636362</v>
      </c>
      <c r="G19" s="40">
        <f>COUNTIF(Vertices[In-Degree],"&gt;= "&amp;F19)-COUNTIF(Vertices[In-Degree],"&gt;="&amp;F20)</f>
        <v>0</v>
      </c>
      <c r="H19" s="39">
        <f t="shared" si="3"/>
        <v>3.400000000000001</v>
      </c>
      <c r="I19" s="40">
        <f>COUNTIF(Vertices[Out-Degree],"&gt;= "&amp;H19)-COUNTIF(Vertices[Out-Degree],"&gt;="&amp;H20)</f>
        <v>0</v>
      </c>
      <c r="J19" s="39">
        <f t="shared" si="4"/>
        <v>20076.506435909094</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0.01952496363636363</v>
      </c>
      <c r="O19" s="40">
        <f>COUNTIF(Vertices[Eigenvector Centrality],"&gt;= "&amp;N19)-COUNTIF(Vertices[Eigenvector Centrality],"&gt;="&amp;N20)</f>
        <v>0</v>
      </c>
      <c r="P19" s="39">
        <f t="shared" si="7"/>
        <v>30.47503550909092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73.3090909090909</v>
      </c>
      <c r="G20" s="38">
        <f>COUNTIF(Vertices[In-Degree],"&gt;= "&amp;F20)-COUNTIF(Vertices[In-Degree],"&gt;="&amp;F21)</f>
        <v>0</v>
      </c>
      <c r="H20" s="37">
        <f t="shared" si="3"/>
        <v>3.600000000000001</v>
      </c>
      <c r="I20" s="38">
        <f>COUNTIF(Vertices[Out-Degree],"&gt;= "&amp;H20)-COUNTIF(Vertices[Out-Degree],"&gt;="&amp;H21)</f>
        <v>0</v>
      </c>
      <c r="J20" s="37">
        <f t="shared" si="4"/>
        <v>21257.477402727276</v>
      </c>
      <c r="K20" s="38">
        <f>COUNTIF(Vertices[Betweenness Centrality],"&gt;= "&amp;J20)-COUNTIF(Vertices[Betweenness Centrality],"&gt;="&amp;J21)</f>
        <v>0</v>
      </c>
      <c r="L20" s="37">
        <f t="shared" si="5"/>
        <v>0.16363636363636366</v>
      </c>
      <c r="M20" s="38">
        <f>COUNTIF(Vertices[Closeness Centrality],"&gt;= "&amp;L20)-COUNTIF(Vertices[Closeness Centrality],"&gt;="&amp;L21)</f>
        <v>1</v>
      </c>
      <c r="N20" s="37">
        <f t="shared" si="6"/>
        <v>0.020673490909090902</v>
      </c>
      <c r="O20" s="38">
        <f>COUNTIF(Vertices[Eigenvector Centrality],"&gt;= "&amp;N20)-COUNTIF(Vertices[Eigenvector Centrality],"&gt;="&amp;N21)</f>
        <v>0</v>
      </c>
      <c r="P20" s="37">
        <f t="shared" si="7"/>
        <v>32.24391412727274</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157</v>
      </c>
      <c r="B21" s="34">
        <v>2.273946</v>
      </c>
      <c r="D21" s="32">
        <f t="shared" si="1"/>
        <v>0</v>
      </c>
      <c r="E21" s="3">
        <f>COUNTIF(Vertices[Degree],"&gt;= "&amp;D21)-COUNTIF(Vertices[Degree],"&gt;="&amp;D22)</f>
        <v>0</v>
      </c>
      <c r="F21" s="39">
        <f t="shared" si="2"/>
        <v>77.38181818181818</v>
      </c>
      <c r="G21" s="40">
        <f>COUNTIF(Vertices[In-Degree],"&gt;= "&amp;F21)-COUNTIF(Vertices[In-Degree],"&gt;="&amp;F22)</f>
        <v>0</v>
      </c>
      <c r="H21" s="39">
        <f t="shared" si="3"/>
        <v>3.800000000000001</v>
      </c>
      <c r="I21" s="40">
        <f>COUNTIF(Vertices[Out-Degree],"&gt;= "&amp;H21)-COUNTIF(Vertices[Out-Degree],"&gt;="&amp;H22)</f>
        <v>0</v>
      </c>
      <c r="J21" s="39">
        <f t="shared" si="4"/>
        <v>22438.44836954546</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0.021822018181818174</v>
      </c>
      <c r="O21" s="40">
        <f>COUNTIF(Vertices[Eigenvector Centrality],"&gt;= "&amp;N21)-COUNTIF(Vertices[Eigenvector Centrality],"&gt;="&amp;N22)</f>
        <v>0</v>
      </c>
      <c r="P21" s="39">
        <f t="shared" si="7"/>
        <v>34.012792745454554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81.45454545454545</v>
      </c>
      <c r="G22" s="38">
        <f>COUNTIF(Vertices[In-Degree],"&gt;= "&amp;F22)-COUNTIF(Vertices[In-Degree],"&gt;="&amp;F23)</f>
        <v>0</v>
      </c>
      <c r="H22" s="37">
        <f t="shared" si="3"/>
        <v>4.000000000000001</v>
      </c>
      <c r="I22" s="38">
        <f>COUNTIF(Vertices[Out-Degree],"&gt;= "&amp;H22)-COUNTIF(Vertices[Out-Degree],"&gt;="&amp;H23)</f>
        <v>0</v>
      </c>
      <c r="J22" s="37">
        <f t="shared" si="4"/>
        <v>23619.41933636364</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0.022970545454545445</v>
      </c>
      <c r="O22" s="38">
        <f>COUNTIF(Vertices[Eigenvector Centrality],"&gt;= "&amp;N22)-COUNTIF(Vertices[Eigenvector Centrality],"&gt;="&amp;N23)</f>
        <v>0</v>
      </c>
      <c r="P22" s="37">
        <f t="shared" si="7"/>
        <v>35.78167136363637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0.0037418721629247946</v>
      </c>
      <c r="D23" s="32">
        <f t="shared" si="1"/>
        <v>0</v>
      </c>
      <c r="E23" s="3">
        <f>COUNTIF(Vertices[Degree],"&gt;= "&amp;D23)-COUNTIF(Vertices[Degree],"&gt;="&amp;D24)</f>
        <v>0</v>
      </c>
      <c r="F23" s="39">
        <f t="shared" si="2"/>
        <v>85.52727272727273</v>
      </c>
      <c r="G23" s="40">
        <f>COUNTIF(Vertices[In-Degree],"&gt;= "&amp;F23)-COUNTIF(Vertices[In-Degree],"&gt;="&amp;F24)</f>
        <v>0</v>
      </c>
      <c r="H23" s="39">
        <f t="shared" si="3"/>
        <v>4.200000000000001</v>
      </c>
      <c r="I23" s="40">
        <f>COUNTIF(Vertices[Out-Degree],"&gt;= "&amp;H23)-COUNTIF(Vertices[Out-Degree],"&gt;="&amp;H24)</f>
        <v>0</v>
      </c>
      <c r="J23" s="39">
        <f t="shared" si="4"/>
        <v>24800.390303181823</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0.024119072727272716</v>
      </c>
      <c r="O23" s="40">
        <f>COUNTIF(Vertices[Eigenvector Centrality],"&gt;= "&amp;N23)-COUNTIF(Vertices[Eigenvector Centrality],"&gt;="&amp;N24)</f>
        <v>0</v>
      </c>
      <c r="P23" s="39">
        <f t="shared" si="7"/>
        <v>37.550549981818186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3480</v>
      </c>
      <c r="B24" s="34">
        <v>0.42128</v>
      </c>
      <c r="D24" s="32">
        <f t="shared" si="1"/>
        <v>0</v>
      </c>
      <c r="E24" s="3">
        <f>COUNTIF(Vertices[Degree],"&gt;= "&amp;D24)-COUNTIF(Vertices[Degree],"&gt;="&amp;D25)</f>
        <v>0</v>
      </c>
      <c r="F24" s="37">
        <f t="shared" si="2"/>
        <v>89.60000000000001</v>
      </c>
      <c r="G24" s="38">
        <f>COUNTIF(Vertices[In-Degree],"&gt;= "&amp;F24)-COUNTIF(Vertices[In-Degree],"&gt;="&amp;F25)</f>
        <v>0</v>
      </c>
      <c r="H24" s="37">
        <f t="shared" si="3"/>
        <v>4.400000000000001</v>
      </c>
      <c r="I24" s="38">
        <f>COUNTIF(Vertices[Out-Degree],"&gt;= "&amp;H24)-COUNTIF(Vertices[Out-Degree],"&gt;="&amp;H25)</f>
        <v>0</v>
      </c>
      <c r="J24" s="37">
        <f t="shared" si="4"/>
        <v>25981.361270000005</v>
      </c>
      <c r="K24" s="38">
        <f>COUNTIF(Vertices[Betweenness Centrality],"&gt;= "&amp;J24)-COUNTIF(Vertices[Betweenness Centrality],"&gt;="&amp;J25)</f>
        <v>0</v>
      </c>
      <c r="L24" s="37">
        <f t="shared" si="5"/>
        <v>0.20000000000000004</v>
      </c>
      <c r="M24" s="38">
        <f>COUNTIF(Vertices[Closeness Centrality],"&gt;= "&amp;L24)-COUNTIF(Vertices[Closeness Centrality],"&gt;="&amp;L25)</f>
        <v>4</v>
      </c>
      <c r="N24" s="37">
        <f t="shared" si="6"/>
        <v>0.025267599999999987</v>
      </c>
      <c r="O24" s="38">
        <f>COUNTIF(Vertices[Eigenvector Centrality],"&gt;= "&amp;N24)-COUNTIF(Vertices[Eigenvector Centrality],"&gt;="&amp;N25)</f>
        <v>0</v>
      </c>
      <c r="P24" s="37">
        <f t="shared" si="7"/>
        <v>39.3194286</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93.67272727272729</v>
      </c>
      <c r="G25" s="40">
        <f>COUNTIF(Vertices[In-Degree],"&gt;= "&amp;F25)-COUNTIF(Vertices[In-Degree],"&gt;="&amp;F26)</f>
        <v>0</v>
      </c>
      <c r="H25" s="39">
        <f t="shared" si="3"/>
        <v>4.600000000000001</v>
      </c>
      <c r="I25" s="40">
        <f>COUNTIF(Vertices[Out-Degree],"&gt;= "&amp;H25)-COUNTIF(Vertices[Out-Degree],"&gt;="&amp;H26)</f>
        <v>0</v>
      </c>
      <c r="J25" s="39">
        <f t="shared" si="4"/>
        <v>27162.332236818187</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0.02641612727272726</v>
      </c>
      <c r="O25" s="40">
        <f>COUNTIF(Vertices[Eigenvector Centrality],"&gt;= "&amp;N25)-COUNTIF(Vertices[Eigenvector Centrality],"&gt;="&amp;N26)</f>
        <v>0</v>
      </c>
      <c r="P25" s="39">
        <f t="shared" si="7"/>
        <v>41.08830721818182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3481</v>
      </c>
      <c r="B26" s="34" t="s">
        <v>3482</v>
      </c>
      <c r="D26" s="32">
        <f t="shared" si="1"/>
        <v>0</v>
      </c>
      <c r="E26" s="3">
        <f>COUNTIF(Vertices[Degree],"&gt;= "&amp;D26)-COUNTIF(Vertices[Degree],"&gt;="&amp;D28)</f>
        <v>0</v>
      </c>
      <c r="F26" s="37">
        <f t="shared" si="2"/>
        <v>97.74545454545456</v>
      </c>
      <c r="G26" s="38">
        <f>COUNTIF(Vertices[In-Degree],"&gt;= "&amp;F26)-COUNTIF(Vertices[In-Degree],"&gt;="&amp;F28)</f>
        <v>0</v>
      </c>
      <c r="H26" s="37">
        <f t="shared" si="3"/>
        <v>4.800000000000002</v>
      </c>
      <c r="I26" s="38">
        <f>COUNTIF(Vertices[Out-Degree],"&gt;= "&amp;H26)-COUNTIF(Vertices[Out-Degree],"&gt;="&amp;H28)</f>
        <v>0</v>
      </c>
      <c r="J26" s="37">
        <f t="shared" si="4"/>
        <v>28343.30320363637</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0.02756465454545453</v>
      </c>
      <c r="O26" s="38">
        <f>COUNTIF(Vertices[Eigenvector Centrality],"&gt;= "&amp;N26)-COUNTIF(Vertices[Eigenvector Centrality],"&gt;="&amp;N28)</f>
        <v>0</v>
      </c>
      <c r="P26" s="37">
        <f t="shared" si="7"/>
        <v>42.857185836363634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101.81818181818184</v>
      </c>
      <c r="G28" s="40">
        <f>COUNTIF(Vertices[In-Degree],"&gt;= "&amp;F28)-COUNTIF(Vertices[In-Degree],"&gt;="&amp;F40)</f>
        <v>0</v>
      </c>
      <c r="H28" s="39">
        <f>H26+($H$57-$H$2)/BinDivisor</f>
        <v>5.000000000000002</v>
      </c>
      <c r="I28" s="40">
        <f>COUNTIF(Vertices[Out-Degree],"&gt;= "&amp;H28)-COUNTIF(Vertices[Out-Degree],"&gt;="&amp;H40)</f>
        <v>2</v>
      </c>
      <c r="J28" s="39">
        <f>J26+($J$57-$J$2)/BinDivisor</f>
        <v>29524.27417045455</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0.0287131818181818</v>
      </c>
      <c r="O28" s="40">
        <f>COUNTIF(Vertices[Eigenvector Centrality],"&gt;= "&amp;N28)-COUNTIF(Vertices[Eigenvector Centrality],"&gt;="&amp;N40)</f>
        <v>0</v>
      </c>
      <c r="P28" s="39">
        <f>P26+($P$57-$P$2)/BinDivisor</f>
        <v>44.62606445454545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105.89090909090912</v>
      </c>
      <c r="G40" s="38">
        <f>COUNTIF(Vertices[In-Degree],"&gt;= "&amp;F40)-COUNTIF(Vertices[In-Degree],"&gt;="&amp;F41)</f>
        <v>0</v>
      </c>
      <c r="H40" s="37">
        <f>H28+($H$57-$H$2)/BinDivisor</f>
        <v>5.200000000000002</v>
      </c>
      <c r="I40" s="38">
        <f>COUNTIF(Vertices[Out-Degree],"&gt;= "&amp;H40)-COUNTIF(Vertices[Out-Degree],"&gt;="&amp;H41)</f>
        <v>0</v>
      </c>
      <c r="J40" s="37">
        <f>J28+($J$57-$J$2)/BinDivisor</f>
        <v>30705.245137272734</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0.029861709090909072</v>
      </c>
      <c r="O40" s="38">
        <f>COUNTIF(Vertices[Eigenvector Centrality],"&gt;= "&amp;N40)-COUNTIF(Vertices[Eigenvector Centrality],"&gt;="&amp;N41)</f>
        <v>0</v>
      </c>
      <c r="P40" s="37">
        <f>P28+($P$57-$P$2)/BinDivisor</f>
        <v>46.394943072727266</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109.9636363636364</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31886.216104090916</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0.031010236363636343</v>
      </c>
      <c r="O41" s="40">
        <f>COUNTIF(Vertices[Eigenvector Centrality],"&gt;= "&amp;N41)-COUNTIF(Vertices[Eigenvector Centrality],"&gt;="&amp;N42)</f>
        <v>0</v>
      </c>
      <c r="P41" s="39">
        <f aca="true" t="shared" si="16" ref="P41:P56">P40+($P$57-$P$2)/BinDivisor</f>
        <v>48.16382169090908</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114.03636363636367</v>
      </c>
      <c r="G42" s="38">
        <f>COUNTIF(Vertices[In-Degree],"&gt;= "&amp;F42)-COUNTIF(Vertices[In-Degree],"&gt;="&amp;F43)</f>
        <v>0</v>
      </c>
      <c r="H42" s="37">
        <f t="shared" si="12"/>
        <v>5.600000000000002</v>
      </c>
      <c r="I42" s="38">
        <f>COUNTIF(Vertices[Out-Degree],"&gt;= "&amp;H42)-COUNTIF(Vertices[Out-Degree],"&gt;="&amp;H43)</f>
        <v>0</v>
      </c>
      <c r="J42" s="37">
        <f t="shared" si="13"/>
        <v>33067.187070909094</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0.032158763636363615</v>
      </c>
      <c r="O42" s="38">
        <f>COUNTIF(Vertices[Eigenvector Centrality],"&gt;= "&amp;N42)-COUNTIF(Vertices[Eigenvector Centrality],"&gt;="&amp;N43)</f>
        <v>0</v>
      </c>
      <c r="P42" s="37">
        <f t="shared" si="16"/>
        <v>49.9327003090909</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118.10909090909095</v>
      </c>
      <c r="G43" s="40">
        <f>COUNTIF(Vertices[In-Degree],"&gt;= "&amp;F43)-COUNTIF(Vertices[In-Degree],"&gt;="&amp;F44)</f>
        <v>0</v>
      </c>
      <c r="H43" s="39">
        <f t="shared" si="12"/>
        <v>5.8000000000000025</v>
      </c>
      <c r="I43" s="40">
        <f>COUNTIF(Vertices[Out-Degree],"&gt;= "&amp;H43)-COUNTIF(Vertices[Out-Degree],"&gt;="&amp;H44)</f>
        <v>0</v>
      </c>
      <c r="J43" s="39">
        <f t="shared" si="13"/>
        <v>34248.15803772728</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0.03330729090909089</v>
      </c>
      <c r="O43" s="40">
        <f>COUNTIF(Vertices[Eigenvector Centrality],"&gt;= "&amp;N43)-COUNTIF(Vertices[Eigenvector Centrality],"&gt;="&amp;N44)</f>
        <v>0</v>
      </c>
      <c r="P43" s="39">
        <f t="shared" si="16"/>
        <v>51.70157892727271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122.18181818181823</v>
      </c>
      <c r="G44" s="38">
        <f>COUNTIF(Vertices[In-Degree],"&gt;= "&amp;F44)-COUNTIF(Vertices[In-Degree],"&gt;="&amp;F45)</f>
        <v>0</v>
      </c>
      <c r="H44" s="37">
        <f t="shared" si="12"/>
        <v>6.000000000000003</v>
      </c>
      <c r="I44" s="38">
        <f>COUNTIF(Vertices[Out-Degree],"&gt;= "&amp;H44)-COUNTIF(Vertices[Out-Degree],"&gt;="&amp;H45)</f>
        <v>0</v>
      </c>
      <c r="J44" s="37">
        <f t="shared" si="13"/>
        <v>35429.12900454546</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0.034455818181818164</v>
      </c>
      <c r="O44" s="38">
        <f>COUNTIF(Vertices[Eigenvector Centrality],"&gt;= "&amp;N44)-COUNTIF(Vertices[Eigenvector Centrality],"&gt;="&amp;N45)</f>
        <v>0</v>
      </c>
      <c r="P44" s="37">
        <f t="shared" si="16"/>
        <v>53.47045754545453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126.25454545454551</v>
      </c>
      <c r="G45" s="40">
        <f>COUNTIF(Vertices[In-Degree],"&gt;= "&amp;F45)-COUNTIF(Vertices[In-Degree],"&gt;="&amp;F46)</f>
        <v>0</v>
      </c>
      <c r="H45" s="39">
        <f t="shared" si="12"/>
        <v>6.200000000000003</v>
      </c>
      <c r="I45" s="40">
        <f>COUNTIF(Vertices[Out-Degree],"&gt;= "&amp;H45)-COUNTIF(Vertices[Out-Degree],"&gt;="&amp;H46)</f>
        <v>0</v>
      </c>
      <c r="J45" s="39">
        <f t="shared" si="13"/>
        <v>36610.09997136364</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0.03560434545454544</v>
      </c>
      <c r="O45" s="40">
        <f>COUNTIF(Vertices[Eigenvector Centrality],"&gt;= "&amp;N45)-COUNTIF(Vertices[Eigenvector Centrality],"&gt;="&amp;N46)</f>
        <v>0</v>
      </c>
      <c r="P45" s="39">
        <f t="shared" si="16"/>
        <v>55.239336163636345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130.32727272727277</v>
      </c>
      <c r="G46" s="38">
        <f>COUNTIF(Vertices[In-Degree],"&gt;= "&amp;F46)-COUNTIF(Vertices[In-Degree],"&gt;="&amp;F47)</f>
        <v>0</v>
      </c>
      <c r="H46" s="37">
        <f t="shared" si="12"/>
        <v>6.400000000000003</v>
      </c>
      <c r="I46" s="38">
        <f>COUNTIF(Vertices[Out-Degree],"&gt;= "&amp;H46)-COUNTIF(Vertices[Out-Degree],"&gt;="&amp;H47)</f>
        <v>0</v>
      </c>
      <c r="J46" s="37">
        <f t="shared" si="13"/>
        <v>37791.07093818182</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0.03675287272727271</v>
      </c>
      <c r="O46" s="38">
        <f>COUNTIF(Vertices[Eigenvector Centrality],"&gt;= "&amp;N46)-COUNTIF(Vertices[Eigenvector Centrality],"&gt;="&amp;N47)</f>
        <v>0</v>
      </c>
      <c r="P46" s="37">
        <f t="shared" si="16"/>
        <v>57.00821478181816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134.40000000000003</v>
      </c>
      <c r="G47" s="40">
        <f>COUNTIF(Vertices[In-Degree],"&gt;= "&amp;F47)-COUNTIF(Vertices[In-Degree],"&gt;="&amp;F48)</f>
        <v>0</v>
      </c>
      <c r="H47" s="39">
        <f t="shared" si="12"/>
        <v>6.600000000000003</v>
      </c>
      <c r="I47" s="40">
        <f>COUNTIF(Vertices[Out-Degree],"&gt;= "&amp;H47)-COUNTIF(Vertices[Out-Degree],"&gt;="&amp;H48)</f>
        <v>0</v>
      </c>
      <c r="J47" s="39">
        <f t="shared" si="13"/>
        <v>38972.041905000005</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0.03790139999999999</v>
      </c>
      <c r="O47" s="40">
        <f>COUNTIF(Vertices[Eigenvector Centrality],"&gt;= "&amp;N47)-COUNTIF(Vertices[Eigenvector Centrality],"&gt;="&amp;N48)</f>
        <v>0</v>
      </c>
      <c r="P47" s="39">
        <f t="shared" si="16"/>
        <v>58.77709339999998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138.4727272727273</v>
      </c>
      <c r="G48" s="38">
        <f>COUNTIF(Vertices[In-Degree],"&gt;= "&amp;F48)-COUNTIF(Vertices[In-Degree],"&gt;="&amp;F49)</f>
        <v>0</v>
      </c>
      <c r="H48" s="37">
        <f t="shared" si="12"/>
        <v>6.800000000000003</v>
      </c>
      <c r="I48" s="38">
        <f>COUNTIF(Vertices[Out-Degree],"&gt;= "&amp;H48)-COUNTIF(Vertices[Out-Degree],"&gt;="&amp;H49)</f>
        <v>0</v>
      </c>
      <c r="J48" s="37">
        <f t="shared" si="13"/>
        <v>40153.01287181819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0.03904992727272726</v>
      </c>
      <c r="O48" s="38">
        <f>COUNTIF(Vertices[Eigenvector Centrality],"&gt;= "&amp;N48)-COUNTIF(Vertices[Eigenvector Centrality],"&gt;="&amp;N49)</f>
        <v>0</v>
      </c>
      <c r="P48" s="37">
        <f t="shared" si="16"/>
        <v>60.54597201818179</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142.54545454545456</v>
      </c>
      <c r="G49" s="40">
        <f>COUNTIF(Vertices[In-Degree],"&gt;= "&amp;F49)-COUNTIF(Vertices[In-Degree],"&gt;="&amp;F50)</f>
        <v>0</v>
      </c>
      <c r="H49" s="39">
        <f t="shared" si="12"/>
        <v>7.0000000000000036</v>
      </c>
      <c r="I49" s="40">
        <f>COUNTIF(Vertices[Out-Degree],"&gt;= "&amp;H49)-COUNTIF(Vertices[Out-Degree],"&gt;="&amp;H50)</f>
        <v>0</v>
      </c>
      <c r="J49" s="39">
        <f t="shared" si="13"/>
        <v>41333.98383863637</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0.04019845454545454</v>
      </c>
      <c r="O49" s="40">
        <f>COUNTIF(Vertices[Eigenvector Centrality],"&gt;= "&amp;N49)-COUNTIF(Vertices[Eigenvector Centrality],"&gt;="&amp;N50)</f>
        <v>0</v>
      </c>
      <c r="P49" s="39">
        <f t="shared" si="16"/>
        <v>62.31485063636361</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146.61818181818182</v>
      </c>
      <c r="G50" s="38">
        <f>COUNTIF(Vertices[In-Degree],"&gt;= "&amp;F50)-COUNTIF(Vertices[In-Degree],"&gt;="&amp;F51)</f>
        <v>0</v>
      </c>
      <c r="H50" s="37">
        <f t="shared" si="12"/>
        <v>7.200000000000004</v>
      </c>
      <c r="I50" s="38">
        <f>COUNTIF(Vertices[Out-Degree],"&gt;= "&amp;H50)-COUNTIF(Vertices[Out-Degree],"&gt;="&amp;H51)</f>
        <v>0</v>
      </c>
      <c r="J50" s="37">
        <f t="shared" si="13"/>
        <v>42514.95480545455</v>
      </c>
      <c r="K50" s="38">
        <f>COUNTIF(Vertices[Betweenness Centrality],"&gt;= "&amp;J50)-COUNTIF(Vertices[Betweenness Centrality],"&gt;="&amp;J51)</f>
        <v>0</v>
      </c>
      <c r="L50" s="37">
        <f t="shared" si="14"/>
        <v>0.3272727272727273</v>
      </c>
      <c r="M50" s="38">
        <f>COUNTIF(Vertices[Closeness Centrality],"&gt;= "&amp;L50)-COUNTIF(Vertices[Closeness Centrality],"&gt;="&amp;L51)</f>
        <v>5</v>
      </c>
      <c r="N50" s="37">
        <f t="shared" si="15"/>
        <v>0.04134698181818181</v>
      </c>
      <c r="O50" s="38">
        <f>COUNTIF(Vertices[Eigenvector Centrality],"&gt;= "&amp;N50)-COUNTIF(Vertices[Eigenvector Centrality],"&gt;="&amp;N51)</f>
        <v>0</v>
      </c>
      <c r="P50" s="37">
        <f t="shared" si="16"/>
        <v>64.08372925454543</v>
      </c>
      <c r="Q50" s="38">
        <f>COUNTIF(Vertices[PageRank],"&gt;= "&amp;P50)-COUNTIF(Vertices[PageRank],"&gt;="&amp;P51)</f>
        <v>0</v>
      </c>
      <c r="R50" s="37">
        <f t="shared" si="17"/>
        <v>0.3272727272727273</v>
      </c>
      <c r="S50" s="43">
        <f>COUNTIF(Vertices[Clustering Coefficient],"&gt;= "&amp;R50)-COUNTIF(Vertices[Clustering Coefficient],"&gt;="&amp;R51)</f>
        <v>9</v>
      </c>
      <c r="T50" s="37" t="e">
        <f ca="1" t="shared" si="18"/>
        <v>#REF!</v>
      </c>
      <c r="U50" s="38" t="e">
        <f ca="1" t="shared" si="0"/>
        <v>#REF!</v>
      </c>
    </row>
    <row r="51" spans="4:21" ht="15">
      <c r="D51" s="32">
        <f t="shared" si="10"/>
        <v>0</v>
      </c>
      <c r="E51" s="3">
        <f>COUNTIF(Vertices[Degree],"&gt;= "&amp;D51)-COUNTIF(Vertices[Degree],"&gt;="&amp;D52)</f>
        <v>0</v>
      </c>
      <c r="F51" s="39">
        <f t="shared" si="11"/>
        <v>150.6909090909091</v>
      </c>
      <c r="G51" s="40">
        <f>COUNTIF(Vertices[In-Degree],"&gt;= "&amp;F51)-COUNTIF(Vertices[In-Degree],"&gt;="&amp;F52)</f>
        <v>0</v>
      </c>
      <c r="H51" s="39">
        <f t="shared" si="12"/>
        <v>7.400000000000004</v>
      </c>
      <c r="I51" s="40">
        <f>COUNTIF(Vertices[Out-Degree],"&gt;= "&amp;H51)-COUNTIF(Vertices[Out-Degree],"&gt;="&amp;H52)</f>
        <v>0</v>
      </c>
      <c r="J51" s="39">
        <f t="shared" si="13"/>
        <v>43695.925772272734</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0.04249550909090909</v>
      </c>
      <c r="O51" s="40">
        <f>COUNTIF(Vertices[Eigenvector Centrality],"&gt;= "&amp;N51)-COUNTIF(Vertices[Eigenvector Centrality],"&gt;="&amp;N52)</f>
        <v>0</v>
      </c>
      <c r="P51" s="39">
        <f t="shared" si="16"/>
        <v>65.85260787272725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154.76363636363635</v>
      </c>
      <c r="G52" s="38">
        <f>COUNTIF(Vertices[In-Degree],"&gt;= "&amp;F52)-COUNTIF(Vertices[In-Degree],"&gt;="&amp;F53)</f>
        <v>0</v>
      </c>
      <c r="H52" s="37">
        <f t="shared" si="12"/>
        <v>7.600000000000004</v>
      </c>
      <c r="I52" s="38">
        <f>COUNTIF(Vertices[Out-Degree],"&gt;= "&amp;H52)-COUNTIF(Vertices[Out-Degree],"&gt;="&amp;H53)</f>
        <v>0</v>
      </c>
      <c r="J52" s="37">
        <f t="shared" si="13"/>
        <v>44876.89673909092</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0.04364403636363636</v>
      </c>
      <c r="O52" s="38">
        <f>COUNTIF(Vertices[Eigenvector Centrality],"&gt;= "&amp;N52)-COUNTIF(Vertices[Eigenvector Centrality],"&gt;="&amp;N53)</f>
        <v>0</v>
      </c>
      <c r="P52" s="37">
        <f t="shared" si="16"/>
        <v>67.62148649090906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158.83636363636361</v>
      </c>
      <c r="G53" s="40">
        <f>COUNTIF(Vertices[In-Degree],"&gt;= "&amp;F53)-COUNTIF(Vertices[In-Degree],"&gt;="&amp;F54)</f>
        <v>0</v>
      </c>
      <c r="H53" s="39">
        <f t="shared" si="12"/>
        <v>7.800000000000004</v>
      </c>
      <c r="I53" s="40">
        <f>COUNTIF(Vertices[Out-Degree],"&gt;= "&amp;H53)-COUNTIF(Vertices[Out-Degree],"&gt;="&amp;H54)</f>
        <v>0</v>
      </c>
      <c r="J53" s="39">
        <f t="shared" si="13"/>
        <v>46057.8677059091</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0.044792563636363636</v>
      </c>
      <c r="O53" s="40">
        <f>COUNTIF(Vertices[Eigenvector Centrality],"&gt;= "&amp;N53)-COUNTIF(Vertices[Eigenvector Centrality],"&gt;="&amp;N54)</f>
        <v>0</v>
      </c>
      <c r="P53" s="39">
        <f t="shared" si="16"/>
        <v>69.39036510909088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162.90909090909088</v>
      </c>
      <c r="G54" s="38">
        <f>COUNTIF(Vertices[In-Degree],"&gt;= "&amp;F54)-COUNTIF(Vertices[In-Degree],"&gt;="&amp;F55)</f>
        <v>0</v>
      </c>
      <c r="H54" s="37">
        <f t="shared" si="12"/>
        <v>8.000000000000004</v>
      </c>
      <c r="I54" s="38">
        <f>COUNTIF(Vertices[Out-Degree],"&gt;= "&amp;H54)-COUNTIF(Vertices[Out-Degree],"&gt;="&amp;H55)</f>
        <v>0</v>
      </c>
      <c r="J54" s="37">
        <f t="shared" si="13"/>
        <v>47238.83867272728</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0.04594109090909091</v>
      </c>
      <c r="O54" s="38">
        <f>COUNTIF(Vertices[Eigenvector Centrality],"&gt;= "&amp;N54)-COUNTIF(Vertices[Eigenvector Centrality],"&gt;="&amp;N55)</f>
        <v>0</v>
      </c>
      <c r="P54" s="37">
        <f t="shared" si="16"/>
        <v>71.1592437272727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166.98181818181814</v>
      </c>
      <c r="G55" s="40">
        <f>COUNTIF(Vertices[In-Degree],"&gt;= "&amp;F55)-COUNTIF(Vertices[In-Degree],"&gt;="&amp;F56)</f>
        <v>0</v>
      </c>
      <c r="H55" s="39">
        <f t="shared" si="12"/>
        <v>8.200000000000003</v>
      </c>
      <c r="I55" s="40">
        <f>COUNTIF(Vertices[Out-Degree],"&gt;= "&amp;H55)-COUNTIF(Vertices[Out-Degree],"&gt;="&amp;H56)</f>
        <v>0</v>
      </c>
      <c r="J55" s="39">
        <f t="shared" si="13"/>
        <v>48419.80963954546</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0.047089618181818185</v>
      </c>
      <c r="O55" s="40">
        <f>COUNTIF(Vertices[Eigenvector Centrality],"&gt;= "&amp;N55)-COUNTIF(Vertices[Eigenvector Centrality],"&gt;="&amp;N56)</f>
        <v>0</v>
      </c>
      <c r="P55" s="39">
        <f t="shared" si="16"/>
        <v>72.92812234545451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171.0545454545454</v>
      </c>
      <c r="G56" s="38">
        <f>COUNTIF(Vertices[In-Degree],"&gt;= "&amp;F56)-COUNTIF(Vertices[In-Degree],"&gt;="&amp;F57)</f>
        <v>0</v>
      </c>
      <c r="H56" s="37">
        <f t="shared" si="12"/>
        <v>8.400000000000002</v>
      </c>
      <c r="I56" s="38">
        <f>COUNTIF(Vertices[Out-Degree],"&gt;= "&amp;H56)-COUNTIF(Vertices[Out-Degree],"&gt;="&amp;H57)</f>
        <v>0</v>
      </c>
      <c r="J56" s="37">
        <f t="shared" si="13"/>
        <v>49600.780606363645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0.04823814545454546</v>
      </c>
      <c r="O56" s="38">
        <f>COUNTIF(Vertices[Eigenvector Centrality],"&gt;= "&amp;N56)-COUNTIF(Vertices[Eigenvector Centrality],"&gt;="&amp;N57)</f>
        <v>0</v>
      </c>
      <c r="P56" s="37">
        <f t="shared" si="16"/>
        <v>74.69700096363633</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224</v>
      </c>
      <c r="G57" s="42">
        <f>COUNTIF(Vertices[In-Degree],"&gt;= "&amp;F57)-COUNTIF(Vertices[In-Degree],"&gt;="&amp;F58)</f>
        <v>1</v>
      </c>
      <c r="H57" s="41">
        <f>MAX(Vertices[Out-Degree])</f>
        <v>11</v>
      </c>
      <c r="I57" s="42">
        <f>COUNTIF(Vertices[Out-Degree],"&gt;= "&amp;H57)-COUNTIF(Vertices[Out-Degree],"&gt;="&amp;H58)</f>
        <v>1</v>
      </c>
      <c r="J57" s="41">
        <f>MAX(Vertices[Betweenness Centrality])</f>
        <v>64953.403175</v>
      </c>
      <c r="K57" s="42">
        <f>COUNTIF(Vertices[Betweenness Centrality],"&gt;= "&amp;J57)-COUNTIF(Vertices[Betweenness Centrality],"&gt;="&amp;J58)</f>
        <v>1</v>
      </c>
      <c r="L57" s="41">
        <f>MAX(Vertices[Closeness Centrality])</f>
        <v>0.5</v>
      </c>
      <c r="M57" s="42">
        <f>COUNTIF(Vertices[Closeness Centrality],"&gt;= "&amp;L57)-COUNTIF(Vertices[Closeness Centrality],"&gt;="&amp;L58)</f>
        <v>2</v>
      </c>
      <c r="N57" s="41">
        <f>MAX(Vertices[Eigenvector Centrality])</f>
        <v>0.063169</v>
      </c>
      <c r="O57" s="42">
        <f>COUNTIF(Vertices[Eigenvector Centrality],"&gt;= "&amp;N57)-COUNTIF(Vertices[Eigenvector Centrality],"&gt;="&amp;N58)</f>
        <v>1</v>
      </c>
      <c r="P57" s="41">
        <f>MAX(Vertices[PageRank])</f>
        <v>97.692423</v>
      </c>
      <c r="Q57" s="42">
        <f>COUNTIF(Vertices[PageRank],"&gt;= "&amp;P57)-COUNTIF(Vertices[PageRank],"&gt;="&amp;P58)</f>
        <v>1</v>
      </c>
      <c r="R57" s="41">
        <f>MAX(Vertices[Clustering Coefficient])</f>
        <v>0.5</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224</v>
      </c>
    </row>
    <row r="71" spans="1:2" ht="15">
      <c r="A71" s="33" t="s">
        <v>90</v>
      </c>
      <c r="B71" s="47">
        <f>_xlfn.IFERROR(AVERAGE(Vertices[In-Degree]),NoMetricMessage)</f>
        <v>1.1293706293706294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1.1293706293706294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64953.403175</v>
      </c>
    </row>
    <row r="99" spans="1:2" ht="15">
      <c r="A99" s="33" t="s">
        <v>102</v>
      </c>
      <c r="B99" s="47">
        <f>_xlfn.IFERROR(AVERAGE(Vertices[Betweenness Centrality]),NoMetricMessage)</f>
        <v>298.069930062937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0.01796624825174824</v>
      </c>
    </row>
    <row r="114" spans="1:2" ht="15">
      <c r="A114" s="33" t="s">
        <v>109</v>
      </c>
      <c r="B114" s="47">
        <f>_xlfn.IFERROR(MEDIAN(Vertices[Closeness Centrality]),NoMetricMessage)</f>
        <v>0.001808</v>
      </c>
    </row>
    <row r="125" spans="1:2" ht="15">
      <c r="A125" s="33" t="s">
        <v>112</v>
      </c>
      <c r="B125" s="47">
        <f>IF(COUNT(Vertices[Eigenvector Centrality])&gt;0,N2,NoMetricMessage)</f>
        <v>0</v>
      </c>
    </row>
    <row r="126" spans="1:2" ht="15">
      <c r="A126" s="33" t="s">
        <v>113</v>
      </c>
      <c r="B126" s="47">
        <f>IF(COUNT(Vertices[Eigenvector Centrality])&gt;0,N57,NoMetricMessage)</f>
        <v>0.063169</v>
      </c>
    </row>
    <row r="127" spans="1:2" ht="15">
      <c r="A127" s="33" t="s">
        <v>114</v>
      </c>
      <c r="B127" s="47">
        <f>_xlfn.IFERROR(AVERAGE(Vertices[Eigenvector Centrality]),NoMetricMessage)</f>
        <v>0.0034961293706293767</v>
      </c>
    </row>
    <row r="128" spans="1:2" ht="15">
      <c r="A128" s="33" t="s">
        <v>115</v>
      </c>
      <c r="B128" s="47">
        <f>_xlfn.IFERROR(MEDIAN(Vertices[Eigenvector Centrality]),NoMetricMessage)</f>
        <v>0.004028</v>
      </c>
    </row>
    <row r="139" spans="1:2" ht="15">
      <c r="A139" s="33" t="s">
        <v>140</v>
      </c>
      <c r="B139" s="47">
        <f>IF(COUNT(Vertices[PageRank])&gt;0,P2,NoMetricMessage)</f>
        <v>0.404099</v>
      </c>
    </row>
    <row r="140" spans="1:2" ht="15">
      <c r="A140" s="33" t="s">
        <v>141</v>
      </c>
      <c r="B140" s="47">
        <f>IF(COUNT(Vertices[PageRank])&gt;0,P57,NoMetricMessage)</f>
        <v>97.692423</v>
      </c>
    </row>
    <row r="141" spans="1:2" ht="15">
      <c r="A141" s="33" t="s">
        <v>142</v>
      </c>
      <c r="B141" s="47">
        <f>_xlfn.IFERROR(AVERAGE(Vertices[PageRank]),NoMetricMessage)</f>
        <v>0.9999980139860192</v>
      </c>
    </row>
    <row r="142" spans="1:2" ht="15">
      <c r="A142" s="33" t="s">
        <v>143</v>
      </c>
      <c r="B142" s="47">
        <f>_xlfn.IFERROR(MEDIAN(Vertices[PageRank]),NoMetricMessage)</f>
        <v>0.514204</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0.02460238321484206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3412</v>
      </c>
      <c r="K7" s="13" t="s">
        <v>3413</v>
      </c>
    </row>
    <row r="8" spans="1:11" ht="409.5">
      <c r="A8"/>
      <c r="B8">
        <v>2</v>
      </c>
      <c r="C8">
        <v>2</v>
      </c>
      <c r="D8" t="s">
        <v>61</v>
      </c>
      <c r="E8" t="s">
        <v>61</v>
      </c>
      <c r="H8" t="s">
        <v>73</v>
      </c>
      <c r="J8" t="s">
        <v>3414</v>
      </c>
      <c r="K8" s="13" t="s">
        <v>3415</v>
      </c>
    </row>
    <row r="9" spans="1:11" ht="409.5">
      <c r="A9"/>
      <c r="B9">
        <v>3</v>
      </c>
      <c r="C9">
        <v>4</v>
      </c>
      <c r="D9" t="s">
        <v>62</v>
      </c>
      <c r="E9" t="s">
        <v>62</v>
      </c>
      <c r="H9" t="s">
        <v>74</v>
      </c>
      <c r="J9" t="s">
        <v>3416</v>
      </c>
      <c r="K9" s="102" t="s">
        <v>3417</v>
      </c>
    </row>
    <row r="10" spans="1:11" ht="409.5">
      <c r="A10"/>
      <c r="B10">
        <v>4</v>
      </c>
      <c r="D10" t="s">
        <v>63</v>
      </c>
      <c r="E10" t="s">
        <v>63</v>
      </c>
      <c r="H10" t="s">
        <v>75</v>
      </c>
      <c r="J10" t="s">
        <v>3418</v>
      </c>
      <c r="K10" s="13" t="s">
        <v>3419</v>
      </c>
    </row>
    <row r="11" spans="1:11" ht="15">
      <c r="A11"/>
      <c r="B11">
        <v>5</v>
      </c>
      <c r="D11" t="s">
        <v>46</v>
      </c>
      <c r="E11">
        <v>1</v>
      </c>
      <c r="H11" t="s">
        <v>76</v>
      </c>
      <c r="J11" t="s">
        <v>3420</v>
      </c>
      <c r="K11" t="s">
        <v>3421</v>
      </c>
    </row>
    <row r="12" spans="1:11" ht="15">
      <c r="A12"/>
      <c r="B12"/>
      <c r="D12" t="s">
        <v>64</v>
      </c>
      <c r="E12">
        <v>2</v>
      </c>
      <c r="H12">
        <v>0</v>
      </c>
      <c r="J12" t="s">
        <v>3422</v>
      </c>
      <c r="K12" t="s">
        <v>3423</v>
      </c>
    </row>
    <row r="13" spans="1:11" ht="15">
      <c r="A13"/>
      <c r="B13"/>
      <c r="D13">
        <v>1</v>
      </c>
      <c r="E13">
        <v>3</v>
      </c>
      <c r="H13">
        <v>1</v>
      </c>
      <c r="J13" t="s">
        <v>3424</v>
      </c>
      <c r="K13" t="s">
        <v>3425</v>
      </c>
    </row>
    <row r="14" spans="4:11" ht="15">
      <c r="D14">
        <v>2</v>
      </c>
      <c r="E14">
        <v>4</v>
      </c>
      <c r="H14">
        <v>2</v>
      </c>
      <c r="J14" t="s">
        <v>3426</v>
      </c>
      <c r="K14" t="s">
        <v>3427</v>
      </c>
    </row>
    <row r="15" spans="4:11" ht="15">
      <c r="D15">
        <v>3</v>
      </c>
      <c r="E15">
        <v>5</v>
      </c>
      <c r="H15">
        <v>3</v>
      </c>
      <c r="J15" t="s">
        <v>3428</v>
      </c>
      <c r="K15" t="s">
        <v>3429</v>
      </c>
    </row>
    <row r="16" spans="4:11" ht="15">
      <c r="D16">
        <v>4</v>
      </c>
      <c r="E16">
        <v>6</v>
      </c>
      <c r="H16">
        <v>4</v>
      </c>
      <c r="J16" t="s">
        <v>3430</v>
      </c>
      <c r="K16" t="s">
        <v>3431</v>
      </c>
    </row>
    <row r="17" spans="4:11" ht="15">
      <c r="D17">
        <v>5</v>
      </c>
      <c r="E17">
        <v>7</v>
      </c>
      <c r="H17">
        <v>5</v>
      </c>
      <c r="J17" t="s">
        <v>3432</v>
      </c>
      <c r="K17" t="s">
        <v>3433</v>
      </c>
    </row>
    <row r="18" spans="4:11" ht="15">
      <c r="D18">
        <v>6</v>
      </c>
      <c r="E18">
        <v>8</v>
      </c>
      <c r="H18">
        <v>6</v>
      </c>
      <c r="J18" t="s">
        <v>3434</v>
      </c>
      <c r="K18" t="s">
        <v>3435</v>
      </c>
    </row>
    <row r="19" spans="4:11" ht="15">
      <c r="D19">
        <v>7</v>
      </c>
      <c r="E19">
        <v>9</v>
      </c>
      <c r="H19">
        <v>7</v>
      </c>
      <c r="J19" t="s">
        <v>3436</v>
      </c>
      <c r="K19" t="s">
        <v>3437</v>
      </c>
    </row>
    <row r="20" spans="4:11" ht="15">
      <c r="D20">
        <v>8</v>
      </c>
      <c r="H20">
        <v>8</v>
      </c>
      <c r="J20" t="s">
        <v>3438</v>
      </c>
      <c r="K20" t="s">
        <v>3439</v>
      </c>
    </row>
    <row r="21" spans="4:11" ht="409.5">
      <c r="D21">
        <v>9</v>
      </c>
      <c r="H21">
        <v>9</v>
      </c>
      <c r="J21" t="s">
        <v>3440</v>
      </c>
      <c r="K21" s="13" t="s">
        <v>3441</v>
      </c>
    </row>
    <row r="22" spans="4:11" ht="409.5">
      <c r="D22">
        <v>10</v>
      </c>
      <c r="J22" t="s">
        <v>3442</v>
      </c>
      <c r="K22" s="13" t="s">
        <v>3443</v>
      </c>
    </row>
    <row r="23" spans="4:11" ht="409.5">
      <c r="D23">
        <v>11</v>
      </c>
      <c r="J23" t="s">
        <v>3444</v>
      </c>
      <c r="K23" s="13" t="s">
        <v>3445</v>
      </c>
    </row>
    <row r="24" spans="10:11" ht="409.5">
      <c r="J24" t="s">
        <v>3446</v>
      </c>
      <c r="K24" s="13" t="s">
        <v>4145</v>
      </c>
    </row>
    <row r="25" spans="10:11" ht="15">
      <c r="J25" t="s">
        <v>3447</v>
      </c>
      <c r="K25" t="b">
        <v>0</v>
      </c>
    </row>
    <row r="26" spans="10:11" ht="15">
      <c r="J26" t="s">
        <v>4142</v>
      </c>
      <c r="K26" t="s">
        <v>4143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3476</v>
      </c>
      <c r="B2" s="117" t="s">
        <v>3477</v>
      </c>
      <c r="C2" s="118" t="s">
        <v>3478</v>
      </c>
    </row>
    <row r="3" spans="1:3" ht="15">
      <c r="A3" s="116" t="s">
        <v>3449</v>
      </c>
      <c r="B3" s="116" t="s">
        <v>3449</v>
      </c>
      <c r="C3" s="34">
        <v>244</v>
      </c>
    </row>
    <row r="4" spans="1:3" ht="15">
      <c r="A4" s="116" t="s">
        <v>3449</v>
      </c>
      <c r="B4" s="116" t="s">
        <v>3450</v>
      </c>
      <c r="C4" s="34">
        <v>1</v>
      </c>
    </row>
    <row r="5" spans="1:3" ht="15">
      <c r="A5" s="116" t="s">
        <v>3449</v>
      </c>
      <c r="B5" s="116" t="s">
        <v>3451</v>
      </c>
      <c r="C5" s="34">
        <v>1</v>
      </c>
    </row>
    <row r="6" spans="1:3" ht="15">
      <c r="A6" s="116" t="s">
        <v>3449</v>
      </c>
      <c r="B6" s="116" t="s">
        <v>3452</v>
      </c>
      <c r="C6" s="34">
        <v>2</v>
      </c>
    </row>
    <row r="7" spans="1:3" ht="15">
      <c r="A7" s="116" t="s">
        <v>3450</v>
      </c>
      <c r="B7" s="116" t="s">
        <v>3449</v>
      </c>
      <c r="C7" s="34">
        <v>10</v>
      </c>
    </row>
    <row r="8" spans="1:3" ht="15">
      <c r="A8" s="116" t="s">
        <v>3450</v>
      </c>
      <c r="B8" s="116" t="s">
        <v>3450</v>
      </c>
      <c r="C8" s="34">
        <v>52</v>
      </c>
    </row>
    <row r="9" spans="1:3" ht="15">
      <c r="A9" s="116" t="s">
        <v>3450</v>
      </c>
      <c r="B9" s="116" t="s">
        <v>3452</v>
      </c>
      <c r="C9" s="34">
        <v>2</v>
      </c>
    </row>
    <row r="10" spans="1:3" ht="15">
      <c r="A10" s="116" t="s">
        <v>3450</v>
      </c>
      <c r="B10" s="116" t="s">
        <v>3454</v>
      </c>
      <c r="C10" s="34">
        <v>1</v>
      </c>
    </row>
    <row r="11" spans="1:3" ht="15">
      <c r="A11" s="116" t="s">
        <v>3451</v>
      </c>
      <c r="B11" s="116" t="s">
        <v>3451</v>
      </c>
      <c r="C11" s="34">
        <v>13</v>
      </c>
    </row>
    <row r="12" spans="1:3" ht="15">
      <c r="A12" s="116" t="s">
        <v>3452</v>
      </c>
      <c r="B12" s="116" t="s">
        <v>3449</v>
      </c>
      <c r="C12" s="34">
        <v>10</v>
      </c>
    </row>
    <row r="13" spans="1:3" ht="15">
      <c r="A13" s="116" t="s">
        <v>3452</v>
      </c>
      <c r="B13" s="116" t="s">
        <v>3452</v>
      </c>
      <c r="C13" s="34">
        <v>14</v>
      </c>
    </row>
    <row r="14" spans="1:3" ht="15">
      <c r="A14" s="116" t="s">
        <v>3453</v>
      </c>
      <c r="B14" s="116" t="s">
        <v>3453</v>
      </c>
      <c r="C14" s="34">
        <v>10</v>
      </c>
    </row>
    <row r="15" spans="1:3" ht="15">
      <c r="A15" s="116" t="s">
        <v>3454</v>
      </c>
      <c r="B15" s="116" t="s">
        <v>3449</v>
      </c>
      <c r="C15" s="34">
        <v>2</v>
      </c>
    </row>
    <row r="16" spans="1:3" ht="15">
      <c r="A16" s="116" t="s">
        <v>3454</v>
      </c>
      <c r="B16" s="116" t="s">
        <v>3454</v>
      </c>
      <c r="C16" s="34">
        <v>12</v>
      </c>
    </row>
    <row r="17" spans="1:3" ht="15">
      <c r="A17" s="116" t="s">
        <v>3455</v>
      </c>
      <c r="B17" s="116" t="s">
        <v>3455</v>
      </c>
      <c r="C17" s="34">
        <v>6</v>
      </c>
    </row>
    <row r="18" spans="1:3" ht="15">
      <c r="A18" s="116" t="s">
        <v>3456</v>
      </c>
      <c r="B18" s="116" t="s">
        <v>3456</v>
      </c>
      <c r="C18" s="34">
        <v>13</v>
      </c>
    </row>
    <row r="19" spans="1:3" ht="15">
      <c r="A19" s="116" t="s">
        <v>3457</v>
      </c>
      <c r="B19" s="116" t="s">
        <v>3457</v>
      </c>
      <c r="C19" s="34">
        <v>3</v>
      </c>
    </row>
    <row r="20" spans="1:3" ht="15">
      <c r="A20" s="116" t="s">
        <v>3458</v>
      </c>
      <c r="B20" s="116" t="s">
        <v>3458</v>
      </c>
      <c r="C20" s="34">
        <v>3</v>
      </c>
    </row>
    <row r="21" spans="1:3" ht="15">
      <c r="A21" s="116" t="s">
        <v>3459</v>
      </c>
      <c r="B21" s="116" t="s">
        <v>3459</v>
      </c>
      <c r="C21" s="34">
        <v>3</v>
      </c>
    </row>
    <row r="22" spans="1:3" ht="15">
      <c r="A22" s="116" t="s">
        <v>3460</v>
      </c>
      <c r="B22" s="116" t="s">
        <v>3449</v>
      </c>
      <c r="C22" s="34">
        <v>1</v>
      </c>
    </row>
    <row r="23" spans="1:3" ht="15">
      <c r="A23" s="116" t="s">
        <v>3460</v>
      </c>
      <c r="B23" s="116" t="s">
        <v>3460</v>
      </c>
      <c r="C2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3483</v>
      </c>
      <c r="B1" s="13" t="s">
        <v>3484</v>
      </c>
      <c r="C1" s="13" t="s">
        <v>3485</v>
      </c>
      <c r="D1" s="13" t="s">
        <v>3487</v>
      </c>
      <c r="E1" s="13" t="s">
        <v>3486</v>
      </c>
      <c r="F1" s="13" t="s">
        <v>3489</v>
      </c>
      <c r="G1" s="13" t="s">
        <v>3488</v>
      </c>
      <c r="H1" s="13" t="s">
        <v>3491</v>
      </c>
      <c r="I1" s="78" t="s">
        <v>3490</v>
      </c>
      <c r="J1" s="78" t="s">
        <v>3493</v>
      </c>
      <c r="K1" s="78" t="s">
        <v>3492</v>
      </c>
      <c r="L1" s="78" t="s">
        <v>3495</v>
      </c>
      <c r="M1" s="78" t="s">
        <v>3494</v>
      </c>
      <c r="N1" s="78" t="s">
        <v>3497</v>
      </c>
      <c r="O1" s="78" t="s">
        <v>3496</v>
      </c>
      <c r="P1" s="78" t="s">
        <v>3499</v>
      </c>
      <c r="Q1" s="13" t="s">
        <v>3498</v>
      </c>
      <c r="R1" s="13" t="s">
        <v>3501</v>
      </c>
      <c r="S1" s="78" t="s">
        <v>3500</v>
      </c>
      <c r="T1" s="78" t="s">
        <v>3503</v>
      </c>
      <c r="U1" s="78" t="s">
        <v>3502</v>
      </c>
      <c r="V1" s="78" t="s">
        <v>3504</v>
      </c>
    </row>
    <row r="2" spans="1:22" ht="15">
      <c r="A2" s="82" t="s">
        <v>607</v>
      </c>
      <c r="B2" s="78">
        <v>13</v>
      </c>
      <c r="C2" s="82" t="s">
        <v>607</v>
      </c>
      <c r="D2" s="78">
        <v>13</v>
      </c>
      <c r="E2" s="82" t="s">
        <v>609</v>
      </c>
      <c r="F2" s="78">
        <v>2</v>
      </c>
      <c r="G2" s="82" t="s">
        <v>606</v>
      </c>
      <c r="H2" s="78">
        <v>9</v>
      </c>
      <c r="I2" s="78"/>
      <c r="J2" s="78"/>
      <c r="K2" s="78"/>
      <c r="L2" s="78"/>
      <c r="M2" s="78"/>
      <c r="N2" s="78"/>
      <c r="O2" s="78"/>
      <c r="P2" s="78"/>
      <c r="Q2" s="82" t="s">
        <v>608</v>
      </c>
      <c r="R2" s="78">
        <v>1</v>
      </c>
      <c r="S2" s="78"/>
      <c r="T2" s="78"/>
      <c r="U2" s="78"/>
      <c r="V2" s="78"/>
    </row>
    <row r="3" spans="1:22" ht="15">
      <c r="A3" s="82" t="s">
        <v>608</v>
      </c>
      <c r="B3" s="78">
        <v>12</v>
      </c>
      <c r="C3" s="82" t="s">
        <v>608</v>
      </c>
      <c r="D3" s="78">
        <v>11</v>
      </c>
      <c r="E3" s="82" t="s">
        <v>611</v>
      </c>
      <c r="F3" s="78">
        <v>2</v>
      </c>
      <c r="G3" s="78"/>
      <c r="H3" s="78"/>
      <c r="I3" s="78"/>
      <c r="J3" s="78"/>
      <c r="K3" s="78"/>
      <c r="L3" s="78"/>
      <c r="M3" s="78"/>
      <c r="N3" s="78"/>
      <c r="O3" s="78"/>
      <c r="P3" s="78"/>
      <c r="Q3" s="78"/>
      <c r="R3" s="78"/>
      <c r="S3" s="78"/>
      <c r="T3" s="78"/>
      <c r="U3" s="78"/>
      <c r="V3" s="78"/>
    </row>
    <row r="4" spans="1:22" ht="15">
      <c r="A4" s="82" t="s">
        <v>606</v>
      </c>
      <c r="B4" s="78">
        <v>10</v>
      </c>
      <c r="C4" s="82" t="s">
        <v>606</v>
      </c>
      <c r="D4" s="78">
        <v>1</v>
      </c>
      <c r="E4" s="82" t="s">
        <v>612</v>
      </c>
      <c r="F4" s="78">
        <v>1</v>
      </c>
      <c r="G4" s="78"/>
      <c r="H4" s="78"/>
      <c r="I4" s="78"/>
      <c r="J4" s="78"/>
      <c r="K4" s="78"/>
      <c r="L4" s="78"/>
      <c r="M4" s="78"/>
      <c r="N4" s="78"/>
      <c r="O4" s="78"/>
      <c r="P4" s="78"/>
      <c r="Q4" s="78"/>
      <c r="R4" s="78"/>
      <c r="S4" s="78"/>
      <c r="T4" s="78"/>
      <c r="U4" s="78"/>
      <c r="V4" s="78"/>
    </row>
    <row r="5" spans="1:22" ht="15">
      <c r="A5" s="82" t="s">
        <v>611</v>
      </c>
      <c r="B5" s="78">
        <v>2</v>
      </c>
      <c r="C5" s="78"/>
      <c r="D5" s="78"/>
      <c r="E5" s="82" t="s">
        <v>613</v>
      </c>
      <c r="F5" s="78">
        <v>1</v>
      </c>
      <c r="G5" s="78"/>
      <c r="H5" s="78"/>
      <c r="I5" s="78"/>
      <c r="J5" s="78"/>
      <c r="K5" s="78"/>
      <c r="L5" s="78"/>
      <c r="M5" s="78"/>
      <c r="N5" s="78"/>
      <c r="O5" s="78"/>
      <c r="P5" s="78"/>
      <c r="Q5" s="78"/>
      <c r="R5" s="78"/>
      <c r="S5" s="78"/>
      <c r="T5" s="78"/>
      <c r="U5" s="78"/>
      <c r="V5" s="78"/>
    </row>
    <row r="6" spans="1:22" ht="15">
      <c r="A6" s="82" t="s">
        <v>609</v>
      </c>
      <c r="B6" s="78">
        <v>2</v>
      </c>
      <c r="C6" s="78"/>
      <c r="D6" s="78"/>
      <c r="E6" s="82" t="s">
        <v>614</v>
      </c>
      <c r="F6" s="78">
        <v>1</v>
      </c>
      <c r="G6" s="78"/>
      <c r="H6" s="78"/>
      <c r="I6" s="78"/>
      <c r="J6" s="78"/>
      <c r="K6" s="78"/>
      <c r="L6" s="78"/>
      <c r="M6" s="78"/>
      <c r="N6" s="78"/>
      <c r="O6" s="78"/>
      <c r="P6" s="78"/>
      <c r="Q6" s="78"/>
      <c r="R6" s="78"/>
      <c r="S6" s="78"/>
      <c r="T6" s="78"/>
      <c r="U6" s="78"/>
      <c r="V6" s="78"/>
    </row>
    <row r="7" spans="1:22" ht="15">
      <c r="A7" s="82" t="s">
        <v>612</v>
      </c>
      <c r="B7" s="78">
        <v>1</v>
      </c>
      <c r="C7" s="78"/>
      <c r="D7" s="78"/>
      <c r="E7" s="82" t="s">
        <v>615</v>
      </c>
      <c r="F7" s="78">
        <v>1</v>
      </c>
      <c r="G7" s="78"/>
      <c r="H7" s="78"/>
      <c r="I7" s="78"/>
      <c r="J7" s="78"/>
      <c r="K7" s="78"/>
      <c r="L7" s="78"/>
      <c r="M7" s="78"/>
      <c r="N7" s="78"/>
      <c r="O7" s="78"/>
      <c r="P7" s="78"/>
      <c r="Q7" s="78"/>
      <c r="R7" s="78"/>
      <c r="S7" s="78"/>
      <c r="T7" s="78"/>
      <c r="U7" s="78"/>
      <c r="V7" s="78"/>
    </row>
    <row r="8" spans="1:22" ht="15">
      <c r="A8" s="82" t="s">
        <v>610</v>
      </c>
      <c r="B8" s="78">
        <v>1</v>
      </c>
      <c r="C8" s="78"/>
      <c r="D8" s="78"/>
      <c r="E8" s="82" t="s">
        <v>616</v>
      </c>
      <c r="F8" s="78">
        <v>1</v>
      </c>
      <c r="G8" s="78"/>
      <c r="H8" s="78"/>
      <c r="I8" s="78"/>
      <c r="J8" s="78"/>
      <c r="K8" s="78"/>
      <c r="L8" s="78"/>
      <c r="M8" s="78"/>
      <c r="N8" s="78"/>
      <c r="O8" s="78"/>
      <c r="P8" s="78"/>
      <c r="Q8" s="78"/>
      <c r="R8" s="78"/>
      <c r="S8" s="78"/>
      <c r="T8" s="78"/>
      <c r="U8" s="78"/>
      <c r="V8" s="78"/>
    </row>
    <row r="9" spans="1:22" ht="15">
      <c r="A9" s="82" t="s">
        <v>617</v>
      </c>
      <c r="B9" s="78">
        <v>1</v>
      </c>
      <c r="C9" s="78"/>
      <c r="D9" s="78"/>
      <c r="E9" s="82" t="s">
        <v>617</v>
      </c>
      <c r="F9" s="78">
        <v>1</v>
      </c>
      <c r="G9" s="78"/>
      <c r="H9" s="78"/>
      <c r="I9" s="78"/>
      <c r="J9" s="78"/>
      <c r="K9" s="78"/>
      <c r="L9" s="78"/>
      <c r="M9" s="78"/>
      <c r="N9" s="78"/>
      <c r="O9" s="78"/>
      <c r="P9" s="78"/>
      <c r="Q9" s="78"/>
      <c r="R9" s="78"/>
      <c r="S9" s="78"/>
      <c r="T9" s="78"/>
      <c r="U9" s="78"/>
      <c r="V9" s="78"/>
    </row>
    <row r="10" spans="1:22" ht="15">
      <c r="A10" s="82" t="s">
        <v>616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615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3508</v>
      </c>
      <c r="B14" s="13" t="s">
        <v>3484</v>
      </c>
      <c r="C14" s="13" t="s">
        <v>3509</v>
      </c>
      <c r="D14" s="13" t="s">
        <v>3487</v>
      </c>
      <c r="E14" s="13" t="s">
        <v>3510</v>
      </c>
      <c r="F14" s="13" t="s">
        <v>3489</v>
      </c>
      <c r="G14" s="13" t="s">
        <v>3511</v>
      </c>
      <c r="H14" s="13" t="s">
        <v>3491</v>
      </c>
      <c r="I14" s="78" t="s">
        <v>3512</v>
      </c>
      <c r="J14" s="78" t="s">
        <v>3493</v>
      </c>
      <c r="K14" s="78" t="s">
        <v>3513</v>
      </c>
      <c r="L14" s="78" t="s">
        <v>3495</v>
      </c>
      <c r="M14" s="78" t="s">
        <v>3514</v>
      </c>
      <c r="N14" s="78" t="s">
        <v>3497</v>
      </c>
      <c r="O14" s="78" t="s">
        <v>3515</v>
      </c>
      <c r="P14" s="78" t="s">
        <v>3499</v>
      </c>
      <c r="Q14" s="13" t="s">
        <v>3516</v>
      </c>
      <c r="R14" s="13" t="s">
        <v>3501</v>
      </c>
      <c r="S14" s="78" t="s">
        <v>3517</v>
      </c>
      <c r="T14" s="78" t="s">
        <v>3503</v>
      </c>
      <c r="U14" s="78" t="s">
        <v>3518</v>
      </c>
      <c r="V14" s="78" t="s">
        <v>3504</v>
      </c>
    </row>
    <row r="15" spans="1:22" ht="15">
      <c r="A15" s="78" t="s">
        <v>619</v>
      </c>
      <c r="B15" s="78">
        <v>35</v>
      </c>
      <c r="C15" s="78" t="s">
        <v>619</v>
      </c>
      <c r="D15" s="78">
        <v>24</v>
      </c>
      <c r="E15" s="78" t="s">
        <v>619</v>
      </c>
      <c r="F15" s="78">
        <v>10</v>
      </c>
      <c r="G15" s="78" t="s">
        <v>618</v>
      </c>
      <c r="H15" s="78">
        <v>9</v>
      </c>
      <c r="I15" s="78"/>
      <c r="J15" s="78"/>
      <c r="K15" s="78"/>
      <c r="L15" s="78"/>
      <c r="M15" s="78"/>
      <c r="N15" s="78"/>
      <c r="O15" s="78"/>
      <c r="P15" s="78"/>
      <c r="Q15" s="78" t="s">
        <v>619</v>
      </c>
      <c r="R15" s="78">
        <v>1</v>
      </c>
      <c r="S15" s="78"/>
      <c r="T15" s="78"/>
      <c r="U15" s="78"/>
      <c r="V15" s="78"/>
    </row>
    <row r="16" spans="1:22" ht="15">
      <c r="A16" s="78" t="s">
        <v>618</v>
      </c>
      <c r="B16" s="78">
        <v>10</v>
      </c>
      <c r="C16" s="78" t="s">
        <v>618</v>
      </c>
      <c r="D16" s="78">
        <v>1</v>
      </c>
      <c r="E16" s="78"/>
      <c r="F16" s="78"/>
      <c r="G16" s="78"/>
      <c r="H16" s="78"/>
      <c r="I16" s="78"/>
      <c r="J16" s="78"/>
      <c r="K16" s="78"/>
      <c r="L16" s="78"/>
      <c r="M16" s="78"/>
      <c r="N16" s="78"/>
      <c r="O16" s="78"/>
      <c r="P16" s="78"/>
      <c r="Q16" s="78"/>
      <c r="R16" s="78"/>
      <c r="S16" s="78"/>
      <c r="T16" s="78"/>
      <c r="U16" s="78"/>
      <c r="V16" s="78"/>
    </row>
    <row r="17" spans="1:22" ht="15">
      <c r="A17" s="78" t="s">
        <v>620</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3521</v>
      </c>
      <c r="B20" s="13" t="s">
        <v>3484</v>
      </c>
      <c r="C20" s="13" t="s">
        <v>3528</v>
      </c>
      <c r="D20" s="13" t="s">
        <v>3487</v>
      </c>
      <c r="E20" s="13" t="s">
        <v>3530</v>
      </c>
      <c r="F20" s="13" t="s">
        <v>3489</v>
      </c>
      <c r="G20" s="13" t="s">
        <v>3534</v>
      </c>
      <c r="H20" s="13" t="s">
        <v>3491</v>
      </c>
      <c r="I20" s="13" t="s">
        <v>3535</v>
      </c>
      <c r="J20" s="13" t="s">
        <v>3493</v>
      </c>
      <c r="K20" s="13" t="s">
        <v>3536</v>
      </c>
      <c r="L20" s="13" t="s">
        <v>3495</v>
      </c>
      <c r="M20" s="13" t="s">
        <v>3537</v>
      </c>
      <c r="N20" s="13" t="s">
        <v>3497</v>
      </c>
      <c r="O20" s="13" t="s">
        <v>3543</v>
      </c>
      <c r="P20" s="13" t="s">
        <v>3499</v>
      </c>
      <c r="Q20" s="13" t="s">
        <v>3544</v>
      </c>
      <c r="R20" s="13" t="s">
        <v>3501</v>
      </c>
      <c r="S20" s="13" t="s">
        <v>3552</v>
      </c>
      <c r="T20" s="13" t="s">
        <v>3503</v>
      </c>
      <c r="U20" s="13" t="s">
        <v>3559</v>
      </c>
      <c r="V20" s="13" t="s">
        <v>3504</v>
      </c>
    </row>
    <row r="21" spans="1:22" ht="15">
      <c r="A21" s="78" t="s">
        <v>622</v>
      </c>
      <c r="B21" s="78">
        <v>217</v>
      </c>
      <c r="C21" s="78" t="s">
        <v>488</v>
      </c>
      <c r="D21" s="78">
        <v>131</v>
      </c>
      <c r="E21" s="78" t="s">
        <v>622</v>
      </c>
      <c r="F21" s="78">
        <v>47</v>
      </c>
      <c r="G21" s="78" t="s">
        <v>622</v>
      </c>
      <c r="H21" s="78">
        <v>13</v>
      </c>
      <c r="I21" s="78" t="s">
        <v>622</v>
      </c>
      <c r="J21" s="78">
        <v>9</v>
      </c>
      <c r="K21" s="78" t="s">
        <v>622</v>
      </c>
      <c r="L21" s="78">
        <v>9</v>
      </c>
      <c r="M21" s="78" t="s">
        <v>622</v>
      </c>
      <c r="N21" s="78">
        <v>12</v>
      </c>
      <c r="O21" s="78" t="s">
        <v>622</v>
      </c>
      <c r="P21" s="78">
        <v>6</v>
      </c>
      <c r="Q21" s="78" t="s">
        <v>622</v>
      </c>
      <c r="R21" s="78">
        <v>13</v>
      </c>
      <c r="S21" s="78" t="s">
        <v>3553</v>
      </c>
      <c r="T21" s="78">
        <v>1</v>
      </c>
      <c r="U21" s="78" t="s">
        <v>464</v>
      </c>
      <c r="V21" s="78">
        <v>3</v>
      </c>
    </row>
    <row r="22" spans="1:22" ht="15">
      <c r="A22" s="78" t="s">
        <v>488</v>
      </c>
      <c r="B22" s="78">
        <v>135</v>
      </c>
      <c r="C22" s="78" t="s">
        <v>622</v>
      </c>
      <c r="D22" s="78">
        <v>101</v>
      </c>
      <c r="E22" s="78" t="s">
        <v>635</v>
      </c>
      <c r="F22" s="78">
        <v>24</v>
      </c>
      <c r="G22" s="78" t="s">
        <v>3525</v>
      </c>
      <c r="H22" s="78">
        <v>3</v>
      </c>
      <c r="I22" s="78" t="s">
        <v>635</v>
      </c>
      <c r="J22" s="78">
        <v>9</v>
      </c>
      <c r="K22" s="78"/>
      <c r="L22" s="78"/>
      <c r="M22" s="78" t="s">
        <v>3538</v>
      </c>
      <c r="N22" s="78">
        <v>7</v>
      </c>
      <c r="O22" s="78" t="s">
        <v>353</v>
      </c>
      <c r="P22" s="78">
        <v>4</v>
      </c>
      <c r="Q22" s="78" t="s">
        <v>488</v>
      </c>
      <c r="R22" s="78">
        <v>1</v>
      </c>
      <c r="S22" s="78" t="s">
        <v>3554</v>
      </c>
      <c r="T22" s="78">
        <v>1</v>
      </c>
      <c r="U22" s="78" t="s">
        <v>622</v>
      </c>
      <c r="V22" s="78">
        <v>3</v>
      </c>
    </row>
    <row r="23" spans="1:22" ht="15">
      <c r="A23" s="78" t="s">
        <v>635</v>
      </c>
      <c r="B23" s="78">
        <v>117</v>
      </c>
      <c r="C23" s="78" t="s">
        <v>635</v>
      </c>
      <c r="D23" s="78">
        <v>75</v>
      </c>
      <c r="E23" s="78" t="s">
        <v>3523</v>
      </c>
      <c r="F23" s="78">
        <v>18</v>
      </c>
      <c r="G23" s="78"/>
      <c r="H23" s="78"/>
      <c r="I23" s="78" t="s">
        <v>3529</v>
      </c>
      <c r="J23" s="78">
        <v>7</v>
      </c>
      <c r="K23" s="78"/>
      <c r="L23" s="78"/>
      <c r="M23" s="78" t="s">
        <v>635</v>
      </c>
      <c r="N23" s="78">
        <v>7</v>
      </c>
      <c r="O23" s="78"/>
      <c r="P23" s="78"/>
      <c r="Q23" s="78" t="s">
        <v>3545</v>
      </c>
      <c r="R23" s="78">
        <v>1</v>
      </c>
      <c r="S23" s="78" t="s">
        <v>3555</v>
      </c>
      <c r="T23" s="78">
        <v>1</v>
      </c>
      <c r="U23" s="78"/>
      <c r="V23" s="78"/>
    </row>
    <row r="24" spans="1:22" ht="15">
      <c r="A24" s="78" t="s">
        <v>3522</v>
      </c>
      <c r="B24" s="78">
        <v>21</v>
      </c>
      <c r="C24" s="78" t="s">
        <v>3522</v>
      </c>
      <c r="D24" s="78">
        <v>20</v>
      </c>
      <c r="E24" s="78" t="s">
        <v>632</v>
      </c>
      <c r="F24" s="78">
        <v>14</v>
      </c>
      <c r="G24" s="78"/>
      <c r="H24" s="78"/>
      <c r="I24" s="78"/>
      <c r="J24" s="78"/>
      <c r="K24" s="78"/>
      <c r="L24" s="78"/>
      <c r="M24" s="78" t="s">
        <v>3539</v>
      </c>
      <c r="N24" s="78">
        <v>5</v>
      </c>
      <c r="O24" s="78"/>
      <c r="P24" s="78"/>
      <c r="Q24" s="78" t="s">
        <v>3546</v>
      </c>
      <c r="R24" s="78">
        <v>1</v>
      </c>
      <c r="S24" s="78" t="s">
        <v>3556</v>
      </c>
      <c r="T24" s="78">
        <v>1</v>
      </c>
      <c r="U24" s="78"/>
      <c r="V24" s="78"/>
    </row>
    <row r="25" spans="1:22" ht="15">
      <c r="A25" s="78" t="s">
        <v>3523</v>
      </c>
      <c r="B25" s="78">
        <v>18</v>
      </c>
      <c r="C25" s="78" t="s">
        <v>3524</v>
      </c>
      <c r="D25" s="78">
        <v>17</v>
      </c>
      <c r="E25" s="78" t="s">
        <v>3526</v>
      </c>
      <c r="F25" s="78">
        <v>10</v>
      </c>
      <c r="G25" s="78"/>
      <c r="H25" s="78"/>
      <c r="I25" s="78"/>
      <c r="J25" s="78"/>
      <c r="K25" s="78"/>
      <c r="L25" s="78"/>
      <c r="M25" s="78" t="s">
        <v>3540</v>
      </c>
      <c r="N25" s="78">
        <v>1</v>
      </c>
      <c r="O25" s="78"/>
      <c r="P25" s="78"/>
      <c r="Q25" s="78" t="s">
        <v>3547</v>
      </c>
      <c r="R25" s="78">
        <v>1</v>
      </c>
      <c r="S25" s="78" t="s">
        <v>622</v>
      </c>
      <c r="T25" s="78">
        <v>1</v>
      </c>
      <c r="U25" s="78"/>
      <c r="V25" s="78"/>
    </row>
    <row r="26" spans="1:22" ht="15">
      <c r="A26" s="78" t="s">
        <v>3524</v>
      </c>
      <c r="B26" s="78">
        <v>18</v>
      </c>
      <c r="C26" s="78" t="s">
        <v>3527</v>
      </c>
      <c r="D26" s="78">
        <v>11</v>
      </c>
      <c r="E26" s="78" t="s">
        <v>3525</v>
      </c>
      <c r="F26" s="78">
        <v>10</v>
      </c>
      <c r="G26" s="78"/>
      <c r="H26" s="78"/>
      <c r="I26" s="78"/>
      <c r="J26" s="78"/>
      <c r="K26" s="78"/>
      <c r="L26" s="78"/>
      <c r="M26" s="78" t="s">
        <v>3541</v>
      </c>
      <c r="N26" s="78">
        <v>1</v>
      </c>
      <c r="O26" s="78"/>
      <c r="P26" s="78"/>
      <c r="Q26" s="78" t="s">
        <v>3548</v>
      </c>
      <c r="R26" s="78">
        <v>1</v>
      </c>
      <c r="S26" s="78" t="s">
        <v>3526</v>
      </c>
      <c r="T26" s="78">
        <v>1</v>
      </c>
      <c r="U26" s="78"/>
      <c r="V26" s="78"/>
    </row>
    <row r="27" spans="1:22" ht="15">
      <c r="A27" s="78" t="s">
        <v>632</v>
      </c>
      <c r="B27" s="78">
        <v>14</v>
      </c>
      <c r="C27" s="78" t="s">
        <v>3529</v>
      </c>
      <c r="D27" s="78">
        <v>1</v>
      </c>
      <c r="E27" s="78" t="s">
        <v>3531</v>
      </c>
      <c r="F27" s="78">
        <v>3</v>
      </c>
      <c r="G27" s="78"/>
      <c r="H27" s="78"/>
      <c r="I27" s="78"/>
      <c r="J27" s="78"/>
      <c r="K27" s="78"/>
      <c r="L27" s="78"/>
      <c r="M27" s="78" t="s">
        <v>3542</v>
      </c>
      <c r="N27" s="78">
        <v>1</v>
      </c>
      <c r="O27" s="78"/>
      <c r="P27" s="78"/>
      <c r="Q27" s="78" t="s">
        <v>3549</v>
      </c>
      <c r="R27" s="78">
        <v>1</v>
      </c>
      <c r="S27" s="78" t="s">
        <v>3557</v>
      </c>
      <c r="T27" s="78">
        <v>1</v>
      </c>
      <c r="U27" s="78"/>
      <c r="V27" s="78"/>
    </row>
    <row r="28" spans="1:22" ht="15">
      <c r="A28" s="78" t="s">
        <v>3525</v>
      </c>
      <c r="B28" s="78">
        <v>13</v>
      </c>
      <c r="C28" s="78"/>
      <c r="D28" s="78"/>
      <c r="E28" s="78" t="s">
        <v>488</v>
      </c>
      <c r="F28" s="78">
        <v>3</v>
      </c>
      <c r="G28" s="78"/>
      <c r="H28" s="78"/>
      <c r="I28" s="78"/>
      <c r="J28" s="78"/>
      <c r="K28" s="78"/>
      <c r="L28" s="78"/>
      <c r="M28" s="78"/>
      <c r="N28" s="78"/>
      <c r="O28" s="78"/>
      <c r="P28" s="78"/>
      <c r="Q28" s="78" t="s">
        <v>3550</v>
      </c>
      <c r="R28" s="78">
        <v>1</v>
      </c>
      <c r="S28" s="78" t="s">
        <v>3558</v>
      </c>
      <c r="T28" s="78">
        <v>1</v>
      </c>
      <c r="U28" s="78"/>
      <c r="V28" s="78"/>
    </row>
    <row r="29" spans="1:22" ht="15">
      <c r="A29" s="78" t="s">
        <v>3526</v>
      </c>
      <c r="B29" s="78">
        <v>11</v>
      </c>
      <c r="C29" s="78"/>
      <c r="D29" s="78"/>
      <c r="E29" s="78" t="s">
        <v>3532</v>
      </c>
      <c r="F29" s="78">
        <v>1</v>
      </c>
      <c r="G29" s="78"/>
      <c r="H29" s="78"/>
      <c r="I29" s="78"/>
      <c r="J29" s="78"/>
      <c r="K29" s="78"/>
      <c r="L29" s="78"/>
      <c r="M29" s="78"/>
      <c r="N29" s="78"/>
      <c r="O29" s="78"/>
      <c r="P29" s="78"/>
      <c r="Q29" s="78" t="s">
        <v>3551</v>
      </c>
      <c r="R29" s="78">
        <v>1</v>
      </c>
      <c r="S29" s="78"/>
      <c r="T29" s="78"/>
      <c r="U29" s="78"/>
      <c r="V29" s="78"/>
    </row>
    <row r="30" spans="1:22" ht="15">
      <c r="A30" s="78" t="s">
        <v>3527</v>
      </c>
      <c r="B30" s="78">
        <v>11</v>
      </c>
      <c r="C30" s="78"/>
      <c r="D30" s="78"/>
      <c r="E30" s="78" t="s">
        <v>3533</v>
      </c>
      <c r="F30" s="78">
        <v>1</v>
      </c>
      <c r="G30" s="78"/>
      <c r="H30" s="78"/>
      <c r="I30" s="78"/>
      <c r="J30" s="78"/>
      <c r="K30" s="78"/>
      <c r="L30" s="78"/>
      <c r="M30" s="78"/>
      <c r="N30" s="78"/>
      <c r="O30" s="78"/>
      <c r="P30" s="78"/>
      <c r="Q30" s="78" t="s">
        <v>635</v>
      </c>
      <c r="R30" s="78">
        <v>1</v>
      </c>
      <c r="S30" s="78"/>
      <c r="T30" s="78"/>
      <c r="U30" s="78"/>
      <c r="V30" s="78"/>
    </row>
    <row r="33" spans="1:22" ht="15" customHeight="1">
      <c r="A33" s="13" t="s">
        <v>3567</v>
      </c>
      <c r="B33" s="13" t="s">
        <v>3484</v>
      </c>
      <c r="C33" s="13" t="s">
        <v>3576</v>
      </c>
      <c r="D33" s="13" t="s">
        <v>3487</v>
      </c>
      <c r="E33" s="13" t="s">
        <v>3582</v>
      </c>
      <c r="F33" s="13" t="s">
        <v>3489</v>
      </c>
      <c r="G33" s="13" t="s">
        <v>3586</v>
      </c>
      <c r="H33" s="13" t="s">
        <v>3491</v>
      </c>
      <c r="I33" s="13" t="s">
        <v>3595</v>
      </c>
      <c r="J33" s="13" t="s">
        <v>3493</v>
      </c>
      <c r="K33" s="13" t="s">
        <v>3599</v>
      </c>
      <c r="L33" s="13" t="s">
        <v>3495</v>
      </c>
      <c r="M33" s="13" t="s">
        <v>3606</v>
      </c>
      <c r="N33" s="13" t="s">
        <v>3497</v>
      </c>
      <c r="O33" s="13" t="s">
        <v>3611</v>
      </c>
      <c r="P33" s="13" t="s">
        <v>3499</v>
      </c>
      <c r="Q33" s="13" t="s">
        <v>3619</v>
      </c>
      <c r="R33" s="13" t="s">
        <v>3501</v>
      </c>
      <c r="S33" s="78" t="s">
        <v>3623</v>
      </c>
      <c r="T33" s="78" t="s">
        <v>3503</v>
      </c>
      <c r="U33" s="13" t="s">
        <v>3624</v>
      </c>
      <c r="V33" s="13" t="s">
        <v>3504</v>
      </c>
    </row>
    <row r="34" spans="1:22" ht="15">
      <c r="A34" s="84" t="s">
        <v>3568</v>
      </c>
      <c r="B34" s="84">
        <v>86</v>
      </c>
      <c r="C34" s="84" t="s">
        <v>3574</v>
      </c>
      <c r="D34" s="84">
        <v>262</v>
      </c>
      <c r="E34" s="84" t="s">
        <v>622</v>
      </c>
      <c r="F34" s="84">
        <v>47</v>
      </c>
      <c r="G34" s="84" t="s">
        <v>3587</v>
      </c>
      <c r="H34" s="84">
        <v>15</v>
      </c>
      <c r="I34" s="84" t="s">
        <v>425</v>
      </c>
      <c r="J34" s="84">
        <v>10</v>
      </c>
      <c r="K34" s="84" t="s">
        <v>622</v>
      </c>
      <c r="L34" s="84">
        <v>9</v>
      </c>
      <c r="M34" s="84" t="s">
        <v>622</v>
      </c>
      <c r="N34" s="84">
        <v>12</v>
      </c>
      <c r="O34" s="84" t="s">
        <v>622</v>
      </c>
      <c r="P34" s="84">
        <v>6</v>
      </c>
      <c r="Q34" s="84" t="s">
        <v>622</v>
      </c>
      <c r="R34" s="84">
        <v>13</v>
      </c>
      <c r="S34" s="84"/>
      <c r="T34" s="84"/>
      <c r="U34" s="84" t="s">
        <v>3625</v>
      </c>
      <c r="V34" s="84">
        <v>3</v>
      </c>
    </row>
    <row r="35" spans="1:22" ht="15">
      <c r="A35" s="84" t="s">
        <v>3569</v>
      </c>
      <c r="B35" s="84">
        <v>36</v>
      </c>
      <c r="C35" s="84" t="s">
        <v>3573</v>
      </c>
      <c r="D35" s="84">
        <v>262</v>
      </c>
      <c r="E35" s="84" t="s">
        <v>3583</v>
      </c>
      <c r="F35" s="84">
        <v>25</v>
      </c>
      <c r="G35" s="84" t="s">
        <v>622</v>
      </c>
      <c r="H35" s="84">
        <v>13</v>
      </c>
      <c r="I35" s="84" t="s">
        <v>622</v>
      </c>
      <c r="J35" s="84">
        <v>9</v>
      </c>
      <c r="K35" s="84" t="s">
        <v>364</v>
      </c>
      <c r="L35" s="84">
        <v>5</v>
      </c>
      <c r="M35" s="84" t="s">
        <v>3538</v>
      </c>
      <c r="N35" s="84">
        <v>7</v>
      </c>
      <c r="O35" s="84" t="s">
        <v>3612</v>
      </c>
      <c r="P35" s="84">
        <v>4</v>
      </c>
      <c r="Q35" s="84" t="s">
        <v>3589</v>
      </c>
      <c r="R35" s="84">
        <v>5</v>
      </c>
      <c r="S35" s="84"/>
      <c r="T35" s="84"/>
      <c r="U35" s="84" t="s">
        <v>3583</v>
      </c>
      <c r="V35" s="84">
        <v>3</v>
      </c>
    </row>
    <row r="36" spans="1:22" ht="15">
      <c r="A36" s="84" t="s">
        <v>3570</v>
      </c>
      <c r="B36" s="84">
        <v>1</v>
      </c>
      <c r="C36" s="84" t="s">
        <v>425</v>
      </c>
      <c r="D36" s="84">
        <v>235</v>
      </c>
      <c r="E36" s="84" t="s">
        <v>635</v>
      </c>
      <c r="F36" s="84">
        <v>24</v>
      </c>
      <c r="G36" s="84" t="s">
        <v>424</v>
      </c>
      <c r="H36" s="84">
        <v>10</v>
      </c>
      <c r="I36" s="84" t="s">
        <v>635</v>
      </c>
      <c r="J36" s="84">
        <v>9</v>
      </c>
      <c r="K36" s="84" t="s">
        <v>3600</v>
      </c>
      <c r="L36" s="84">
        <v>5</v>
      </c>
      <c r="M36" s="84" t="s">
        <v>3607</v>
      </c>
      <c r="N36" s="84">
        <v>7</v>
      </c>
      <c r="O36" s="84" t="s">
        <v>3613</v>
      </c>
      <c r="P36" s="84">
        <v>4</v>
      </c>
      <c r="Q36" s="84" t="s">
        <v>3620</v>
      </c>
      <c r="R36" s="84">
        <v>3</v>
      </c>
      <c r="S36" s="84"/>
      <c r="T36" s="84"/>
      <c r="U36" s="84" t="s">
        <v>3626</v>
      </c>
      <c r="V36" s="84">
        <v>3</v>
      </c>
    </row>
    <row r="37" spans="1:22" ht="15">
      <c r="A37" s="84" t="s">
        <v>3571</v>
      </c>
      <c r="B37" s="84">
        <v>6236</v>
      </c>
      <c r="C37" s="84" t="s">
        <v>3577</v>
      </c>
      <c r="D37" s="84">
        <v>151</v>
      </c>
      <c r="E37" s="84" t="s">
        <v>3523</v>
      </c>
      <c r="F37" s="84">
        <v>18</v>
      </c>
      <c r="G37" s="84" t="s">
        <v>3588</v>
      </c>
      <c r="H37" s="84">
        <v>9</v>
      </c>
      <c r="I37" s="84" t="s">
        <v>3529</v>
      </c>
      <c r="J37" s="84">
        <v>7</v>
      </c>
      <c r="K37" s="84" t="s">
        <v>3601</v>
      </c>
      <c r="L37" s="84">
        <v>5</v>
      </c>
      <c r="M37" s="84" t="s">
        <v>635</v>
      </c>
      <c r="N37" s="84">
        <v>7</v>
      </c>
      <c r="O37" s="84" t="s">
        <v>3614</v>
      </c>
      <c r="P37" s="84">
        <v>4</v>
      </c>
      <c r="Q37" s="84" t="s">
        <v>3621</v>
      </c>
      <c r="R37" s="84">
        <v>2</v>
      </c>
      <c r="S37" s="84"/>
      <c r="T37" s="84"/>
      <c r="U37" s="84" t="s">
        <v>3589</v>
      </c>
      <c r="V37" s="84">
        <v>3</v>
      </c>
    </row>
    <row r="38" spans="1:22" ht="15">
      <c r="A38" s="84" t="s">
        <v>3572</v>
      </c>
      <c r="B38" s="84">
        <v>6358</v>
      </c>
      <c r="C38" s="84" t="s">
        <v>3575</v>
      </c>
      <c r="D38" s="84">
        <v>148</v>
      </c>
      <c r="E38" s="84" t="s">
        <v>3584</v>
      </c>
      <c r="F38" s="84">
        <v>16</v>
      </c>
      <c r="G38" s="84" t="s">
        <v>3589</v>
      </c>
      <c r="H38" s="84">
        <v>9</v>
      </c>
      <c r="I38" s="84" t="s">
        <v>487</v>
      </c>
      <c r="J38" s="84">
        <v>7</v>
      </c>
      <c r="K38" s="84" t="s">
        <v>3602</v>
      </c>
      <c r="L38" s="84">
        <v>2</v>
      </c>
      <c r="M38" s="84" t="s">
        <v>3583</v>
      </c>
      <c r="N38" s="84">
        <v>7</v>
      </c>
      <c r="O38" s="84" t="s">
        <v>3615</v>
      </c>
      <c r="P38" s="84">
        <v>4</v>
      </c>
      <c r="Q38" s="84" t="s">
        <v>3622</v>
      </c>
      <c r="R38" s="84">
        <v>2</v>
      </c>
      <c r="S38" s="84"/>
      <c r="T38" s="84"/>
      <c r="U38" s="84" t="s">
        <v>3627</v>
      </c>
      <c r="V38" s="84">
        <v>3</v>
      </c>
    </row>
    <row r="39" spans="1:22" ht="15">
      <c r="A39" s="84" t="s">
        <v>3573</v>
      </c>
      <c r="B39" s="84">
        <v>263</v>
      </c>
      <c r="C39" s="84" t="s">
        <v>3578</v>
      </c>
      <c r="D39" s="84">
        <v>131</v>
      </c>
      <c r="E39" s="84" t="s">
        <v>472</v>
      </c>
      <c r="F39" s="84">
        <v>14</v>
      </c>
      <c r="G39" s="84" t="s">
        <v>3590</v>
      </c>
      <c r="H39" s="84">
        <v>6</v>
      </c>
      <c r="I39" s="84" t="s">
        <v>486</v>
      </c>
      <c r="J39" s="84">
        <v>7</v>
      </c>
      <c r="K39" s="84" t="s">
        <v>485</v>
      </c>
      <c r="L39" s="84">
        <v>2</v>
      </c>
      <c r="M39" s="84" t="s">
        <v>3608</v>
      </c>
      <c r="N39" s="84">
        <v>6</v>
      </c>
      <c r="O39" s="84" t="s">
        <v>3616</v>
      </c>
      <c r="P39" s="84">
        <v>4</v>
      </c>
      <c r="Q39" s="84"/>
      <c r="R39" s="84"/>
      <c r="S39" s="84"/>
      <c r="T39" s="84"/>
      <c r="U39" s="84" t="s">
        <v>3628</v>
      </c>
      <c r="V39" s="84">
        <v>3</v>
      </c>
    </row>
    <row r="40" spans="1:22" ht="15">
      <c r="A40" s="84" t="s">
        <v>3574</v>
      </c>
      <c r="B40" s="84">
        <v>262</v>
      </c>
      <c r="C40" s="84" t="s">
        <v>488</v>
      </c>
      <c r="D40" s="84">
        <v>131</v>
      </c>
      <c r="E40" s="84" t="s">
        <v>632</v>
      </c>
      <c r="F40" s="84">
        <v>14</v>
      </c>
      <c r="G40" s="84" t="s">
        <v>3591</v>
      </c>
      <c r="H40" s="84">
        <v>6</v>
      </c>
      <c r="I40" s="84" t="s">
        <v>3596</v>
      </c>
      <c r="J40" s="84">
        <v>2</v>
      </c>
      <c r="K40" s="84" t="s">
        <v>3603</v>
      </c>
      <c r="L40" s="84">
        <v>2</v>
      </c>
      <c r="M40" s="84" t="s">
        <v>3609</v>
      </c>
      <c r="N40" s="84">
        <v>6</v>
      </c>
      <c r="O40" s="84" t="s">
        <v>3617</v>
      </c>
      <c r="P40" s="84">
        <v>4</v>
      </c>
      <c r="Q40" s="84"/>
      <c r="R40" s="84"/>
      <c r="S40" s="84"/>
      <c r="T40" s="84"/>
      <c r="U40" s="84" t="s">
        <v>3615</v>
      </c>
      <c r="V40" s="84">
        <v>3</v>
      </c>
    </row>
    <row r="41" spans="1:22" ht="15">
      <c r="A41" s="84" t="s">
        <v>425</v>
      </c>
      <c r="B41" s="84">
        <v>258</v>
      </c>
      <c r="C41" s="84" t="s">
        <v>3579</v>
      </c>
      <c r="D41" s="84">
        <v>131</v>
      </c>
      <c r="E41" s="84" t="s">
        <v>3526</v>
      </c>
      <c r="F41" s="84">
        <v>10</v>
      </c>
      <c r="G41" s="84" t="s">
        <v>3592</v>
      </c>
      <c r="H41" s="84">
        <v>6</v>
      </c>
      <c r="I41" s="84" t="s">
        <v>3597</v>
      </c>
      <c r="J41" s="84">
        <v>2</v>
      </c>
      <c r="K41" s="84" t="s">
        <v>3604</v>
      </c>
      <c r="L41" s="84">
        <v>2</v>
      </c>
      <c r="M41" s="84" t="s">
        <v>3539</v>
      </c>
      <c r="N41" s="84">
        <v>5</v>
      </c>
      <c r="O41" s="84" t="s">
        <v>3618</v>
      </c>
      <c r="P41" s="84">
        <v>4</v>
      </c>
      <c r="Q41" s="84"/>
      <c r="R41" s="84"/>
      <c r="S41" s="84"/>
      <c r="T41" s="84"/>
      <c r="U41" s="84" t="s">
        <v>3629</v>
      </c>
      <c r="V41" s="84">
        <v>3</v>
      </c>
    </row>
    <row r="42" spans="1:22" ht="15">
      <c r="A42" s="84" t="s">
        <v>622</v>
      </c>
      <c r="B42" s="84">
        <v>217</v>
      </c>
      <c r="C42" s="84" t="s">
        <v>3580</v>
      </c>
      <c r="D42" s="84">
        <v>131</v>
      </c>
      <c r="E42" s="84" t="s">
        <v>3585</v>
      </c>
      <c r="F42" s="84">
        <v>10</v>
      </c>
      <c r="G42" s="84" t="s">
        <v>3593</v>
      </c>
      <c r="H42" s="84">
        <v>6</v>
      </c>
      <c r="I42" s="84" t="s">
        <v>3598</v>
      </c>
      <c r="J42" s="84">
        <v>2</v>
      </c>
      <c r="K42" s="84" t="s">
        <v>3605</v>
      </c>
      <c r="L42" s="84">
        <v>2</v>
      </c>
      <c r="M42" s="84" t="s">
        <v>3610</v>
      </c>
      <c r="N42" s="84">
        <v>5</v>
      </c>
      <c r="O42" s="84" t="s">
        <v>353</v>
      </c>
      <c r="P42" s="84">
        <v>4</v>
      </c>
      <c r="Q42" s="84"/>
      <c r="R42" s="84"/>
      <c r="S42" s="84"/>
      <c r="T42" s="84"/>
      <c r="U42" s="84" t="s">
        <v>464</v>
      </c>
      <c r="V42" s="84">
        <v>3</v>
      </c>
    </row>
    <row r="43" spans="1:22" ht="15">
      <c r="A43" s="84" t="s">
        <v>3575</v>
      </c>
      <c r="B43" s="84">
        <v>155</v>
      </c>
      <c r="C43" s="84" t="s">
        <v>3581</v>
      </c>
      <c r="D43" s="84">
        <v>131</v>
      </c>
      <c r="E43" s="84" t="s">
        <v>425</v>
      </c>
      <c r="F43" s="84">
        <v>10</v>
      </c>
      <c r="G43" s="84" t="s">
        <v>3594</v>
      </c>
      <c r="H43" s="84">
        <v>6</v>
      </c>
      <c r="I43" s="84"/>
      <c r="J43" s="84"/>
      <c r="K43" s="84"/>
      <c r="L43" s="84"/>
      <c r="M43" s="84" t="s">
        <v>3589</v>
      </c>
      <c r="N43" s="84">
        <v>4</v>
      </c>
      <c r="O43" s="84" t="s">
        <v>416</v>
      </c>
      <c r="P43" s="84">
        <v>3</v>
      </c>
      <c r="Q43" s="84"/>
      <c r="R43" s="84"/>
      <c r="S43" s="84"/>
      <c r="T43" s="84"/>
      <c r="U43" s="84" t="s">
        <v>622</v>
      </c>
      <c r="V43" s="84">
        <v>3</v>
      </c>
    </row>
    <row r="46" spans="1:22" ht="15" customHeight="1">
      <c r="A46" s="13" t="s">
        <v>3642</v>
      </c>
      <c r="B46" s="13" t="s">
        <v>3484</v>
      </c>
      <c r="C46" s="13" t="s">
        <v>3653</v>
      </c>
      <c r="D46" s="13" t="s">
        <v>3487</v>
      </c>
      <c r="E46" s="13" t="s">
        <v>3654</v>
      </c>
      <c r="F46" s="13" t="s">
        <v>3489</v>
      </c>
      <c r="G46" s="13" t="s">
        <v>3665</v>
      </c>
      <c r="H46" s="13" t="s">
        <v>3491</v>
      </c>
      <c r="I46" s="13" t="s">
        <v>3676</v>
      </c>
      <c r="J46" s="13" t="s">
        <v>3493</v>
      </c>
      <c r="K46" s="13" t="s">
        <v>3685</v>
      </c>
      <c r="L46" s="13" t="s">
        <v>3495</v>
      </c>
      <c r="M46" s="13" t="s">
        <v>3694</v>
      </c>
      <c r="N46" s="13" t="s">
        <v>3497</v>
      </c>
      <c r="O46" s="13" t="s">
        <v>3705</v>
      </c>
      <c r="P46" s="13" t="s">
        <v>3499</v>
      </c>
      <c r="Q46" s="13" t="s">
        <v>3716</v>
      </c>
      <c r="R46" s="13" t="s">
        <v>3501</v>
      </c>
      <c r="S46" s="78" t="s">
        <v>3718</v>
      </c>
      <c r="T46" s="78" t="s">
        <v>3503</v>
      </c>
      <c r="U46" s="13" t="s">
        <v>3719</v>
      </c>
      <c r="V46" s="13" t="s">
        <v>3504</v>
      </c>
    </row>
    <row r="47" spans="1:22" ht="15">
      <c r="A47" s="84" t="s">
        <v>3643</v>
      </c>
      <c r="B47" s="84">
        <v>262</v>
      </c>
      <c r="C47" s="84" t="s">
        <v>3643</v>
      </c>
      <c r="D47" s="84">
        <v>262</v>
      </c>
      <c r="E47" s="84" t="s">
        <v>3655</v>
      </c>
      <c r="F47" s="84">
        <v>16</v>
      </c>
      <c r="G47" s="84" t="s">
        <v>3666</v>
      </c>
      <c r="H47" s="84">
        <v>9</v>
      </c>
      <c r="I47" s="84" t="s">
        <v>3660</v>
      </c>
      <c r="J47" s="84">
        <v>9</v>
      </c>
      <c r="K47" s="84" t="s">
        <v>3686</v>
      </c>
      <c r="L47" s="84">
        <v>5</v>
      </c>
      <c r="M47" s="84" t="s">
        <v>3695</v>
      </c>
      <c r="N47" s="84">
        <v>4</v>
      </c>
      <c r="O47" s="84" t="s">
        <v>3706</v>
      </c>
      <c r="P47" s="84">
        <v>4</v>
      </c>
      <c r="Q47" s="84" t="s">
        <v>3717</v>
      </c>
      <c r="R47" s="84">
        <v>2</v>
      </c>
      <c r="S47" s="84"/>
      <c r="T47" s="84"/>
      <c r="U47" s="84" t="s">
        <v>3720</v>
      </c>
      <c r="V47" s="84">
        <v>3</v>
      </c>
    </row>
    <row r="48" spans="1:22" ht="15">
      <c r="A48" s="84" t="s">
        <v>3644</v>
      </c>
      <c r="B48" s="84">
        <v>131</v>
      </c>
      <c r="C48" s="84" t="s">
        <v>3644</v>
      </c>
      <c r="D48" s="84">
        <v>131</v>
      </c>
      <c r="E48" s="84" t="s">
        <v>3656</v>
      </c>
      <c r="F48" s="84">
        <v>10</v>
      </c>
      <c r="G48" s="84" t="s">
        <v>3667</v>
      </c>
      <c r="H48" s="84">
        <v>6</v>
      </c>
      <c r="I48" s="84" t="s">
        <v>3677</v>
      </c>
      <c r="J48" s="84">
        <v>7</v>
      </c>
      <c r="K48" s="84" t="s">
        <v>3687</v>
      </c>
      <c r="L48" s="84">
        <v>5</v>
      </c>
      <c r="M48" s="84" t="s">
        <v>3696</v>
      </c>
      <c r="N48" s="84">
        <v>3</v>
      </c>
      <c r="O48" s="84" t="s">
        <v>3707</v>
      </c>
      <c r="P48" s="84">
        <v>4</v>
      </c>
      <c r="Q48" s="84"/>
      <c r="R48" s="84"/>
      <c r="S48" s="84"/>
      <c r="T48" s="84"/>
      <c r="U48" s="84" t="s">
        <v>3661</v>
      </c>
      <c r="V48" s="84">
        <v>3</v>
      </c>
    </row>
    <row r="49" spans="1:22" ht="15">
      <c r="A49" s="84" t="s">
        <v>3645</v>
      </c>
      <c r="B49" s="84">
        <v>131</v>
      </c>
      <c r="C49" s="84" t="s">
        <v>3645</v>
      </c>
      <c r="D49" s="84">
        <v>131</v>
      </c>
      <c r="E49" s="84" t="s">
        <v>3657</v>
      </c>
      <c r="F49" s="84">
        <v>10</v>
      </c>
      <c r="G49" s="84" t="s">
        <v>3668</v>
      </c>
      <c r="H49" s="84">
        <v>6</v>
      </c>
      <c r="I49" s="84" t="s">
        <v>3678</v>
      </c>
      <c r="J49" s="84">
        <v>7</v>
      </c>
      <c r="K49" s="84" t="s">
        <v>3688</v>
      </c>
      <c r="L49" s="84">
        <v>4</v>
      </c>
      <c r="M49" s="84" t="s">
        <v>3697</v>
      </c>
      <c r="N49" s="84">
        <v>3</v>
      </c>
      <c r="O49" s="84" t="s">
        <v>3708</v>
      </c>
      <c r="P49" s="84">
        <v>4</v>
      </c>
      <c r="Q49" s="84"/>
      <c r="R49" s="84"/>
      <c r="S49" s="84"/>
      <c r="T49" s="84"/>
      <c r="U49" s="84" t="s">
        <v>3721</v>
      </c>
      <c r="V49" s="84">
        <v>3</v>
      </c>
    </row>
    <row r="50" spans="1:22" ht="15">
      <c r="A50" s="84" t="s">
        <v>3646</v>
      </c>
      <c r="B50" s="84">
        <v>131</v>
      </c>
      <c r="C50" s="84" t="s">
        <v>3646</v>
      </c>
      <c r="D50" s="84">
        <v>131</v>
      </c>
      <c r="E50" s="84" t="s">
        <v>3658</v>
      </c>
      <c r="F50" s="84">
        <v>10</v>
      </c>
      <c r="G50" s="84" t="s">
        <v>3669</v>
      </c>
      <c r="H50" s="84">
        <v>6</v>
      </c>
      <c r="I50" s="84" t="s">
        <v>3679</v>
      </c>
      <c r="J50" s="84">
        <v>7</v>
      </c>
      <c r="K50" s="84" t="s">
        <v>3689</v>
      </c>
      <c r="L50" s="84">
        <v>2</v>
      </c>
      <c r="M50" s="84" t="s">
        <v>3698</v>
      </c>
      <c r="N50" s="84">
        <v>3</v>
      </c>
      <c r="O50" s="84" t="s">
        <v>3709</v>
      </c>
      <c r="P50" s="84">
        <v>4</v>
      </c>
      <c r="Q50" s="84"/>
      <c r="R50" s="84"/>
      <c r="S50" s="84"/>
      <c r="T50" s="84"/>
      <c r="U50" s="84" t="s">
        <v>3722</v>
      </c>
      <c r="V50" s="84">
        <v>3</v>
      </c>
    </row>
    <row r="51" spans="1:22" ht="15">
      <c r="A51" s="84" t="s">
        <v>3647</v>
      </c>
      <c r="B51" s="84">
        <v>131</v>
      </c>
      <c r="C51" s="84" t="s">
        <v>3647</v>
      </c>
      <c r="D51" s="84">
        <v>131</v>
      </c>
      <c r="E51" s="84" t="s">
        <v>3659</v>
      </c>
      <c r="F51" s="84">
        <v>9</v>
      </c>
      <c r="G51" s="84" t="s">
        <v>3670</v>
      </c>
      <c r="H51" s="84">
        <v>6</v>
      </c>
      <c r="I51" s="84" t="s">
        <v>3680</v>
      </c>
      <c r="J51" s="84">
        <v>7</v>
      </c>
      <c r="K51" s="84" t="s">
        <v>3690</v>
      </c>
      <c r="L51" s="84">
        <v>2</v>
      </c>
      <c r="M51" s="84" t="s">
        <v>3699</v>
      </c>
      <c r="N51" s="84">
        <v>3</v>
      </c>
      <c r="O51" s="84" t="s">
        <v>3710</v>
      </c>
      <c r="P51" s="84">
        <v>4</v>
      </c>
      <c r="Q51" s="84"/>
      <c r="R51" s="84"/>
      <c r="S51" s="84"/>
      <c r="T51" s="84"/>
      <c r="U51" s="84" t="s">
        <v>3723</v>
      </c>
      <c r="V51" s="84">
        <v>3</v>
      </c>
    </row>
    <row r="52" spans="1:22" ht="15">
      <c r="A52" s="84" t="s">
        <v>3648</v>
      </c>
      <c r="B52" s="84">
        <v>131</v>
      </c>
      <c r="C52" s="84" t="s">
        <v>3648</v>
      </c>
      <c r="D52" s="84">
        <v>131</v>
      </c>
      <c r="E52" s="84" t="s">
        <v>3660</v>
      </c>
      <c r="F52" s="84">
        <v>8</v>
      </c>
      <c r="G52" s="84" t="s">
        <v>3671</v>
      </c>
      <c r="H52" s="84">
        <v>6</v>
      </c>
      <c r="I52" s="84" t="s">
        <v>3681</v>
      </c>
      <c r="J52" s="84">
        <v>2</v>
      </c>
      <c r="K52" s="84" t="s">
        <v>3691</v>
      </c>
      <c r="L52" s="84">
        <v>2</v>
      </c>
      <c r="M52" s="84" t="s">
        <v>3700</v>
      </c>
      <c r="N52" s="84">
        <v>3</v>
      </c>
      <c r="O52" s="84" t="s">
        <v>3711</v>
      </c>
      <c r="P52" s="84">
        <v>4</v>
      </c>
      <c r="Q52" s="84"/>
      <c r="R52" s="84"/>
      <c r="S52" s="84"/>
      <c r="T52" s="84"/>
      <c r="U52" s="84" t="s">
        <v>3724</v>
      </c>
      <c r="V52" s="84">
        <v>3</v>
      </c>
    </row>
    <row r="53" spans="1:22" ht="15">
      <c r="A53" s="84" t="s">
        <v>3649</v>
      </c>
      <c r="B53" s="84">
        <v>131</v>
      </c>
      <c r="C53" s="84" t="s">
        <v>3649</v>
      </c>
      <c r="D53" s="84">
        <v>131</v>
      </c>
      <c r="E53" s="84" t="s">
        <v>3661</v>
      </c>
      <c r="F53" s="84">
        <v>7</v>
      </c>
      <c r="G53" s="84" t="s">
        <v>3672</v>
      </c>
      <c r="H53" s="84">
        <v>6</v>
      </c>
      <c r="I53" s="84" t="s">
        <v>3682</v>
      </c>
      <c r="J53" s="84">
        <v>2</v>
      </c>
      <c r="K53" s="84" t="s">
        <v>3692</v>
      </c>
      <c r="L53" s="84">
        <v>2</v>
      </c>
      <c r="M53" s="84" t="s">
        <v>3701</v>
      </c>
      <c r="N53" s="84">
        <v>3</v>
      </c>
      <c r="O53" s="84" t="s">
        <v>3712</v>
      </c>
      <c r="P53" s="84">
        <v>4</v>
      </c>
      <c r="Q53" s="84"/>
      <c r="R53" s="84"/>
      <c r="S53" s="84"/>
      <c r="T53" s="84"/>
      <c r="U53" s="84" t="s">
        <v>3725</v>
      </c>
      <c r="V53" s="84">
        <v>3</v>
      </c>
    </row>
    <row r="54" spans="1:22" ht="15">
      <c r="A54" s="84" t="s">
        <v>3650</v>
      </c>
      <c r="B54" s="84">
        <v>131</v>
      </c>
      <c r="C54" s="84" t="s">
        <v>3650</v>
      </c>
      <c r="D54" s="84">
        <v>131</v>
      </c>
      <c r="E54" s="84" t="s">
        <v>3662</v>
      </c>
      <c r="F54" s="84">
        <v>6</v>
      </c>
      <c r="G54" s="84" t="s">
        <v>3673</v>
      </c>
      <c r="H54" s="84">
        <v>6</v>
      </c>
      <c r="I54" s="84" t="s">
        <v>3683</v>
      </c>
      <c r="J54" s="84">
        <v>2</v>
      </c>
      <c r="K54" s="84" t="s">
        <v>3693</v>
      </c>
      <c r="L54" s="84">
        <v>2</v>
      </c>
      <c r="M54" s="84" t="s">
        <v>3702</v>
      </c>
      <c r="N54" s="84">
        <v>3</v>
      </c>
      <c r="O54" s="84" t="s">
        <v>3713</v>
      </c>
      <c r="P54" s="84">
        <v>4</v>
      </c>
      <c r="Q54" s="84"/>
      <c r="R54" s="84"/>
      <c r="S54" s="84"/>
      <c r="T54" s="84"/>
      <c r="U54" s="84" t="s">
        <v>3726</v>
      </c>
      <c r="V54" s="84">
        <v>3</v>
      </c>
    </row>
    <row r="55" spans="1:22" ht="15">
      <c r="A55" s="84" t="s">
        <v>3651</v>
      </c>
      <c r="B55" s="84">
        <v>131</v>
      </c>
      <c r="C55" s="84" t="s">
        <v>3651</v>
      </c>
      <c r="D55" s="84">
        <v>131</v>
      </c>
      <c r="E55" s="84" t="s">
        <v>3663</v>
      </c>
      <c r="F55" s="84">
        <v>6</v>
      </c>
      <c r="G55" s="84" t="s">
        <v>3674</v>
      </c>
      <c r="H55" s="84">
        <v>6</v>
      </c>
      <c r="I55" s="84" t="s">
        <v>3684</v>
      </c>
      <c r="J55" s="84">
        <v>2</v>
      </c>
      <c r="K55" s="84"/>
      <c r="L55" s="84"/>
      <c r="M55" s="84" t="s">
        <v>3703</v>
      </c>
      <c r="N55" s="84">
        <v>3</v>
      </c>
      <c r="O55" s="84" t="s">
        <v>3714</v>
      </c>
      <c r="P55" s="84">
        <v>3</v>
      </c>
      <c r="Q55" s="84"/>
      <c r="R55" s="84"/>
      <c r="S55" s="84"/>
      <c r="T55" s="84"/>
      <c r="U55" s="84" t="s">
        <v>3727</v>
      </c>
      <c r="V55" s="84">
        <v>3</v>
      </c>
    </row>
    <row r="56" spans="1:22" ht="15">
      <c r="A56" s="84" t="s">
        <v>3652</v>
      </c>
      <c r="B56" s="84">
        <v>131</v>
      </c>
      <c r="C56" s="84" t="s">
        <v>3652</v>
      </c>
      <c r="D56" s="84">
        <v>131</v>
      </c>
      <c r="E56" s="84" t="s">
        <v>3664</v>
      </c>
      <c r="F56" s="84">
        <v>6</v>
      </c>
      <c r="G56" s="84" t="s">
        <v>3675</v>
      </c>
      <c r="H56" s="84">
        <v>6</v>
      </c>
      <c r="I56" s="84"/>
      <c r="J56" s="84"/>
      <c r="K56" s="84"/>
      <c r="L56" s="84"/>
      <c r="M56" s="84" t="s">
        <v>3704</v>
      </c>
      <c r="N56" s="84">
        <v>3</v>
      </c>
      <c r="O56" s="84" t="s">
        <v>3715</v>
      </c>
      <c r="P56" s="84">
        <v>2</v>
      </c>
      <c r="Q56" s="84"/>
      <c r="R56" s="84"/>
      <c r="S56" s="84"/>
      <c r="T56" s="84"/>
      <c r="U56" s="84" t="s">
        <v>3728</v>
      </c>
      <c r="V56" s="84">
        <v>2</v>
      </c>
    </row>
    <row r="59" spans="1:22" ht="15" customHeight="1">
      <c r="A59" s="13" t="s">
        <v>3740</v>
      </c>
      <c r="B59" s="13" t="s">
        <v>3484</v>
      </c>
      <c r="C59" s="78" t="s">
        <v>3742</v>
      </c>
      <c r="D59" s="78" t="s">
        <v>3487</v>
      </c>
      <c r="E59" s="13" t="s">
        <v>3743</v>
      </c>
      <c r="F59" s="13" t="s">
        <v>3489</v>
      </c>
      <c r="G59" s="78" t="s">
        <v>3746</v>
      </c>
      <c r="H59" s="78" t="s">
        <v>3491</v>
      </c>
      <c r="I59" s="78" t="s">
        <v>3748</v>
      </c>
      <c r="J59" s="78" t="s">
        <v>3493</v>
      </c>
      <c r="K59" s="78" t="s">
        <v>3750</v>
      </c>
      <c r="L59" s="78" t="s">
        <v>3495</v>
      </c>
      <c r="M59" s="78" t="s">
        <v>3752</v>
      </c>
      <c r="N59" s="78" t="s">
        <v>3497</v>
      </c>
      <c r="O59" s="78" t="s">
        <v>3754</v>
      </c>
      <c r="P59" s="78" t="s">
        <v>3499</v>
      </c>
      <c r="Q59" s="78" t="s">
        <v>3756</v>
      </c>
      <c r="R59" s="78" t="s">
        <v>3501</v>
      </c>
      <c r="S59" s="13" t="s">
        <v>3758</v>
      </c>
      <c r="T59" s="13" t="s">
        <v>3503</v>
      </c>
      <c r="U59" s="78" t="s">
        <v>3760</v>
      </c>
      <c r="V59" s="78" t="s">
        <v>3504</v>
      </c>
    </row>
    <row r="60" spans="1:22" ht="15">
      <c r="A60" s="78" t="s">
        <v>494</v>
      </c>
      <c r="B60" s="78">
        <v>1</v>
      </c>
      <c r="C60" s="78"/>
      <c r="D60" s="78"/>
      <c r="E60" s="78" t="s">
        <v>425</v>
      </c>
      <c r="F60" s="78">
        <v>1</v>
      </c>
      <c r="G60" s="78"/>
      <c r="H60" s="78"/>
      <c r="I60" s="78"/>
      <c r="J60" s="78"/>
      <c r="K60" s="78"/>
      <c r="L60" s="78"/>
      <c r="M60" s="78"/>
      <c r="N60" s="78"/>
      <c r="O60" s="78"/>
      <c r="P60" s="78"/>
      <c r="Q60" s="78"/>
      <c r="R60" s="78"/>
      <c r="S60" s="78" t="s">
        <v>494</v>
      </c>
      <c r="T60" s="78">
        <v>1</v>
      </c>
      <c r="U60" s="78"/>
      <c r="V60" s="78"/>
    </row>
    <row r="61" spans="1:22" ht="15">
      <c r="A61" s="78" t="s">
        <v>425</v>
      </c>
      <c r="B61" s="78">
        <v>1</v>
      </c>
      <c r="C61" s="78"/>
      <c r="D61" s="78"/>
      <c r="E61" s="78"/>
      <c r="F61" s="78"/>
      <c r="G61" s="78"/>
      <c r="H61" s="78"/>
      <c r="I61" s="78"/>
      <c r="J61" s="78"/>
      <c r="K61" s="78"/>
      <c r="L61" s="78"/>
      <c r="M61" s="78"/>
      <c r="N61" s="78"/>
      <c r="O61" s="78"/>
      <c r="P61" s="78"/>
      <c r="Q61" s="78"/>
      <c r="R61" s="78"/>
      <c r="S61" s="78"/>
      <c r="T61" s="78"/>
      <c r="U61" s="78"/>
      <c r="V61" s="78"/>
    </row>
    <row r="64" spans="1:22" ht="15" customHeight="1">
      <c r="A64" s="13" t="s">
        <v>3741</v>
      </c>
      <c r="B64" s="13" t="s">
        <v>3484</v>
      </c>
      <c r="C64" s="13" t="s">
        <v>3744</v>
      </c>
      <c r="D64" s="13" t="s">
        <v>3487</v>
      </c>
      <c r="E64" s="13" t="s">
        <v>3745</v>
      </c>
      <c r="F64" s="13" t="s">
        <v>3489</v>
      </c>
      <c r="G64" s="13" t="s">
        <v>3747</v>
      </c>
      <c r="H64" s="13" t="s">
        <v>3491</v>
      </c>
      <c r="I64" s="13" t="s">
        <v>3749</v>
      </c>
      <c r="J64" s="13" t="s">
        <v>3493</v>
      </c>
      <c r="K64" s="13" t="s">
        <v>3751</v>
      </c>
      <c r="L64" s="13" t="s">
        <v>3495</v>
      </c>
      <c r="M64" s="13" t="s">
        <v>3753</v>
      </c>
      <c r="N64" s="13" t="s">
        <v>3497</v>
      </c>
      <c r="O64" s="13" t="s">
        <v>3755</v>
      </c>
      <c r="P64" s="13" t="s">
        <v>3499</v>
      </c>
      <c r="Q64" s="78" t="s">
        <v>3757</v>
      </c>
      <c r="R64" s="78" t="s">
        <v>3501</v>
      </c>
      <c r="S64" s="13" t="s">
        <v>3759</v>
      </c>
      <c r="T64" s="13" t="s">
        <v>3503</v>
      </c>
      <c r="U64" s="13" t="s">
        <v>3761</v>
      </c>
      <c r="V64" s="13" t="s">
        <v>3504</v>
      </c>
    </row>
    <row r="65" spans="1:22" ht="15">
      <c r="A65" s="78" t="s">
        <v>425</v>
      </c>
      <c r="B65" s="78">
        <v>257</v>
      </c>
      <c r="C65" s="78" t="s">
        <v>425</v>
      </c>
      <c r="D65" s="78">
        <v>235</v>
      </c>
      <c r="E65" s="78" t="s">
        <v>472</v>
      </c>
      <c r="F65" s="78">
        <v>14</v>
      </c>
      <c r="G65" s="78" t="s">
        <v>424</v>
      </c>
      <c r="H65" s="78">
        <v>10</v>
      </c>
      <c r="I65" s="78" t="s">
        <v>425</v>
      </c>
      <c r="J65" s="78">
        <v>10</v>
      </c>
      <c r="K65" s="78" t="s">
        <v>364</v>
      </c>
      <c r="L65" s="78">
        <v>5</v>
      </c>
      <c r="M65" s="78" t="s">
        <v>491</v>
      </c>
      <c r="N65" s="78">
        <v>3</v>
      </c>
      <c r="O65" s="78" t="s">
        <v>416</v>
      </c>
      <c r="P65" s="78">
        <v>3</v>
      </c>
      <c r="Q65" s="78"/>
      <c r="R65" s="78"/>
      <c r="S65" s="78" t="s">
        <v>493</v>
      </c>
      <c r="T65" s="78">
        <v>1</v>
      </c>
      <c r="U65" s="78" t="s">
        <v>473</v>
      </c>
      <c r="V65" s="78">
        <v>2</v>
      </c>
    </row>
    <row r="66" spans="1:22" ht="15">
      <c r="A66" s="78" t="s">
        <v>472</v>
      </c>
      <c r="B66" s="78">
        <v>14</v>
      </c>
      <c r="C66" s="78" t="s">
        <v>490</v>
      </c>
      <c r="D66" s="78">
        <v>1</v>
      </c>
      <c r="E66" s="78" t="s">
        <v>425</v>
      </c>
      <c r="F66" s="78">
        <v>9</v>
      </c>
      <c r="G66" s="78"/>
      <c r="H66" s="78"/>
      <c r="I66" s="78" t="s">
        <v>487</v>
      </c>
      <c r="J66" s="78">
        <v>7</v>
      </c>
      <c r="K66" s="78" t="s">
        <v>485</v>
      </c>
      <c r="L66" s="78">
        <v>2</v>
      </c>
      <c r="M66" s="78" t="s">
        <v>438</v>
      </c>
      <c r="N66" s="78">
        <v>3</v>
      </c>
      <c r="O66" s="78" t="s">
        <v>414</v>
      </c>
      <c r="P66" s="78">
        <v>1</v>
      </c>
      <c r="Q66" s="78"/>
      <c r="R66" s="78"/>
      <c r="S66" s="78" t="s">
        <v>492</v>
      </c>
      <c r="T66" s="78">
        <v>1</v>
      </c>
      <c r="U66" s="78"/>
      <c r="V66" s="78"/>
    </row>
    <row r="67" spans="1:22" ht="15">
      <c r="A67" s="78" t="s">
        <v>424</v>
      </c>
      <c r="B67" s="78">
        <v>11</v>
      </c>
      <c r="C67" s="78" t="s">
        <v>424</v>
      </c>
      <c r="D67" s="78">
        <v>1</v>
      </c>
      <c r="E67" s="78" t="s">
        <v>489</v>
      </c>
      <c r="F67" s="78">
        <v>6</v>
      </c>
      <c r="G67" s="78"/>
      <c r="H67" s="78"/>
      <c r="I67" s="78" t="s">
        <v>486</v>
      </c>
      <c r="J67" s="78">
        <v>7</v>
      </c>
      <c r="K67" s="78" t="s">
        <v>363</v>
      </c>
      <c r="L67" s="78">
        <v>1</v>
      </c>
      <c r="M67" s="78" t="s">
        <v>425</v>
      </c>
      <c r="N67" s="78">
        <v>2</v>
      </c>
      <c r="O67" s="78"/>
      <c r="P67" s="78"/>
      <c r="Q67" s="78"/>
      <c r="R67" s="78"/>
      <c r="S67" s="78"/>
      <c r="T67" s="78"/>
      <c r="U67" s="78"/>
      <c r="V67" s="78"/>
    </row>
    <row r="68" spans="1:22" ht="15">
      <c r="A68" s="78" t="s">
        <v>487</v>
      </c>
      <c r="B68" s="78">
        <v>9</v>
      </c>
      <c r="C68" s="78" t="s">
        <v>487</v>
      </c>
      <c r="D68" s="78">
        <v>1</v>
      </c>
      <c r="E68" s="78" t="s">
        <v>483</v>
      </c>
      <c r="F68" s="78">
        <v>5</v>
      </c>
      <c r="G68" s="78"/>
      <c r="H68" s="78"/>
      <c r="I68" s="78"/>
      <c r="J68" s="78"/>
      <c r="K68" s="78"/>
      <c r="L68" s="78"/>
      <c r="M68" s="78" t="s">
        <v>394</v>
      </c>
      <c r="N68" s="78">
        <v>1</v>
      </c>
      <c r="O68" s="78"/>
      <c r="P68" s="78"/>
      <c r="Q68" s="78"/>
      <c r="R68" s="78"/>
      <c r="S68" s="78"/>
      <c r="T68" s="78"/>
      <c r="U68" s="78"/>
      <c r="V68" s="78"/>
    </row>
    <row r="69" spans="1:22" ht="15">
      <c r="A69" s="78" t="s">
        <v>486</v>
      </c>
      <c r="B69" s="78">
        <v>9</v>
      </c>
      <c r="C69" s="78" t="s">
        <v>486</v>
      </c>
      <c r="D69" s="78">
        <v>1</v>
      </c>
      <c r="E69" s="78" t="s">
        <v>490</v>
      </c>
      <c r="F69" s="78">
        <v>2</v>
      </c>
      <c r="G69" s="78"/>
      <c r="H69" s="78"/>
      <c r="I69" s="78"/>
      <c r="J69" s="78"/>
      <c r="K69" s="78"/>
      <c r="L69" s="78"/>
      <c r="M69" s="78" t="s">
        <v>488</v>
      </c>
      <c r="N69" s="78">
        <v>1</v>
      </c>
      <c r="O69" s="78"/>
      <c r="P69" s="78"/>
      <c r="Q69" s="78"/>
      <c r="R69" s="78"/>
      <c r="S69" s="78"/>
      <c r="T69" s="78"/>
      <c r="U69" s="78"/>
      <c r="V69" s="78"/>
    </row>
    <row r="70" spans="1:22" ht="15">
      <c r="A70" s="78" t="s">
        <v>489</v>
      </c>
      <c r="B70" s="78">
        <v>6</v>
      </c>
      <c r="C70" s="78"/>
      <c r="D70" s="78"/>
      <c r="E70" s="78" t="s">
        <v>482</v>
      </c>
      <c r="F70" s="78">
        <v>2</v>
      </c>
      <c r="G70" s="78"/>
      <c r="H70" s="78"/>
      <c r="I70" s="78"/>
      <c r="J70" s="78"/>
      <c r="K70" s="78"/>
      <c r="L70" s="78"/>
      <c r="M70" s="78"/>
      <c r="N70" s="78"/>
      <c r="O70" s="78"/>
      <c r="P70" s="78"/>
      <c r="Q70" s="78"/>
      <c r="R70" s="78"/>
      <c r="S70" s="78"/>
      <c r="T70" s="78"/>
      <c r="U70" s="78"/>
      <c r="V70" s="78"/>
    </row>
    <row r="71" spans="1:22" ht="15">
      <c r="A71" s="78" t="s">
        <v>364</v>
      </c>
      <c r="B71" s="78">
        <v>5</v>
      </c>
      <c r="C71" s="78"/>
      <c r="D71" s="78"/>
      <c r="E71" s="78" t="s">
        <v>359</v>
      </c>
      <c r="F71" s="78">
        <v>2</v>
      </c>
      <c r="G71" s="78"/>
      <c r="H71" s="78"/>
      <c r="I71" s="78"/>
      <c r="J71" s="78"/>
      <c r="K71" s="78"/>
      <c r="L71" s="78"/>
      <c r="M71" s="78"/>
      <c r="N71" s="78"/>
      <c r="O71" s="78"/>
      <c r="P71" s="78"/>
      <c r="Q71" s="78"/>
      <c r="R71" s="78"/>
      <c r="S71" s="78"/>
      <c r="T71" s="78"/>
      <c r="U71" s="78"/>
      <c r="V71" s="78"/>
    </row>
    <row r="72" spans="1:22" ht="15">
      <c r="A72" s="78" t="s">
        <v>483</v>
      </c>
      <c r="B72" s="78">
        <v>5</v>
      </c>
      <c r="C72" s="78"/>
      <c r="D72" s="78"/>
      <c r="E72" s="78" t="s">
        <v>497</v>
      </c>
      <c r="F72" s="78">
        <v>1</v>
      </c>
      <c r="G72" s="78"/>
      <c r="H72" s="78"/>
      <c r="I72" s="78"/>
      <c r="J72" s="78"/>
      <c r="K72" s="78"/>
      <c r="L72" s="78"/>
      <c r="M72" s="78"/>
      <c r="N72" s="78"/>
      <c r="O72" s="78"/>
      <c r="P72" s="78"/>
      <c r="Q72" s="78"/>
      <c r="R72" s="78"/>
      <c r="S72" s="78"/>
      <c r="T72" s="78"/>
      <c r="U72" s="78"/>
      <c r="V72" s="78"/>
    </row>
    <row r="73" spans="1:22" ht="15">
      <c r="A73" s="78" t="s">
        <v>438</v>
      </c>
      <c r="B73" s="78">
        <v>4</v>
      </c>
      <c r="C73" s="78"/>
      <c r="D73" s="78"/>
      <c r="E73" s="78" t="s">
        <v>438</v>
      </c>
      <c r="F73" s="78">
        <v>1</v>
      </c>
      <c r="G73" s="78"/>
      <c r="H73" s="78"/>
      <c r="I73" s="78"/>
      <c r="J73" s="78"/>
      <c r="K73" s="78"/>
      <c r="L73" s="78"/>
      <c r="M73" s="78"/>
      <c r="N73" s="78"/>
      <c r="O73" s="78"/>
      <c r="P73" s="78"/>
      <c r="Q73" s="78"/>
      <c r="R73" s="78"/>
      <c r="S73" s="78"/>
      <c r="T73" s="78"/>
      <c r="U73" s="78"/>
      <c r="V73" s="78"/>
    </row>
    <row r="74" spans="1:22" ht="15">
      <c r="A74" s="78" t="s">
        <v>491</v>
      </c>
      <c r="B74" s="78">
        <v>3</v>
      </c>
      <c r="C74" s="78"/>
      <c r="D74" s="78"/>
      <c r="E74" s="78" t="s">
        <v>487</v>
      </c>
      <c r="F74" s="78">
        <v>1</v>
      </c>
      <c r="G74" s="78"/>
      <c r="H74" s="78"/>
      <c r="I74" s="78"/>
      <c r="J74" s="78"/>
      <c r="K74" s="78"/>
      <c r="L74" s="78"/>
      <c r="M74" s="78"/>
      <c r="N74" s="78"/>
      <c r="O74" s="78"/>
      <c r="P74" s="78"/>
      <c r="Q74" s="78"/>
      <c r="R74" s="78"/>
      <c r="S74" s="78"/>
      <c r="T74" s="78"/>
      <c r="U74" s="78"/>
      <c r="V74" s="78"/>
    </row>
    <row r="77" spans="1:22" ht="15" customHeight="1">
      <c r="A77" s="13" t="s">
        <v>3772</v>
      </c>
      <c r="B77" s="13" t="s">
        <v>3484</v>
      </c>
      <c r="C77" s="13" t="s">
        <v>3773</v>
      </c>
      <c r="D77" s="13" t="s">
        <v>3487</v>
      </c>
      <c r="E77" s="13" t="s">
        <v>3774</v>
      </c>
      <c r="F77" s="13" t="s">
        <v>3489</v>
      </c>
      <c r="G77" s="13" t="s">
        <v>3775</v>
      </c>
      <c r="H77" s="13" t="s">
        <v>3491</v>
      </c>
      <c r="I77" s="13" t="s">
        <v>3776</v>
      </c>
      <c r="J77" s="13" t="s">
        <v>3493</v>
      </c>
      <c r="K77" s="13" t="s">
        <v>3777</v>
      </c>
      <c r="L77" s="13" t="s">
        <v>3495</v>
      </c>
      <c r="M77" s="13" t="s">
        <v>3778</v>
      </c>
      <c r="N77" s="13" t="s">
        <v>3497</v>
      </c>
      <c r="O77" s="13" t="s">
        <v>3779</v>
      </c>
      <c r="P77" s="13" t="s">
        <v>3499</v>
      </c>
      <c r="Q77" s="13" t="s">
        <v>3780</v>
      </c>
      <c r="R77" s="13" t="s">
        <v>3501</v>
      </c>
      <c r="S77" s="13" t="s">
        <v>3781</v>
      </c>
      <c r="T77" s="13" t="s">
        <v>3503</v>
      </c>
      <c r="U77" s="13" t="s">
        <v>3782</v>
      </c>
      <c r="V77" s="13" t="s">
        <v>3504</v>
      </c>
    </row>
    <row r="78" spans="1:22" ht="15">
      <c r="A78" s="115" t="s">
        <v>371</v>
      </c>
      <c r="B78" s="78">
        <v>504104</v>
      </c>
      <c r="C78" s="115" t="s">
        <v>466</v>
      </c>
      <c r="D78" s="78">
        <v>455640</v>
      </c>
      <c r="E78" s="115" t="s">
        <v>418</v>
      </c>
      <c r="F78" s="78">
        <v>101411</v>
      </c>
      <c r="G78" s="115" t="s">
        <v>299</v>
      </c>
      <c r="H78" s="78">
        <v>76755</v>
      </c>
      <c r="I78" s="115" t="s">
        <v>392</v>
      </c>
      <c r="J78" s="78">
        <v>235284</v>
      </c>
      <c r="K78" s="115" t="s">
        <v>371</v>
      </c>
      <c r="L78" s="78">
        <v>504104</v>
      </c>
      <c r="M78" s="115" t="s">
        <v>420</v>
      </c>
      <c r="N78" s="78">
        <v>117542</v>
      </c>
      <c r="O78" s="115" t="s">
        <v>353</v>
      </c>
      <c r="P78" s="78">
        <v>225643</v>
      </c>
      <c r="Q78" s="115" t="s">
        <v>475</v>
      </c>
      <c r="R78" s="78">
        <v>87528</v>
      </c>
      <c r="S78" s="115" t="s">
        <v>456</v>
      </c>
      <c r="T78" s="78">
        <v>349729</v>
      </c>
      <c r="U78" s="115" t="s">
        <v>464</v>
      </c>
      <c r="V78" s="78">
        <v>374648</v>
      </c>
    </row>
    <row r="79" spans="1:22" ht="15">
      <c r="A79" s="115" t="s">
        <v>466</v>
      </c>
      <c r="B79" s="78">
        <v>455640</v>
      </c>
      <c r="C79" s="115" t="s">
        <v>377</v>
      </c>
      <c r="D79" s="78">
        <v>425216</v>
      </c>
      <c r="E79" s="115" t="s">
        <v>482</v>
      </c>
      <c r="F79" s="78">
        <v>82895</v>
      </c>
      <c r="G79" s="115" t="s">
        <v>213</v>
      </c>
      <c r="H79" s="78">
        <v>35545</v>
      </c>
      <c r="I79" s="115" t="s">
        <v>387</v>
      </c>
      <c r="J79" s="78">
        <v>198858</v>
      </c>
      <c r="K79" s="115" t="s">
        <v>364</v>
      </c>
      <c r="L79" s="78">
        <v>321115</v>
      </c>
      <c r="M79" s="115" t="s">
        <v>488</v>
      </c>
      <c r="N79" s="78">
        <v>21492</v>
      </c>
      <c r="O79" s="115" t="s">
        <v>415</v>
      </c>
      <c r="P79" s="78">
        <v>20229</v>
      </c>
      <c r="Q79" s="115" t="s">
        <v>427</v>
      </c>
      <c r="R79" s="78">
        <v>39516</v>
      </c>
      <c r="S79" s="115" t="s">
        <v>494</v>
      </c>
      <c r="T79" s="78">
        <v>63890</v>
      </c>
      <c r="U79" s="115" t="s">
        <v>474</v>
      </c>
      <c r="V79" s="78">
        <v>67414</v>
      </c>
    </row>
    <row r="80" spans="1:22" ht="15">
      <c r="A80" s="115" t="s">
        <v>377</v>
      </c>
      <c r="B80" s="78">
        <v>425216</v>
      </c>
      <c r="C80" s="115" t="s">
        <v>356</v>
      </c>
      <c r="D80" s="78">
        <v>421639</v>
      </c>
      <c r="E80" s="115" t="s">
        <v>400</v>
      </c>
      <c r="F80" s="78">
        <v>77893</v>
      </c>
      <c r="G80" s="115" t="s">
        <v>316</v>
      </c>
      <c r="H80" s="78">
        <v>32940</v>
      </c>
      <c r="I80" s="115" t="s">
        <v>399</v>
      </c>
      <c r="J80" s="78">
        <v>120704</v>
      </c>
      <c r="K80" s="115" t="s">
        <v>380</v>
      </c>
      <c r="L80" s="78">
        <v>50213</v>
      </c>
      <c r="M80" s="115" t="s">
        <v>375</v>
      </c>
      <c r="N80" s="78">
        <v>4834</v>
      </c>
      <c r="O80" s="115" t="s">
        <v>398</v>
      </c>
      <c r="P80" s="78">
        <v>11334</v>
      </c>
      <c r="Q80" s="115" t="s">
        <v>260</v>
      </c>
      <c r="R80" s="78">
        <v>5967</v>
      </c>
      <c r="S80" s="115" t="s">
        <v>492</v>
      </c>
      <c r="T80" s="78">
        <v>9532</v>
      </c>
      <c r="U80" s="115" t="s">
        <v>473</v>
      </c>
      <c r="V80" s="78">
        <v>341</v>
      </c>
    </row>
    <row r="81" spans="1:22" ht="15">
      <c r="A81" s="115" t="s">
        <v>356</v>
      </c>
      <c r="B81" s="78">
        <v>421639</v>
      </c>
      <c r="C81" s="115" t="s">
        <v>381</v>
      </c>
      <c r="D81" s="78">
        <v>358438</v>
      </c>
      <c r="E81" s="115" t="s">
        <v>360</v>
      </c>
      <c r="F81" s="78">
        <v>66922</v>
      </c>
      <c r="G81" s="115" t="s">
        <v>306</v>
      </c>
      <c r="H81" s="78">
        <v>30204</v>
      </c>
      <c r="I81" s="115" t="s">
        <v>487</v>
      </c>
      <c r="J81" s="78">
        <v>98731</v>
      </c>
      <c r="K81" s="115" t="s">
        <v>393</v>
      </c>
      <c r="L81" s="78">
        <v>41257</v>
      </c>
      <c r="M81" s="115" t="s">
        <v>394</v>
      </c>
      <c r="N81" s="78">
        <v>1505</v>
      </c>
      <c r="O81" s="115" t="s">
        <v>416</v>
      </c>
      <c r="P81" s="78">
        <v>1746</v>
      </c>
      <c r="Q81" s="115" t="s">
        <v>396</v>
      </c>
      <c r="R81" s="78">
        <v>573</v>
      </c>
      <c r="S81" s="115" t="s">
        <v>493</v>
      </c>
      <c r="T81" s="78">
        <v>72</v>
      </c>
      <c r="U81" s="115"/>
      <c r="V81" s="78"/>
    </row>
    <row r="82" spans="1:22" ht="15">
      <c r="A82" s="115" t="s">
        <v>464</v>
      </c>
      <c r="B82" s="78">
        <v>374648</v>
      </c>
      <c r="C82" s="115" t="s">
        <v>263</v>
      </c>
      <c r="D82" s="78">
        <v>335378</v>
      </c>
      <c r="E82" s="115" t="s">
        <v>411</v>
      </c>
      <c r="F82" s="78">
        <v>39727</v>
      </c>
      <c r="G82" s="115" t="s">
        <v>402</v>
      </c>
      <c r="H82" s="78">
        <v>15465</v>
      </c>
      <c r="I82" s="115" t="s">
        <v>412</v>
      </c>
      <c r="J82" s="78">
        <v>14673</v>
      </c>
      <c r="K82" s="115" t="s">
        <v>357</v>
      </c>
      <c r="L82" s="78">
        <v>40776</v>
      </c>
      <c r="M82" s="115" t="s">
        <v>431</v>
      </c>
      <c r="N82" s="78">
        <v>1021</v>
      </c>
      <c r="O82" s="115" t="s">
        <v>414</v>
      </c>
      <c r="P82" s="78">
        <v>16</v>
      </c>
      <c r="Q82" s="115" t="s">
        <v>446</v>
      </c>
      <c r="R82" s="78">
        <v>6</v>
      </c>
      <c r="S82" s="115"/>
      <c r="T82" s="78"/>
      <c r="U82" s="115"/>
      <c r="V82" s="78"/>
    </row>
    <row r="83" spans="1:22" ht="15">
      <c r="A83" s="115" t="s">
        <v>381</v>
      </c>
      <c r="B83" s="78">
        <v>358438</v>
      </c>
      <c r="C83" s="115" t="s">
        <v>458</v>
      </c>
      <c r="D83" s="78">
        <v>292051</v>
      </c>
      <c r="E83" s="115" t="s">
        <v>469</v>
      </c>
      <c r="F83" s="78">
        <v>29578</v>
      </c>
      <c r="G83" s="115" t="s">
        <v>212</v>
      </c>
      <c r="H83" s="78">
        <v>12187</v>
      </c>
      <c r="I83" s="115" t="s">
        <v>389</v>
      </c>
      <c r="J83" s="78">
        <v>13313</v>
      </c>
      <c r="K83" s="115" t="s">
        <v>453</v>
      </c>
      <c r="L83" s="78">
        <v>33204</v>
      </c>
      <c r="M83" s="115" t="s">
        <v>491</v>
      </c>
      <c r="N83" s="78">
        <v>1019</v>
      </c>
      <c r="O83" s="115"/>
      <c r="P83" s="78"/>
      <c r="Q83" s="115"/>
      <c r="R83" s="78"/>
      <c r="S83" s="115"/>
      <c r="T83" s="78"/>
      <c r="U83" s="115"/>
      <c r="V83" s="78"/>
    </row>
    <row r="84" spans="1:22" ht="15">
      <c r="A84" s="115" t="s">
        <v>456</v>
      </c>
      <c r="B84" s="78">
        <v>349729</v>
      </c>
      <c r="C84" s="115" t="s">
        <v>348</v>
      </c>
      <c r="D84" s="78">
        <v>283187</v>
      </c>
      <c r="E84" s="115" t="s">
        <v>478</v>
      </c>
      <c r="F84" s="78">
        <v>27676</v>
      </c>
      <c r="G84" s="115" t="s">
        <v>300</v>
      </c>
      <c r="H84" s="78">
        <v>4960</v>
      </c>
      <c r="I84" s="115" t="s">
        <v>397</v>
      </c>
      <c r="J84" s="78">
        <v>3303</v>
      </c>
      <c r="K84" s="115" t="s">
        <v>485</v>
      </c>
      <c r="L84" s="78">
        <v>9558</v>
      </c>
      <c r="M84" s="115" t="s">
        <v>438</v>
      </c>
      <c r="N84" s="78">
        <v>77</v>
      </c>
      <c r="O84" s="115"/>
      <c r="P84" s="78"/>
      <c r="Q84" s="115"/>
      <c r="R84" s="78"/>
      <c r="S84" s="115"/>
      <c r="T84" s="78"/>
      <c r="U84" s="115"/>
      <c r="V84" s="78"/>
    </row>
    <row r="85" spans="1:22" ht="15">
      <c r="A85" s="115" t="s">
        <v>451</v>
      </c>
      <c r="B85" s="78">
        <v>347029</v>
      </c>
      <c r="C85" s="115" t="s">
        <v>355</v>
      </c>
      <c r="D85" s="78">
        <v>281979</v>
      </c>
      <c r="E85" s="115" t="s">
        <v>481</v>
      </c>
      <c r="F85" s="78">
        <v>18089</v>
      </c>
      <c r="G85" s="115" t="s">
        <v>406</v>
      </c>
      <c r="H85" s="78">
        <v>2860</v>
      </c>
      <c r="I85" s="115" t="s">
        <v>403</v>
      </c>
      <c r="J85" s="78">
        <v>2045</v>
      </c>
      <c r="K85" s="115" t="s">
        <v>363</v>
      </c>
      <c r="L85" s="78">
        <v>279</v>
      </c>
      <c r="M85" s="115"/>
      <c r="N85" s="78"/>
      <c r="O85" s="115"/>
      <c r="P85" s="78"/>
      <c r="Q85" s="115"/>
      <c r="R85" s="78"/>
      <c r="S85" s="115"/>
      <c r="T85" s="78"/>
      <c r="U85" s="115"/>
      <c r="V85" s="78"/>
    </row>
    <row r="86" spans="1:22" ht="15">
      <c r="A86" s="115" t="s">
        <v>263</v>
      </c>
      <c r="B86" s="78">
        <v>335378</v>
      </c>
      <c r="C86" s="115" t="s">
        <v>367</v>
      </c>
      <c r="D86" s="78">
        <v>280024</v>
      </c>
      <c r="E86" s="115" t="s">
        <v>452</v>
      </c>
      <c r="F86" s="78">
        <v>11629</v>
      </c>
      <c r="G86" s="115" t="s">
        <v>424</v>
      </c>
      <c r="H86" s="78">
        <v>2598</v>
      </c>
      <c r="I86" s="115" t="s">
        <v>486</v>
      </c>
      <c r="J86" s="78">
        <v>997</v>
      </c>
      <c r="K86" s="115"/>
      <c r="L86" s="78"/>
      <c r="M86" s="115"/>
      <c r="N86" s="78"/>
      <c r="O86" s="115"/>
      <c r="P86" s="78"/>
      <c r="Q86" s="115"/>
      <c r="R86" s="78"/>
      <c r="S86" s="115"/>
      <c r="T86" s="78"/>
      <c r="U86" s="115"/>
      <c r="V86" s="78"/>
    </row>
    <row r="87" spans="1:22" ht="15">
      <c r="A87" s="115" t="s">
        <v>364</v>
      </c>
      <c r="B87" s="78">
        <v>321115</v>
      </c>
      <c r="C87" s="115" t="s">
        <v>313</v>
      </c>
      <c r="D87" s="78">
        <v>279050</v>
      </c>
      <c r="E87" s="115" t="s">
        <v>354</v>
      </c>
      <c r="F87" s="78">
        <v>9235</v>
      </c>
      <c r="G87" s="115" t="s">
        <v>422</v>
      </c>
      <c r="H87" s="78">
        <v>1931</v>
      </c>
      <c r="I87" s="115"/>
      <c r="J87" s="78"/>
      <c r="K87" s="115"/>
      <c r="L87" s="78"/>
      <c r="M87" s="115"/>
      <c r="N87" s="78"/>
      <c r="O87" s="115"/>
      <c r="P87" s="78"/>
      <c r="Q87" s="115"/>
      <c r="R87" s="78"/>
      <c r="S87" s="115"/>
      <c r="T87" s="78"/>
      <c r="U87" s="115"/>
      <c r="V87" s="78"/>
    </row>
  </sheetData>
  <hyperlinks>
    <hyperlink ref="A2" r:id="rId1" display="https://twitter.com/azsocialjustice/status/1083046476454912000"/>
    <hyperlink ref="A3" r:id="rId2" display="https://twitter.com/CaptainsLogAz/status/1086441379398447104"/>
    <hyperlink ref="A4" r:id="rId3" display="https://secure.ngpvan.com/WZAn_qSao0uBr1ULLSNlyw2"/>
    <hyperlink ref="A5" r:id="rId4" display="https://twitter.com/CaptainsLogAz/status/1086673816758013952"/>
    <hyperlink ref="A6" r:id="rId5" display="https://twitter.com/kylie_cochrane/status/1086686085139189760"/>
    <hyperlink ref="A7" r:id="rId6" display="https://twitter.com/EndiaxRain/status/1086679640045846529"/>
    <hyperlink ref="A8" r:id="rId7" display="https://www.thelily.com/the-womens-march-is-almost-here-these-are-the-hard-questions-i-must-ask-of-the-movement/"/>
    <hyperlink ref="A9" r:id="rId8" display="https://twitter.com/wissmel/status/1086693451612082176"/>
    <hyperlink ref="A10" r:id="rId9" display="https://twitter.com/EndiaxRain/status/1086686500769517568"/>
    <hyperlink ref="A11" r:id="rId10" display="https://twitter.com/JulieEuber/status/1086674215032414209"/>
    <hyperlink ref="C2" r:id="rId11" display="https://twitter.com/azsocialjustice/status/1083046476454912000"/>
    <hyperlink ref="C3" r:id="rId12" display="https://twitter.com/CaptainsLogAz/status/1086441379398447104"/>
    <hyperlink ref="C4" r:id="rId13" display="https://secure.ngpvan.com/WZAn_qSao0uBr1ULLSNlyw2"/>
    <hyperlink ref="E2" r:id="rId14" display="https://twitter.com/kylie_cochrane/status/1086686085139189760"/>
    <hyperlink ref="E3" r:id="rId15" display="https://twitter.com/CaptainsLogAz/status/1086673816758013952"/>
    <hyperlink ref="E4" r:id="rId16" display="https://twitter.com/EndiaxRain/status/1086679640045846529"/>
    <hyperlink ref="E5" r:id="rId17" display="https://twitter.com/CaptainsLogAz/status/1086670193055551488"/>
    <hyperlink ref="E6" r:id="rId18" display="https://twitter.com/JPBeltran_/status/1086665303302451200"/>
    <hyperlink ref="E7" r:id="rId19" display="https://twitter.com/JulieEuber/status/1086674215032414209"/>
    <hyperlink ref="E8" r:id="rId20" display="https://twitter.com/EndiaxRain/status/1086686500769517568"/>
    <hyperlink ref="E9" r:id="rId21" display="https://twitter.com/wissmel/status/1086693451612082176"/>
    <hyperlink ref="G2" r:id="rId22" display="https://secure.ngpvan.com/WZAn_qSao0uBr1ULLSNlyw2"/>
    <hyperlink ref="Q2" r:id="rId23" display="https://twitter.com/CaptainsLogAz/status/1086441379398447104"/>
  </hyperlinks>
  <printOptions/>
  <pageMargins left="0.7" right="0.7" top="0.75" bottom="0.75" header="0.3" footer="0.3"/>
  <pageSetup orientation="portrait" paperSize="9"/>
  <tableParts>
    <tablePart r:id="rId28"/>
    <tablePart r:id="rId27"/>
    <tablePart r:id="rId29"/>
    <tablePart r:id="rId31"/>
    <tablePart r:id="rId26"/>
    <tablePart r:id="rId24"/>
    <tablePart r:id="rId30"/>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2019-01-19T18:45:59Z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