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<sst xmlns="http://schemas.openxmlformats.org/spreadsheetml/2006/main" count="11036" uniqueCount="2466">
  <si>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</si>
  <si>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</si>
  <si>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</si>
  <si>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</si>
  <si>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</si>
  <si>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</si>
  <si>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</si>
  <si>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</si>
  <si>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</si>
  <si>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</si>
  <si>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</si>
  <si>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</si>
  <si>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</si>
  <si>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</si>
  <si>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</si>
  <si>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</si>
  <si>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</si>
  <si>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</si>
  <si>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</si>
  <si>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</si>
  <si>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</si>
  <si>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</si>
  <si>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</si>
  <si>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</si>
  <si>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</si>
  <si>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</si>
  <si>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</si>
  <si>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</si>
  <si>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</si>
  <si>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</si>
  <si>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</si>
  <si>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</si>
  <si>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</si>
  <si>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</si>
  <si>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</si>
  <si>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</si>
  <si>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</si>
  <si>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</si>
  <si>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</si>
  <si>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</si>
  <si>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</si>
  <si>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</si>
  <si>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</si>
  <si>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</si>
  <si>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</si>
  <si>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</si>
  <si>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</si>
  <si>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</si>
  <si>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</si>
  <si>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</si>
  <si>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</si>
  <si>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</si>
  <si>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</si>
  <si>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</si>
  <si>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</si>
  <si>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</si>
  <si>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</si>
  <si>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</si>
  <si>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</si>
  <si>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</si>
  <si>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</si>
  <si>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</si>
  <si>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</si>
  <si>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</si>
  <si>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</si>
  <si>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</si>
  <si>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</si>
  <si>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</si>
  <si>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</si>
  <si>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</si>
  <si>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</si>
  <si>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</si>
  <si>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</si>
  <si>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</si>
  <si>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</si>
  <si>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</si>
  <si>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</si>
  <si>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</si>
  <si>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</si>
  <si>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</si>
  <si>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</si>
  <si>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</si>
  <si>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</si>
  <si>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</si>
  <si>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</si>
  <si>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</si>
  <si>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</si>
  <si>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</si>
  <si>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</si>
  <si>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</si>
  <si>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</si>
  <si>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</si>
  <si>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</si>
  <si>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</si>
  <si>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</si>
  <si>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</si>
  <si>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</si>
  <si>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</si>
  <si>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</si>
  <si>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</si>
  <si>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</si>
  <si>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</si>
  <si>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</si>
  <si>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</si>
  <si>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</si>
  <si>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</si>
  <si>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</si>
  <si>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</si>
  <si>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</si>
  <si>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</si>
  <si>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</si>
  <si>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</si>
  <si>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</si>
  <si>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</si>
  <si>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</si>
  <si>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</si>
  <si>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</si>
  <si>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</si>
  <si>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</si>
  <si>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</si>
  <si>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</si>
  <si>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</si>
  <si>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</si>
  <si>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</si>
  <si>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</si>
  <si>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</si>
  <si>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</si>
  <si>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</si>
  <si>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</si>
  <si>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</si>
  <si>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</si>
  <si>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</si>
  <si>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</si>
  <si>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</si>
  <si>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</si>
  <si>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</si>
  <si>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</si>
  <si>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</si>
  <si>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</si>
  <si>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</si>
  <si>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</si>
  <si>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</si>
  <si>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</si>
  <si>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</si>
  <si>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</si>
  <si>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</si>
  <si>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</si>
  <si>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</si>
  <si>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</si>
  <si>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</si>
  <si>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</si>
  <si>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</si>
  <si>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</si>
  <si>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</si>
  <si>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</si>
  <si>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</si>
  <si>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</si>
  <si>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</si>
  <si>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</si>
  <si>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</si>
  <si>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</si>
  <si>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</si>
  <si>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</si>
  <si>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</si>
  <si>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</si>
  <si>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</si>
  <si>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</si>
  <si>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</si>
  <si>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</si>
  <si>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</si>
  <si>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</si>
  <si>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</si>
  <si>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</si>
  <si>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</si>
  <si>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</si>
  <si>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</si>
  <si>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</si>
  <si>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t>
  </si>
  <si>
    <t>Workbook Settings 3</t>
  </si>
  <si>
    <t>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</si>
  <si>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</si>
  <si>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</si>
  <si>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</si>
  <si>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</si>
  <si>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</si>
  <si>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</si>
  <si>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</si>
  <si>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</si>
  <si>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</si>
  <si>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</si>
  <si>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</si>
  <si>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</si>
  <si>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</si>
  <si>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</si>
  <si>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</si>
  <si>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</si>
  <si>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</si>
  <si>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</si>
  <si>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</si>
  <si>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</si>
  <si>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</si>
  <si>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</si>
  <si>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</si>
  <si>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</si>
  <si>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</si>
  <si>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</si>
  <si>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</si>
  <si>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</si>
  <si>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</si>
  <si>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</si>
  <si>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mRQtNgHUzQs</t>
  </si>
  <si>
    <t>_PvDQBC2aN4</t>
  </si>
  <si>
    <t>FEB9a_m8kr0</t>
  </si>
  <si>
    <t>x4YY5b8nILg</t>
  </si>
  <si>
    <t>I8ecTRhRITo</t>
  </si>
  <si>
    <t>Lrk_0CGdHFo</t>
  </si>
  <si>
    <t>Vdxy2qakWAk</t>
  </si>
  <si>
    <t>Kk6uNlSkLj4</t>
  </si>
  <si>
    <t>K_jqKtnW2Ec</t>
  </si>
  <si>
    <t>pHs3M5ObElQ</t>
  </si>
  <si>
    <t>bUR7sWLfhbc</t>
  </si>
  <si>
    <t>bQYosxXNgK0</t>
  </si>
  <si>
    <t>aofYx0FUHFI</t>
  </si>
  <si>
    <t>KZNaAIuRqI4</t>
  </si>
  <si>
    <t>MghbUG4V0b0</t>
  </si>
  <si>
    <t>1_6dMpjXWMw</t>
  </si>
  <si>
    <t>3HlYCyJ2znc</t>
  </si>
  <si>
    <t>0Jx4BVJSdsw</t>
  </si>
  <si>
    <t>5D9F00IGQUI</t>
  </si>
  <si>
    <t>KWOQcKKgrWI</t>
  </si>
  <si>
    <t>V65nyPKSZss</t>
  </si>
  <si>
    <t>dSVVs0uWjFQ</t>
  </si>
  <si>
    <t>cwxqOoIyWm0</t>
  </si>
  <si>
    <t>JOuwpZQ86wk</t>
  </si>
  <si>
    <t>iPh1gFp1vBs</t>
  </si>
  <si>
    <t>P-sj-SA6jTE</t>
  </si>
  <si>
    <t>fiWIThw83sE</t>
  </si>
  <si>
    <t>iBlApJ9E5_E</t>
  </si>
  <si>
    <t>uzFiVQwksuU</t>
  </si>
  <si>
    <t>BOVHMjzcMvw</t>
  </si>
  <si>
    <t>WNQmadQYpxs</t>
  </si>
  <si>
    <t>pddipna4Dr8</t>
  </si>
  <si>
    <t>iYxdFnk5edA</t>
  </si>
  <si>
    <t>6t5nb3xtInY</t>
  </si>
  <si>
    <t>kGW-esNjnIA</t>
  </si>
  <si>
    <t>hboVyzo0NKA</t>
  </si>
  <si>
    <t>N_i8KWTo8Tg</t>
  </si>
  <si>
    <t>UvopPM-TBe8</t>
  </si>
  <si>
    <t>d_clS0mfxhQ</t>
  </si>
  <si>
    <t>tWiJEgSaHW8</t>
  </si>
  <si>
    <t>2ivsYr8Tp-c</t>
  </si>
  <si>
    <t>p9JLeK3ey3U</t>
  </si>
  <si>
    <t>tG-vT4lP5ks</t>
  </si>
  <si>
    <t>oMWCjmykeiQ</t>
  </si>
  <si>
    <t>X8SfB00WBRI</t>
  </si>
  <si>
    <t>h4XXng440zQ</t>
  </si>
  <si>
    <t>LV2v7MgX1zc</t>
  </si>
  <si>
    <t>2-Xw0_2eMJg</t>
  </si>
  <si>
    <t>9vcF7akFT3M</t>
  </si>
  <si>
    <t>SEvi3AvLbD8</t>
  </si>
  <si>
    <t>oVYVEH7d7_k</t>
  </si>
  <si>
    <t>24567M2-u-4</t>
  </si>
  <si>
    <t>51LroAfZ_8k</t>
  </si>
  <si>
    <t>mprvfI7JwFI</t>
  </si>
  <si>
    <t>CjHgiG9NGIU</t>
  </si>
  <si>
    <t>G3d25A35hXQ</t>
  </si>
  <si>
    <t>IFS5CSP5fRM</t>
  </si>
  <si>
    <t>_JZHFOCZtoM</t>
  </si>
  <si>
    <t>VZHCI2VBF2o</t>
  </si>
  <si>
    <t>o90Yp54oxkc</t>
  </si>
  <si>
    <t>0nFP1kmGiGo</t>
  </si>
  <si>
    <t>xkYkDHEc07g</t>
  </si>
  <si>
    <t>bvukOVac7TM</t>
  </si>
  <si>
    <t>k7m26G0WpB4</t>
  </si>
  <si>
    <t>CEkgH8rOHJY</t>
  </si>
  <si>
    <t>iOfZiYM57bM</t>
  </si>
  <si>
    <t>ccKmRBTB8oU</t>
  </si>
  <si>
    <t>y5-br83GlLc</t>
  </si>
  <si>
    <t>SLhb5BiCGB4</t>
  </si>
  <si>
    <t>a_8cur_h6m0</t>
  </si>
  <si>
    <t>P_znacxuhyU</t>
  </si>
  <si>
    <t>8uQwhecKc88</t>
  </si>
  <si>
    <t>h0y3D8uqHms</t>
  </si>
  <si>
    <t>-49koOBguCg</t>
  </si>
  <si>
    <t>3Ar80sFzViw</t>
  </si>
  <si>
    <t>YyiAMLQTOlI</t>
  </si>
  <si>
    <t>p5BLKKREIck</t>
  </si>
  <si>
    <t>Shared commenter</t>
  </si>
  <si>
    <t>McRocket</t>
  </si>
  <si>
    <t>Cosmic-Chaos</t>
  </si>
  <si>
    <t>NAG HAMMADI</t>
  </si>
  <si>
    <t>derry667dingo</t>
  </si>
  <si>
    <t>SlashZ890</t>
  </si>
  <si>
    <t>How Would The Unwary Know</t>
  </si>
  <si>
    <t>Evryl Woon</t>
  </si>
  <si>
    <t>Wind Toomey</t>
  </si>
  <si>
    <t>Frank Espadas</t>
  </si>
  <si>
    <t>Birgit Koenigsmark Eicher  Eichert</t>
  </si>
  <si>
    <t>Branimir Lukač</t>
  </si>
  <si>
    <t>tom conti</t>
  </si>
  <si>
    <t>Dowlphwin</t>
  </si>
  <si>
    <t>Blake</t>
  </si>
  <si>
    <t>E Schweku</t>
  </si>
  <si>
    <t>PheydraSunstar</t>
  </si>
  <si>
    <t>Nawal Ait El Cadi</t>
  </si>
  <si>
    <t>Jarid Gaming</t>
  </si>
  <si>
    <t>Ann Young</t>
  </si>
  <si>
    <t>jutubaeh</t>
  </si>
  <si>
    <t>Martin Heller</t>
  </si>
  <si>
    <t>Ljiljana T</t>
  </si>
  <si>
    <t>N S</t>
  </si>
  <si>
    <t>Christine Zamets They.Their. Pronouns</t>
  </si>
  <si>
    <t>Sunny Wakefield</t>
  </si>
  <si>
    <t>richter75</t>
  </si>
  <si>
    <t>roberta black</t>
  </si>
  <si>
    <t>Lindsay Key</t>
  </si>
  <si>
    <t>Judy Ann Jamerson</t>
  </si>
  <si>
    <t>Heather Cliff</t>
  </si>
  <si>
    <t>Linda Casey</t>
  </si>
  <si>
    <t>Mavel Valencia</t>
  </si>
  <si>
    <t>Peggy Brennan</t>
  </si>
  <si>
    <t>Capysmom</t>
  </si>
  <si>
    <t>Maria Laing</t>
  </si>
  <si>
    <t>Donna McDonald</t>
  </si>
  <si>
    <t>Dev Pawar</t>
  </si>
  <si>
    <t>kremene</t>
  </si>
  <si>
    <t>Robert Rajuncas</t>
  </si>
  <si>
    <t>J Carson</t>
  </si>
  <si>
    <t>Argad Argad</t>
  </si>
  <si>
    <t>Stefania Terzi</t>
  </si>
  <si>
    <t>Trolley Polley</t>
  </si>
  <si>
    <t>Sauvage Ascension</t>
  </si>
  <si>
    <t>TwoLive91</t>
  </si>
  <si>
    <t>CountryOverParty AmericaPhuckYeah</t>
  </si>
  <si>
    <t>george plimpton</t>
  </si>
  <si>
    <t>Make Racists Afraid Again</t>
  </si>
  <si>
    <t>Ballsacksaswinging</t>
  </si>
  <si>
    <t>ramo moreno</t>
  </si>
  <si>
    <t>sergey 77</t>
  </si>
  <si>
    <t>Marky Mark</t>
  </si>
  <si>
    <t>Morpheus x</t>
  </si>
  <si>
    <t>AUDIOHOSTEM187</t>
  </si>
  <si>
    <t>DM</t>
  </si>
  <si>
    <t>Stranger Happened</t>
  </si>
  <si>
    <t>Harry Wentz</t>
  </si>
  <si>
    <t>Ryan Smith</t>
  </si>
  <si>
    <t>Asma</t>
  </si>
  <si>
    <t>donald doyle</t>
  </si>
  <si>
    <t>Peter Harry</t>
  </si>
  <si>
    <t>notit Taylor</t>
  </si>
  <si>
    <t>Sky Marcel</t>
  </si>
  <si>
    <t>Joao Silva</t>
  </si>
  <si>
    <t>Small Town Global</t>
  </si>
  <si>
    <t>Adnan Khalifeh</t>
  </si>
  <si>
    <t>Shannon Kendrick</t>
  </si>
  <si>
    <t>Peter Ros</t>
  </si>
  <si>
    <t>Geoffrey Berkowitz</t>
  </si>
  <si>
    <t>Megyn Kelly</t>
  </si>
  <si>
    <t>adrien ku</t>
  </si>
  <si>
    <t>Javi Lim</t>
  </si>
  <si>
    <t>Veronica Anthony</t>
  </si>
  <si>
    <t>KEVIN HESKETH</t>
  </si>
  <si>
    <t>Hildebeast Clinton</t>
  </si>
  <si>
    <t>Ric Sta</t>
  </si>
  <si>
    <t>Savannah Rey</t>
  </si>
  <si>
    <t>Robert Miller</t>
  </si>
  <si>
    <t>Cheryle Johnson</t>
  </si>
  <si>
    <t>C List</t>
  </si>
  <si>
    <t>Putin’s Body Gaurd</t>
  </si>
  <si>
    <t>Vlada Duric</t>
  </si>
  <si>
    <t>George Lihi</t>
  </si>
  <si>
    <t>Jimmy de Leon</t>
  </si>
  <si>
    <t>Iván Vilte</t>
  </si>
  <si>
    <t>Montana fishing Fun</t>
  </si>
  <si>
    <t>Matthew Clark</t>
  </si>
  <si>
    <t>BBQSmoker NC</t>
  </si>
  <si>
    <t>Sundar Pichai</t>
  </si>
  <si>
    <t>Judy</t>
  </si>
  <si>
    <t>Kyle Jameus</t>
  </si>
  <si>
    <t>Stryker</t>
  </si>
  <si>
    <t>Jacob Black</t>
  </si>
  <si>
    <t>Viscera Trocar</t>
  </si>
  <si>
    <t>ursaltydog</t>
  </si>
  <si>
    <t>abc abc</t>
  </si>
  <si>
    <t>Saijai Cheunarom</t>
  </si>
  <si>
    <t>Ali Yılmaz</t>
  </si>
  <si>
    <t>The Engineer</t>
  </si>
  <si>
    <t>Morty Tashman</t>
  </si>
  <si>
    <t>Johnny Jimenez</t>
  </si>
  <si>
    <t>Slavic Pride</t>
  </si>
  <si>
    <t>American Mom</t>
  </si>
  <si>
    <t>Hellzyead</t>
  </si>
  <si>
    <t>Terry Oesch</t>
  </si>
  <si>
    <t>Donovan</t>
  </si>
  <si>
    <t>CrazyLegsMcGee</t>
  </si>
  <si>
    <t>Tony Harris</t>
  </si>
  <si>
    <t>Judy Goldthorpe</t>
  </si>
  <si>
    <t>debbie541</t>
  </si>
  <si>
    <t>Defy Convention</t>
  </si>
  <si>
    <t>Shadow2033</t>
  </si>
  <si>
    <t>T Dutch</t>
  </si>
  <si>
    <t>Blue In red</t>
  </si>
  <si>
    <t>Irish Knight 1942</t>
  </si>
  <si>
    <t>Johnny Madafferi</t>
  </si>
  <si>
    <t>Leeanne Bishop</t>
  </si>
  <si>
    <t>Truthful4ever</t>
  </si>
  <si>
    <t>mark haas</t>
  </si>
  <si>
    <t>Angel Of Death</t>
  </si>
  <si>
    <t>Milko Way</t>
  </si>
  <si>
    <t>dya76tube</t>
  </si>
  <si>
    <t>Nihal s</t>
  </si>
  <si>
    <t>Zorka Kelly</t>
  </si>
  <si>
    <t>The Putin character is hilarious (to me).</t>
  </si>
  <si>
    <t>BAHAHAHA, this one really cracked up XD</t>
  </si>
  <si>
    <t>Awesome...instant classic.</t>
  </si>
  <si>
    <t>If only I could believe that Putin suffered this much, but no, Trump gave him everything he asked for and more. That’s the kind of deal maker Trump is. But thanks Showtime for at least letting me laugh about it for a few minutes</t>
  </si>
  <si>
    <t>Arabia + Russia = The end of western world order.</t>
  </si>
  <si>
    <t>Brainwashed comment section.</t>
  </si>
  <si>
    <t>Putin hates democrats....  &amp;quot;not easy to talk to&amp;quot;</t>
  </si>
  <si>
    <t>Me pregunto ¿ en qué se beneficia Rusia que ganara Trump ?   NO ENTIENDO     _xD83E__xDD26_‍♂️</t>
  </si>
  <si>
    <t>solo los estadounidenses dicen la verdad?  q se creen presionan a trump para q se pelee cn todos. solo estan felices haciendo guerras y vendiendo armas. no son los amos del mundo. ya bajate de tu nube eeuu. Dios les va dar su pago</t>
  </si>
  <si>
    <t>solo los estadounidenses dicen la verdad?  q se creen presionan a trump para q se pelee cn todos. solo estan felices haciendo guerras y vendiendo armas. no son los amos del mundo. ya bajate de tu nube eeuu. Dios les va dar su pago.</t>
  </si>
  <si>
    <t>Sehr sympathisch, der Herr Putin! !!!!</t>
  </si>
  <si>
    <t>TWO CHRISTIAN GUY,I LOVE THEM BOTH.</t>
  </si>
  <si>
    <t>keep in mind that trump is a representative of a cuntry that murders, tortures steals and invades on a global scale.</t>
  </si>
  <si>
    <t>Military-industrial complex agrees that so many nukes are not good. Without nuclear deterrence USA and Russia could engage in so much direct conventional warfare.</t>
  </si>
  <si>
    <t>_xD83C__xDDFA__xD83C__xDDF8_ _xD83C__xDDF7__xD83C__xDDFA_</t>
  </si>
  <si>
    <t>Danke für die Erläuterungen des aktuellen Ilusionstheater.&lt;br /&gt;Zitat: &amp;quot; Wenn denn der von manchen so hochgelobte Wladimir Putin wirklich ein aufrichtiger Mann wäre, dann müßte er die kompletten Archive der letzten einhundert Jahre öffnen und über alle möglichen Kommunikationswege die geschichtliche Wahrheit &lt;a href="http://die-heimkehr.info/themenbereiche/#revisionismus"&gt;http://die-heimkehr.info/themenbereiche/#revisionismus&lt;/a&gt; unter die Völker bringen. Aber auch die Tatsache, daß er im Gegenteil die Propaganda der vermeintlichen Sieger zementiert, wird es keinesfalls verhindern, daß die Wahrheit letztendlich ihren Weg finden wird.&amp;quot; Einmal Chef vom KGB: Wer einmal lügt dem glaubt man nicht und wenn er..... Beim Trump sieht es hoffentlich besser aus, da er nach russischer Quelle aus einerTempler Blutlinie abstammt. Mit sonnigen Grüßen Jürgen</t>
  </si>
  <si>
    <t>This is horrifying. Absolutely horrifying. I always thought Trump would get us killed by personally starting a tragic, bloody war, possibly even WW3, pushing the Big Red Button and nuking the hell out of someone, but I’m wrong. He’s going to start it by making America seem so foolish, so chaotically disorganized, so weak, vulnerable, and such an easy target that other countries won’t be able to resist coming after us, both overseas and on our own turf. &lt;br /&gt;&lt;br /&gt;Just... oh my Holy God, please keep not just the USA but the entire world safe from this humiliating, lying, racist, violently aggressive, bullying, dumbass!</t>
  </si>
  <si>
    <t>Amen Lincoln.</t>
  </si>
  <si>
    <t>Oh Trump you read my &amp;quot;shut the f... up&amp;quot; tweet, yes you did..... some year(s) before, yes I did it.. . I&amp;#39;m am freeeeeree</t>
  </si>
  <si>
    <t>Now I know why YouTube didn&amp;#39;t accept to download some of my videos, I said exactly that on Titanic, pure coincidence, I am not alone, prefect! B.O.W D.O.W.N to all of you sacrastic comedians ❤️❤️❤️❤️❤️_xD83D__xDC4F__xD83D__xDC4F__xD83D__xDC4F__xD83D__xDC4F__xD83D__xDC4F_</t>
  </si>
  <si>
    <t>At least one told the truth while another one was lying.... &amp;quot;Dumb President&amp;quot; Putin&amp;#39;s quote... it&amp;#39;s Trump who went there, they saw the best opportunity, dumb guy, blame it on TRUMP period..... I will never forget, the late Kashoggi, NEVER, All Trump&amp;#39;s behavior, and we do know soccer games, how it goes, you had to wait, intelligent people to know that, open minded people to know that..... again be my guest, I feel freeeeeeeeee,</t>
  </si>
  <si>
    <t>It&amp;#39;s sad that America has fallen to a Authoritarian Regime, the even worse part is Americans didnt fight Against losing there freedom. The United States has become a Russian Puppet State</t>
  </si>
  <si>
    <t>Jcope 2023 we are not allies with Russia. They even ditched the dollar. We&amp;#39;re just not at war with them for once but that&amp;#39;s going to change because of the sanctions the US put on them</t>
  </si>
  <si>
    <t>&lt;a href="https://www.youtube.com/watch?v=pHs3M5ObElQ&amp;amp;t=0m20s"&gt;0:20&lt;/a&gt; is that you jök€R v &lt;br /&gt;&lt;br /&gt;&lt;br /&gt;&lt;br /&gt;&lt;br /&gt;&lt;br /&gt;wellkämm to uRäzzihäRR´ v</t>
  </si>
  <si>
    <t>i dönt gif a rätz a about ´´yer´´ louzy ukraine... maybe you can take our nwö race mixing chance el öhR v  v</t>
  </si>
  <si>
    <t>who else thinks its mite be some förm öf . . . (stüpiphyed media driven ´´pipell´´ ?) pröblem if a countries ´´liD€R´´ has to act like that... towards highly? disrespectful midiä ? &lt;br /&gt;häl dü these yänks really wönt tötal ware. . . you gönne miss yör däng föreignärrs vv</t>
  </si>
  <si>
    <t>bottom line, trump is doing good with putin/russia ;)</t>
  </si>
  <si>
    <t>The big respect to the two Presidents.</t>
  </si>
  <si>
    <t>Trump is guilty of treason. Hang Trump.</t>
  </si>
  <si>
    <t>Awful</t>
  </si>
  <si>
    <t>DAMN HOW MANY MEN IS MELANIA FUCKING ?</t>
  </si>
  <si>
    <t>The &amp;quot; deep state &amp;quot;  spays President of America, Mr Donald Trump, but    can&amp;#39;t  nothing do  against    First Lady,Mrs Melania Trump to   encourage  and  respect  President Putin   to continue the world   peace between Russia  China  and  America .?</t>
  </si>
  <si>
    <t>Feeling less.... Not good</t>
  </si>
  <si>
    <t>YOU LOST ME ?</t>
  </si>
  <si>
    <t>Trump is guilty of treason and should be put to death. MAGA stands for Moscow&amp;#39;s Agent Governing America. Republicans are treasonous un-American cowards ! GOP stands for Greedy Opressive Preditors.</t>
  </si>
  <si>
    <t>Why didn&amp;#39;t putin just say that in the beginning trump could of like held his other hand or something</t>
  </si>
  <si>
    <t>The only two persons that can destroy our planet totally if they want, think about that for a moment.. And some dont want them to figure out a common platform of agreement?</t>
  </si>
  <si>
    <t>Obama talked about lines in the sand, but when proven to his word he backed out!. Thats what will make a third world war, not strong minds and strong lines that everyone knows about.</t>
  </si>
  <si>
    <t>Putin stands up and clearly respects Mr Trump, i feel safer already. Obama wouldnt go for a hand shake to Putin at all.</t>
  </si>
  <si>
    <t>I see Putins doomsday briefcase with that Spetznas bodyguard, but where is the football for Trump?</t>
  </si>
  <si>
    <t>If the west and East ever gonna find peace we need to hate and make liberals obsolete, vote this up if u agree!</t>
  </si>
  <si>
    <t>Putin is sexy</t>
  </si>
  <si>
    <t>Believe me there is nothing trump can do that we don&amp;#39;t know about</t>
  </si>
  <si>
    <t>Whos astonished. I am the average United States citizen, and I have had  suspicions for months! If I believed he may be a risk to this country under so many circumstances and felt alarmed, then why wouldnt the FBI. I have wondered if they were indeed asleep or just doing their jobs as inconspicuously as need be. Turns out to be the latter, thank goodness. Does Trump and Putin think that this Country is that inept, even though what is astonishing is the fact that Trump made it to the Oval Office...mind bogglibg in itself. I believe he&amp;#39;s a traitor. I believe that he thinks its no big deal to barter with our Country, because its who he is. I don&amp;#39;t expect that he thinks there should be any consequences for his actions, because he thinks he&amp;#39;s doing us some kind of favor. Whatever goes through his head must be something to behold because he is indeed a serious piece of work.</t>
  </si>
  <si>
    <t>Milou H. Polycarpe - Psychic, Medium my stomach is turning despite having little to no clue</t>
  </si>
  <si>
    <t>Do you think trump will fein &amp;#39;illness&amp;#39; in order to retreat into the woodwork and avoid retribution?</t>
  </si>
  <si>
    <t>I’d call it treason . Pretty sickening &lt;br /&gt;For whatever reason Ive passed on being curious about the R Kelly story, now I know why</t>
  </si>
  <si>
    <t>pirro is not very smart I used to respect her, but she has jumped on the stuck on stupid bandwagon with trump and does not give a damn about America. you would do well ms pirro to stand back and look at the evidence, is it not what you are suppose to do as a judge?you failed America.</t>
  </si>
  <si>
    <t>Thank You! I appreciate your insight! Blessings to You and Everyone!❤️_xD83D__xDE07__xD83D__xDE4F_☮️</t>
  </si>
  <si>
    <t>Great reading. Everything that you said is on track. Other readers are placing the Trump demise in February. The live stream is so much fun! Milou fans on steroids!</t>
  </si>
  <si>
    <t>Thank you so very much, Milou!! I feel you are right on. Bless you. _xD83D__xDC9D_</t>
  </si>
  <si>
    <t>RT news and Sputnik be saying that Putina be talking to Trump on a really base and the kremlin too, but the white house say nothing Trump let it slip some time.</t>
  </si>
  <si>
    <t>Is it only me that thinks that Putin&amp;#39;s face resembles to Mona Lisa&amp;#39;s face? _xD83D__xDE15_</t>
  </si>
  <si>
    <t>CNN is FAKE NEWS!</t>
  </si>
  <si>
    <t>CCCP COMMAND CENTER&amp;gt; INVEST 10X MORE INTO BELARUS TENNIS&amp;gt; BIGGEST ENERGY IN A WORLD!!!</t>
  </si>
  <si>
    <t>He didn’t say “yes I did”, he said “yes I wanted him to win”</t>
  </si>
  <si>
    <t>I am no Trump fan, but USA allied with Russia is a 1000 times better than with Israel and KSA.&lt;br /&gt;&lt;br /&gt;Wish they get along with China too</t>
  </si>
  <si>
    <t>I like to know if Mr Putin will help America when we are under attack : electricity black out.....</t>
  </si>
  <si>
    <t>Lol Putin kept on clearing his throat. Lol trump knows that Putin knows that he heard that deep throat gulp _xD83D__xDC45__xD83D__xDE29_.</t>
  </si>
  <si>
    <t>Impeach.</t>
  </si>
  <si>
    <t>USA and USSR are better together..!</t>
  </si>
  <si>
    <t>Treason</t>
  </si>
  <si>
    <t>I have the transcript of the meeting.   Putin: &amp;quot;Here take this envelope full of money.&amp;quot;    click, click,click  The sounds of camera shutters can be heard somewhere in the distance. Trump: &amp;quot;Just two more payments and you get your diploma from Trump University, Mr. Putin.&amp;quot;  Putin: &amp;quot;Thank you so much, and did you remember to move those troops in Syria like I asked?&amp;quot;.</t>
  </si>
  <si>
    <t>wilk128 &lt;br /&gt;All Filthy Russians say that.</t>
  </si>
  <si>
    <t>Evil, Failed, Un American Trump is the Worst thing to happen to America since our Civil War. &lt;br /&gt;Murdering Monster Putin is the biggest Threat to America and the Free World on the Earth. &lt;br /&gt;Trump IS Putin’s Puppet. &lt;br /&gt;But Trump will not be our “President” much longer.</t>
  </si>
  <si>
    <t>Do you Democrats get tired of cnn, feeding you all this crap all the time? They get your hopes up every day for nothing to happen. The constant barrage of fake news has to be weighing on you guys psyche all the time. Lol even if there was Russian collusion, the CEO of Google said it was $4000 in ads, then $12,000 from Cohen in the polls still showed Hillary winning. Let’s hope that 2020 is another four more years of Trump, because I wanna watch you guys squirm for even longer. Looolololol</t>
  </si>
  <si>
    <t>people never change U&amp;#39;r borne &amp;amp; U die ,If u aren&amp;#39;t russian &amp;amp; like trump you are&amp;quot;BRAINWASHED&amp;quot; idiots that will look 4 ther idiot king.What do you see in Trump idiot ask a person with some fucking brain&amp;#39;s he is just filling his pockets with your $$$$$$$$$$$</t>
  </si>
  <si>
    <t>Why did this botax rat and murderer from the Kremlin be called!</t>
  </si>
  <si>
    <t>A lot of people in the UK like Putin and his ideology but we also like Trump....</t>
  </si>
  <si>
    <t>We are so jealous in Europe you Americans have a president that puts you first and never speaks ill of your country, you are blessed and so lucky.....</t>
  </si>
  <si>
    <t>Bald assassin putin!</t>
  </si>
  <si>
    <t>THIS IS WHY MS13NBC IS CALLED FAKE NEWS NOT JUST IN AMERICA BUT ALL AROUND THE WORLD FOR THEY TRY THEIR BEST TO GIVE PRESIDENT TRUMP A BAD NAME THROUGH THEIR FAKE NEWS PROMOTING HATRED AND LIES TOWARDS PRESIDENT TRUMP . # ATHEIST FOR PRESIDENT TRUMP 2020 .</t>
  </si>
  <si>
    <t>@Sarajevo: Right On. lol &amp;gt;;-)</t>
  </si>
  <si>
    <t>RE VIDEO: If MR. TRUMP&amp;#39;s Thinking Is That By Pandering To The Enemy With Hand Signals And Fist Pumps And Exposing His Big Fat Booty Will Help To Win Over The Enemy, He&amp;#39;s Grossly Mistaken And Weak. LOL!</t>
  </si>
  <si>
    <t>The United States cannot survive with a KGB funded, promoted, and compromised president.</t>
  </si>
  <si>
    <t>&lt;b&gt;CENK IS LYING.&lt;/b&gt; Reagan and Gorbachev had a private meeting/negotiations for hours.</t>
  </si>
  <si>
    <t>bubbiesdad Bubbys you are definitely out of your mind!! Putin hates Hillary which was one of the reasons that he was happy to help trump... Another reason is that Trump is financially obligated to Putin or his banks (same thing) Because no American banks and many around the world will not give trump any loans… They know his modus operandi… take a loan from the banks, take money from the investors and then run the business into the ground while he cheats the employees. Standard Trump business practice. Six bankruptcies and you call this guy a businessman? LMFAO</t>
  </si>
  <si>
    <t>Besides all of his other criminal acts, you should know by now that special counsel Robert Mueller is closing in on Trump, his criminal family And other criminals in his collapsing administration. Get ready for the joyous news and let’s celebrate!</t>
  </si>
  <si>
    <t>Do people trust a news channel owned by the Kremlin?</t>
  </si>
  <si>
    <t>I mean really, is not it too much that is going on in US ??? The media and politicians  r getting crazier more and more</t>
  </si>
  <si>
    <t>Trump is a Russian spy</t>
  </si>
  <si>
    <t>PUSI Trump and deep state, and some clueless Americans will use Putin visit at whitehouse as a Putin bashing session. Riots and protests of dumb people everywhere. Say &amp;#39;NO&amp;#39; Putin, you do not need this.</t>
  </si>
  <si>
    <t>Why they keep saying he is not tough with Putin, do they expect him to insult him and say bad words ! Will this satisfy them !! US media is very disgusting</t>
  </si>
  <si>
    <t>SKIN CNN</t>
  </si>
  <si>
    <t>Great tweet wishing for peace.</t>
  </si>
  <si>
    <t>Obama don&amp;#39;t even had the balls to look in Putin&amp;#39;s eye...&lt;br /&gt;Trump is much better</t>
  </si>
  <si>
    <t>Putinnnnnnnnn</t>
  </si>
  <si>
    <t>americans are ignorant _xD83D__xDE4D__xD83D__xDE4D__xD83D__xDE4D_</t>
  </si>
  <si>
    <t>You all are a bunch of flaming idiots. It was an excellent conference and a huge success for both of our countries. Of course it is good that we get along with other countries, you morons. And for the zillioneth time, Russia did not meddle in the elections!! PS. I refuse to read replies from idiots on YouTube.</t>
  </si>
  <si>
    <t>this proves that a u.s president isn’t the elite hand behind everything, he is merely a face for america.</t>
  </si>
  <si>
    <t>Toys are for boys. Putin knows Trumps a dumb kid. (Hence the soccer ball insult) My god I ain&amp;#39;t fucking with Russia I swear to god I will fuck off this planet.</t>
  </si>
  <si>
    <t>Im from Ohio, and I voted for Trump..but the economy is not better. Why do people keep saying the economy is better. I am paying more for gas I am paying more for taxes I am paying more for food I am paying more for all insurances; Auto, Home, Medical have increased a lot.   I am paying more for everything. Where has the economy improved?  Life is getting more expensive to Survive. Who is actually benefiting it certainly isn’t us.</t>
  </si>
  <si>
    <t>20 years already fools the head of their country and the whole world, a false Kremlin creature.</t>
  </si>
  <si>
    <t>REPUBLICANS:&lt;br /&gt;McCain (Arizona): &amp;quot;One of the most disgraceful performances by an American president in memory.&amp;quot;&lt;br /&gt;&lt;br /&gt;Gingrich: &amp;quot;most serious mistake of his presidency&amp;quot;&lt;br /&gt;&lt;br /&gt;Romney(Utah): “disgraceful and detrimental to our democratic principles.”&lt;br /&gt;&lt;br /&gt;Cavuto Fox News: &amp;quot;“disgusting,I’m sorry, it’s the only way I feel... it’s just wrong.”&lt;br /&gt;&lt;br /&gt;Ryan (Wisconsin): “The president must appreciate that Russia is not our ally”&lt;br /&gt;&lt;br /&gt;Murkowski (Alaska): “Sadly President Trump did not defend America to the Russian president, and for the world to see. Instead, what I saw today was not ‘America First,’ it was simply a sad diminishment of our great nation.”&lt;br /&gt;&lt;br /&gt;Sasse (Nebraska): “Everyone in this body should be disgusted by what happened&amp;quot;&lt;br /&gt;&lt;br /&gt;Corker (Tenn): &amp;quot;this was a good moment for our country...I would guess (Putin)&amp;#39;s having caviar right now.”&lt;br /&gt;&lt;br /&gt;Portman (Ohio): &amp;quot;troubling. He failed to stand up to Vladimir Putin on some of the most critical security issues facing our country and our allies.&amp;quot;&lt;br /&gt;&lt;br /&gt;Scott (South Carolina): &amp;quot;today was a step backwards.&amp;quot;&lt;br /&gt;&lt;br /&gt;Toomey (Pennsylvania): &amp;quot;blindness to Putin’s hostile acts against the US and our allies—election meddling included—is very troubling.&amp;quot;</t>
  </si>
  <si>
    <t>Убийца гэбэшная!</t>
  </si>
  <si>
    <t>Why do liberals want another brother war between the United States and Russia, two great white countries? Perhaps because they´re racist and hate white people.</t>
  </si>
  <si>
    <t>I did not know that war criminals are invited to the white house.</t>
  </si>
  <si>
    <t>President Trump is now friends with war criminals!</t>
  </si>
  <si>
    <t>&amp;quot;The eternal struggle between the people and the hatred amongst them, is being nurtured by very interested parties. It is a small, rootless, international clique that is turning people against each other, that does not want them to have peace&amp;quot;&lt;br /&gt; -Adolf Hitler</t>
  </si>
  <si>
    <t>Two great white men</t>
  </si>
  <si>
    <t>Come on, Putin is dividing US from Her allies , Trump fell in this trap long time ago, can someone please do something!!!!!!!!!! US value is diminishing significantly !!!!!!!!!!</t>
  </si>
  <si>
    <t>Whats with everyone calling trump a traitor? The Cold War is over guys.</t>
  </si>
  <si>
    <t>Isn&amp;#39;t that collusion...._xD83D__xDC7A_</t>
  </si>
  <si>
    <t>The US politicians look stupid attacking Russia all the time and how it got Donald Trump elected.There is no hacking of electronic ballots or paper ballots being stolen or added to .Where to believe that the Russians manipulated social media to influence the US voter.What a patronising way to treat the US electorate.</t>
  </si>
  <si>
    <t>You and your kook viewers will get over this never-ending fake Russia &amp;#39;could be, would be, should be&amp;#39; news...                            Exactly on the same day Jennifer Aniston gets over Brad.</t>
  </si>
  <si>
    <t>Perhaps President Obama was also trying to convey such sentiment recently? paraphrasing &amp;quot;not republican, not even conservative&amp;quot;. Personal opinion is that former CEO/CFO Donald J Trump, may or may not, be aware of dubious deal$ made by close business associates, especially Stone. That&amp;#39;s Roger Stone.</t>
  </si>
  <si>
    <t>Keep believing this BS, easily-led Lib sheep.  I have some swampland in FL to sell you.</t>
  </si>
  <si>
    <t>There is no connection to Russia and you know it.  &lt;br /&gt;You know the truth and you promote the lie - just like 911.</t>
  </si>
  <si>
    <t>Show up or lock him up! Lock him up! Lock him up!!!!!! He is a disgrace to the USA, he is a liar, he is a traitor to the entire West! he is Putin&amp;#39;s bum boy!</t>
  </si>
  <si>
    <t>Donald Dump and Putin are in love with each other! Dump is the worst President in the USA&amp;#39;s history and I am a New Zealander and Trump the Dump is destroying the West!!!! Putin is giving him a Prostate examination!!!!!! That is why he has his mouth all puckered up!! I am ashamed of my US relations who voted for Dump the Excrement of the West! Trump, Russia&amp;#39;s little green men in the Ukraine and then Brexit? Putin has a great deal of money and he is KGB agent so covert operations are his means of operation!  Put&amp;#39;s is worth 200 billion USD and he is the most successful Kleptokrat in the former USSR and Russia. Vlad the bad has as much in common with democracy as Uncle Joe Stalin the greatest mass murderer in the history of Western Europe!</t>
  </si>
  <si>
    <t>Blah blah blah blah blah blah blah   blah blah  blah blah  blah blah blah blah blah  blah blah blah blah blah blah blah</t>
  </si>
  <si>
    <t>Get some evidence moron ,  Bernstein  go see a shrink dude you have lost your mind . Trump mite pay for  your brain  surgery  just ask him</t>
  </si>
  <si>
    <t>US and Russia together can set an example of teamwork in leadership . WW1 and WW2 Russia was there as an ally.</t>
  </si>
  <si>
    <t>RT news is the best but YouTube or may I say the Jews don’t like this they’ll probably take all RT channels down.</t>
  </si>
  <si>
    <t>Laying USA basterds</t>
  </si>
  <si>
    <t>FROM ME:-) LEADERSHIP MAJOR MAJOR JUSTICES GLOBAL..BANTUAN SEKOLAH SETIAP SEKOLAH DI SELURUH MALSYSIA DAN INDONESIA..DO IT NOW..SEMUA FREE BUKU, PERALATAN TULIS BAJU KASUT..TO MY FAMILY PRESIDENT DONALD J TRUMP..HULURKAN KEWANGAN BANTUAN SEKOLAH UNTUK TAHUN 2019..GUNA KEWANGAN GLOBAL SAYA..DO IT NOW..APA BILA BANTUAN DI BERI..JANGAN ADA PIHAK SEKOLAH ATAU INDIVIDU MENCURI MENYAMUN MENGAMBIL DUIT BANTUAN SEKOLAH DARI DARJAH SATU HINGGA MENENGGAH..DO IT NOW..JANGAN NAK UBAH KASUT PUTEH GUNA KASUT HITAM..JANGAN KERAJAAN PARTI PARTI BERPOLITIK ILLEGAL DI SEKOLAH..INGAT PARA GURU GURU DAN PEKERJA KOMPENI YANG MEMBERI BANTUAN..KU AKAN SAMAN KALIAN SEMUA..MENCURI DUIT KEWANGAN BSNTUAN SEKOLAH YANG DI PERUNTUKAN..BEGITU JUGA DI SELURUH NEGARA DI DUNIA INI..DO IT NOW..SEBELUM SEKOLAH BERMULA TAHUN 2019..INI ARAHAN RAJA DAUD ..ALL PRESIDENT IN THIS WORLD..DO IT NOW..</t>
  </si>
  <si>
    <t>that young kid in the front should have a looooooooot of money</t>
  </si>
  <si>
    <t>Y quien va a confiar en la cía</t>
  </si>
  <si>
    <t>Ja ja y todos esperando tener la suerte de estrechar la mano con el alfa putin</t>
  </si>
  <si>
    <t>My guess is Trump was wired and didn’t know it. I’m sure they know. Trump is more of a Benedict Arnold then Benedict Arnold ever was. He truly is a trader of the country. Exercise proper sentence.</t>
  </si>
  <si>
    <t>Nothing but pure HATRED from CNN FAKE NEWS</t>
  </si>
  <si>
    <t>Trump 2020 and you liberal scumbags can&amp;#39;t stop him. Lol. Love it !!!</t>
  </si>
  <si>
    <t>Can we all agree CNN blames Russia for everything because Hillary Clinton isn&amp;#39;t President?</t>
  </si>
  <si>
    <t>All t-rump supporters are deaf,dumb and blind.....</t>
  </si>
  <si>
    <t>Trump is handing America over to Russia, maybe even other countries(STOP TRUMP )</t>
  </si>
  <si>
    <t>Remember this?  Sharing &amp;gt; Google:  Donald Trump &amp;#39;shared highly classified information with Russian ...&amp;#39;&lt;br /&gt;According to the Guardian, and various linked sources...&lt;br /&gt; May 15, 2017 - Trump revealed intelligence connected to a threat from Isis with Russian ... &lt;br /&gt;Trump: &amp;quot;I shared information with Russia and had &amp;#39;absolute right&amp;#39; to do so with Sergey Kislyak, during an Oval Office meeting last week. &amp;quot;</t>
  </si>
  <si>
    <t>Vote Replican in midtrums!</t>
  </si>
  <si>
    <t>Trump supporters aren&amp;#39;t his target audience.</t>
  </si>
  <si>
    <t>The notes are part of the national congress historical records... and also to ensure there is no wrong doings.. he should be held accountable.. oh wait.. we&amp;#39;re still waiting on him to be held accountable on everything else..</t>
  </si>
  <si>
    <t>World problem maker: press</t>
  </si>
  <si>
    <t>Very goed butiful. Happy _xD83D__xDE01_ film Trump en China en more......</t>
  </si>
  <si>
    <t>Lopen geen werpen aardig vereniging van minispresident Trump World sicurity</t>
  </si>
  <si>
    <t>_xD83D__xDE01_ ✈ _xD83D__xDCBC_ _xD83C__xDFC7_ _xD83D__xDCF1_ Euhu _xD83C__xDF93_ University Nederland _xD83D__xDCF1_ Sony Tech Development together _xD83C__xDF10_</t>
  </si>
  <si>
    <t>Hristiyan ben sizinde yahudilerinde peygamberiyim</t>
  </si>
  <si>
    <t>It just goes to show once again that President Obama was more than a man than Trump. Isn&amp;#39;t it quite obvious. I cannot wait to 2020. The pregressive number are forever growing and the age of the GOP is about to falter. Ahhhhh.</t>
  </si>
  <si>
    <t>Putin hated President Obama for a reason. It was because he knew Obama couldn&amp;#39;t be bought or compromised.  Obama had no dreams of building a resort or tower in Moscow. Putin knew that Obama recognized him as a tyrant,  and a threat to America.  Putin on the other hand,  immediately recognized Trump as the malignant narcissist that he is. Putin knew that Trump, was the perfect stooge.  Putin knew that Trump would betray America.</t>
  </si>
  <si>
    <t>Macron is a globalist schill</t>
  </si>
  <si>
    <t>Individual 1 needs to show his tax returns...</t>
  </si>
  <si>
    <t>2 legends</t>
  </si>
  <si>
    <t>Giuliani should say Trump ate the  notes from his private meetings with Trump because the thought it was a juicy hamberder. Who doesn&amp;#39;t love hamberders?&lt;br /&gt;The worst POTUS ever! The 8 balls says Trump will face indictment for treason or impeachment for utter and complete incompetence.</t>
  </si>
  <si>
    <t>I just want to see the sex tape _xD83E__xDD23_ Trump on all fours, titties bouncing, grunting and squirting volcanic fast-food diarrhea as Putin fucks him up the ass with his midget dick _xD83E__xDD23_</t>
  </si>
  <si>
    <t>Maybe they were passing love letters and you say trump is stupid they were laying on the beach together down in Puerto Rico</t>
  </si>
  <si>
    <t>They sold our country out the last 19years with your toungs.up there butts now your masters fear the truth</t>
  </si>
  <si>
    <t>After WWI, Benito Mussolini of Italy said he wanted to make Italy great again, like it was during the Roman Empire. Italy; switch sides, abandoned its allies and aligned itself with Nazi Germany, blamed minorities for problems, embraced Fascism &amp;amp; Nationalism and burned news papers.  Donald J Trump said he wants to MAGA. Under Trump; the United States has abandoned our allies, aligned ourselves with Vladimir Putin of Russia, blames minorities for all the problems, embraced Fascism &amp;amp; Nationalism and calls news station Fake News. What could possibly go wrong.</t>
  </si>
  <si>
    <t>After WWI, Benito Mussolini of Italy said he wanted to make Italy great again, believing he could rebuild the ancient Roman Empire. Italy; switch sides, abandoned its allies and aligned itself with Nazi Germany, blamed minorities for problems, embraced Fascism &amp;amp; Nationalism and burned news papers.  Donald J Trump said he wants to MAGA. Under Trump; the United States has abandoned our allies, aligned ourselves with Vladimir Putin of Russia, blames minorities for all the problems, embraced Fascism &amp;amp; Nationalism and calls news station Fake News. What could possibly go wrong.</t>
  </si>
  <si>
    <t>Trump isn&amp;#39;t working for Putin. He&amp;#39;s just that easy to manipulate.</t>
  </si>
  <si>
    <t>Spanky&amp;#39;s a Russian agent.</t>
  </si>
  <si>
    <t>Spanky talked about Putin&amp;#39;s 50 million-dollar rent free Penthouse apartment. And they talked about Ivanka Tower and laundry money through his buildings and can you make me president.</t>
  </si>
  <si>
    <t>Spanky you&amp;#39;re not going to get a dime for that wall. Spanky is a Russian agent.</t>
  </si>
  <si>
    <t>mi n zac wasnt adopted outa butchered muthras</t>
  </si>
  <si>
    <t>WWI    no hilter  that would be WWII, do u have text books in america</t>
  </si>
  <si>
    <t>they both look so miserable</t>
  </si>
  <si>
    <t>Propaganda</t>
  </si>
  <si>
    <t>Dems please learn how to communicate on tv ...say something ...look at Republicans they lie...you just say something truthful instead we sent Bill&amp;#39;s to senate....say children at border..trump lied &lt;a href="http://again.like/"&gt;again.like&lt;/a&gt; wtf</t>
  </si>
  <si>
    <t>Owning Trump must be Vladimir Putin&amp;#39;s best investment ever.&lt;br /&gt;Moscow Against Goofy America.</t>
  </si>
  <si>
    <t>The art of the deal,, Selling the USA to Russia</t>
  </si>
  <si>
    <t>Listen carefully,   comrad Donaldski.,,,,,,,, Yes, Master. Putin.&lt;br /&gt;I take Texas, Cuba and Melania,, and the free press never have to see your naughty Golden Shower and pee-pee video&amp;#39;s.&lt;br /&gt;And next time grease your butt and bow so i can go in your deep state. If you be nice to me, i buy you a botle of novichok.&lt;br /&gt;Such a nice man, Vladimir Putin.</t>
  </si>
  <si>
    <t>THE SOONER THIS VILE ORANGE PIECE OF SHIT GETS A FATAL HEART ATTACK OR STROKE THE BETTER!!!</t>
  </si>
  <si>
    <t>The other Presidents had American Journalist present and kept records and minutes of meetings with Russians. Their meetings are on record with the White House.  Trump has had 100 plus conversations with Russians and 28 private meetings with Russians.  No American journalists present only Russian journalists, and no records of meetings or conversations filed with the White House.  Only the Kremlin has records of the meetings.  Nothing suspicious about his relationship with Russia.  What&amp;#39;s he hiding???</t>
  </si>
  <si>
    <t>Fake news</t>
  </si>
  <si>
    <t>The orang tweety bird strick again but no one his clown rednecks are listening lololololol</t>
  </si>
  <si>
    <t>And your a big fat cow Sandres so shut up bitch someone smack her so sick of you big fat mouth Slanders</t>
  </si>
  <si>
    <t>More scumbags kissing trumps ass</t>
  </si>
  <si>
    <t>Arrest him then what you waiting for the world to disintegrate</t>
  </si>
  <si>
    <t>Hey Justin H maybe you need to go back to school and learn how to read carefully and for your info I’m not a Libtar asshole the fact speak ms for themselves and so does evidence, you ash what charges oh let see there Obstruction, Fraud , Collusion with Russia which they have proof of now need i go on you need to pay mirror attention but your just a punk with no brain so get your facts straight trump is done and on his way.    You believe what you want you dumb redneck _xD83D__xDD95_</t>
  </si>
  <si>
    <t>thays my name too v lads</t>
  </si>
  <si>
    <t>This administration loves name calling. GUILTY</t>
  </si>
  <si>
    <t>No evidence of  Collusion between Trump and the Russian government after nearly two years of investigating. Funny though how CNN  has completely ignored the recent revelations and disclosed KGB documents about Ted Kennedy colluding directly with the Soviet Union to defeat Ronald Reagan in 1984.  Not a peep. Crickets. I wonder why.</t>
  </si>
  <si>
    <t>&lt;a href="https://www.youtube.com/watch?v=mfJhMfOPWdE&amp;amp;index=2&amp;amp;list=RDWRe1GWzhK-w"&gt;https://www.youtube.com/watch?v=mfJhMfOPWdE&amp;amp;index=2&amp;amp;list=RDWRe1GWzhK-w&lt;/a&gt;</t>
  </si>
  <si>
    <t>DUMPY TREASON PRISON SEASON....</t>
  </si>
  <si>
    <t>F.B.I = Fake Bullshit Investigation</t>
  </si>
  <si>
    <t>FAKE NEWS. &lt;br /&gt;Stop spreading propaganda.&lt;br /&gt;Trump for 2020.</t>
  </si>
  <si>
    <t>DO NOT SEE YOU!!! TrumP CONSIDER   AMERICA  as his PRIVATE capitalist FIRM!!! and he can do any TRADE with whom he wants !!!  including     RUSSIA..or SAUDI...he would sell his kids for MONEY!!!RUSSIA of course use Smartly this CROCK!!</t>
  </si>
  <si>
    <t>These are definitely getting funnier (to me, anyway).</t>
  </si>
  <si>
    <t>LOL &amp;quot;Our symbol is an octopus with fangs!&amp;quot;</t>
  </si>
  <si>
    <t>If he realized to the prudent person this is exactly how he appears and acts..sad.</t>
  </si>
  <si>
    <t>“Cool NATO” _xD83D__xDE06_ But I’m surprised he didn’t call it “Space NATO!!!”</t>
  </si>
  <si>
    <t>The answer is very easy than you think. They going to end the petrodollars.</t>
  </si>
  <si>
    <t>In politics, no one is enemy or friend forever.&lt;br /&gt;&lt;br /&gt;Russia and Putin has been very successful in removing US influence in middle-east and Europe. China is rmeoving western influence from Africa.&lt;br /&gt;&lt;br /&gt;That leaves Israel, Brazil, Korea, Japan still being allies of USA in the near future.</t>
  </si>
  <si>
    <t>I like how Trump wants peace with Russia. A contrast to Hillary</t>
  </si>
  <si>
    <t>Me pregunto ¿ qué gana Rusia &amp;quot; apoyando &amp;quot; a Trump ???      NO ENTIENDO      _xD83E__xDD26_‍♂️</t>
  </si>
  <si>
    <t>trump sigue ddiciendo la verdad pase lo q pase. seguire orando por ti y por putin.</t>
  </si>
  <si>
    <t>Silkes Backstube Danke für die Antwort, auch Fr. Merkel ist eine Bilderbergerin! !!!!!!!   !!!!!!!!!!! Habe recherchiert! !!!!! !  !!!!!!!!!!!!!!!!! !!!!!!!!!!!!</t>
  </si>
  <si>
    <t>Silkes Backstube  :))))))))))))das weiß doch jeder</t>
  </si>
  <si>
    <t>Das Handzeichen! !!!!! Bei Präsident Trump! !!! ! Was soll das? ??????? Wer Augen hat der sehe! !! Ich wünsche uns allen vom ganzen ♡ Herzen ein happy End</t>
  </si>
  <si>
    <t>#_xD83D__xDE02__xD83D__xDE02__xD83D__xDE02__xD83D__xDE02__xD83D__xDE02__xD83D__xDE02__xD83D__xDE02__xD83D__xDE02__xD83D__xDE02__xD83D__xDE02__xD83D__xDE02__xD83D__xDE02__xD83D__xDE02__xD83D__xDE02_, american humor, _xD83E__xDD23__xD83E__xDD23__xD83E__xDD23__xD83E__xDD23__xD83E__xDD23__xD83E__xDD23_</t>
  </si>
  <si>
    <t>breaking news, trump&amp;#39;s Russian passport found.</t>
  </si>
  <si>
    <t>&lt;a href="https://www.youtube.com/watch?v=iYxdFnk5edA&amp;amp;t=1m03s"&gt;1:03&lt;/a&gt; One comma changed the meaning of that statement. Trump&amp;#39;s literacy is not good.</t>
  </si>
  <si>
    <t>The C in CNN stands for cunts</t>
  </si>
  <si>
    <t>Zitat: &amp;quot; Wenn denn der von manchen so hochgelobte Wladimir Putin wirklich ein aufrichtiger Mann wäre, dann müßte er die kompletten Archive der letzten einhundert Jahre öffnen und über alle möglichen Kommunikationswege die geschichtliche Wahrheit    &lt;a href="http://die-heimkehr.info/themenbereiche/#revisionismus"&gt;http://die-heimkehr.info/themenbereiche/#revisionismus&lt;/a&gt;    unter die Völker bringen. Aber auch die Tatsache, daß er im Gegenteil die Propaganda der vermeintlichen Sieger zementiert, wird es keinesfalls verhindern, daß die Wahrheit letztendlich ihren Weg finden wird.&amp;quot;&lt;br /&gt;Einmal Chef vom KGB: Wer einmal lügt dem glaubt man nicht und wenn er..... Beim  Trump sieht es hoffentlich besser aus, da er nach russischer Quelle aus einerTempler Blutlinie abstammt. &lt;br /&gt;Mit sonnigen Grüßen Jürgen</t>
  </si>
  <si>
    <t>The Presidential Intervention at the end was amaze-balls!!!  My favorite part was, “... and when you attack NATO I feel attacked...”. Stephen, you have outdone yourself on this one!</t>
  </si>
  <si>
    <t>Man, I haven&amp;#39;t watched all this for a while, I was watching all that Trump&amp;#39;s BS live and then the news, feels so good... I sleep like a baby now</t>
  </si>
  <si>
    <t>This is real Live Footage</t>
  </si>
  <si>
    <t>The Democrats are pro MS-13 and anti Russian</t>
  </si>
  <si>
    <t>der nächste (sisstemm) pank ^ ^ &lt;br /&gt;karrissmä X D</t>
  </si>
  <si>
    <t>Deine Körpersprache verspricht wirklich mehr als deine sprachliche.</t>
  </si>
  <si>
    <t>The ball could  relax  policy  between  the USA  and  Russia  as ping-pong game  between the USA and China.</t>
  </si>
  <si>
    <t>Trump is guilty of treason and should hang.</t>
  </si>
  <si>
    <t>This is not living</t>
  </si>
  <si>
    <t>THE UNITED STATES IS AND WILL STOP ALL TAPPING PRIVATE HOMES OF WOMAN AND CHILDREN !!!AND IF YOU DO NOT STOP .? ...THE E.TS WILL WIPE YOU OFF OF THE PLANET !!!!!!</t>
  </si>
  <si>
    <t>+Charlie Pereña Helen Tasker</t>
  </si>
  <si>
    <t>And Melania looks at Putin with more affection than at Trump .. Maybe a spy? Or just biological? :D</t>
  </si>
  <si>
    <t>Putin is hot</t>
  </si>
  <si>
    <t>What did they talk about</t>
  </si>
  <si>
    <t>Of course most of us are not surprised that he&amp;#39;s being investigated. His antics are soooo wide open, as well as the actions of Kushner and others. Did he actually think that he wouldn&amp;#39;t be halted. Did he think that our intelligence is that inept. Does Putin really think that the US is that stupid. Of course never did I think that Trump would make it to the White House. Like you said. OUCH!!!  LOL! I&amp;#39;ll bet Trump wishes he&amp;#39;d never stepped foot into the Oval Office. Have a wonderful day. Thanks for the reading.</t>
  </si>
  <si>
    <t>_xD83D__xDE4F__xD83C__xDFFD_</t>
  </si>
  <si>
    <t>It&amp;#39;s Mueller time</t>
  </si>
  <si>
    <t>trump is putins girlfriend!</t>
  </si>
  <si>
    <t>Thank You! Enjoyed the reading!  Blessings!❤️_xD83D__xDE07__xD83D__xDE4F_☮️</t>
  </si>
  <si>
    <t>Keep telling it like it is! Keep it real!</t>
  </si>
  <si>
    <t>OMG! You are so good!!! In spite of the gravity of the situation and even Trump’s probable demise, you relay the insights so well and with an enlightened relief. Thank you so very much. _xD83D__xDE4F__xD83C__xDFFC__xD83D__xDE4F__xD83C__xDFFC__xD83D__xDE4F__xD83C__xDFFC_</t>
  </si>
  <si>
    <t>Putina could have congress and senator and Trump to change the law to where you don&amp;#39;t have to be born in American to become president Putina would be American next president Putina love American culture and life style go to Putina restaurant in russian and go to the bathroom there two bathroom one done in russian and the second one done in American WHY American he suppose to hate American.</t>
  </si>
  <si>
    <t>4.5 millions idiots watching this crap.....STEPHEN COLBERT is schizofrenic like entire antiTRUMPmedia</t>
  </si>
  <si>
    <t>Horrible translation.</t>
  </si>
  <si>
    <t>I dont know why do they call Trump against the globalist and for the small coal miners and blah blah blah, he is a strong supporter of israel, his daughter married a Jew and converted to Judaism, John Bolten is one of his staff and he only loves Israel, and have the Israeli citizenship.</t>
  </si>
  <si>
    <t>Will Mr Putin help America when we are under attack: electricity blackout?.....</t>
  </si>
  <si>
    <t>Who knows mabye Trump and Puttin will high five and have a couple of beers and mabye Putin will invest in Donald Trumps spray tans. _xD83D__xDE02_ Sorry just my idea of bonding.</t>
  </si>
  <si>
    <t>Look At Vladimir Putin’s With His Poodle</t>
  </si>
  <si>
    <t>USA and USSR together will make the world a better place..!</t>
  </si>
  <si>
    <t>Treasonous POTUS</t>
  </si>
  <si>
    <t>Trump &amp;quot;I don&amp;#39;t care if you see my taxes, but they are being audited for the next 30 years.&amp;quot;  Trump &amp;quot;I don&amp;#39;t care if any one knows what me and Putin talked about.&amp;quot; as he eats any paper notes of the meeting.</t>
  </si>
  <si>
    <t>Of course Evil, Failed, Un American Trump is never going to ADMIT that he’s Putin’s Puppet.</t>
  </si>
  <si>
    <t>Will you get off trumps hairy bean bag already. This is a nothing burger/fake news. When hes clean and clear, the dems have to soil his rep. EVERY DAY OF THE YEAR! TIRED OF THE CRAP!</t>
  </si>
  <si>
    <t>I bet people in Russia can&amp;#39;t stop laughing?putin did more damage with chump than a bomb.&lt;br /&gt;Idiot&amp;#39;s first 100day&amp;#39;s lifts sactions on DADDY RUSSIA for what if he is such a greate buisness man?</t>
  </si>
  <si>
    <t>Only Trump communicates with the killer of all opposition in Russia, a tyrant and a war criminal who has been ruling for 20 years.</t>
  </si>
  <si>
    <t>We love TRUMP in the UK..............</t>
  </si>
  <si>
    <t>lol</t>
  </si>
  <si>
    <t>Just look at the globalist and islamist with their pathetic facial expressions  when President Trump and President Putin greet each other .</t>
  </si>
  <si>
    <t>700+ likes are for President Putin and President Trump and the first lady .</t>
  </si>
  <si>
    <t>MR. TRUMP Has Repeatedly Made False Statements And Has Contradicted Himself HIS ENTIRE ADULT LIFE To Such A Degree It&amp;#39;s A National Security Threat. [ OVERTHROW 45 ]</t>
  </si>
  <si>
    <t>The United States cannot survive with a KGB funded, promoted, and compromised president.  Impeach Trump the gaslighting traitor, SAVE THE USA!</t>
  </si>
  <si>
    <t>&lt;b&gt;MORE CORRECTIONS:&lt;/b&gt; Deripaska was never &amp;quot;close&amp;quot; to Putin, it is another Orwellian lie from media. They only have formal working relationships, and you can watch &amp;quot;Vladimir Putin range&amp;quot; video to see, why.</t>
  </si>
  <si>
    <t>ATTN TSA and other fed employees: &lt;br /&gt;Mitch McConnell (202-224-2541 DC) (270 781-1673 KY) AND Donald tRump (202-456-1414 DC)(561-832-2600 mar-a-lago) Ask for your paychecks… Register your complaints ~ they will gladly take all your calls… Just a thought. Maybe you could call Mike Pence and all the Republican senators, too. Another thought. Best wishes to all!</t>
  </si>
  <si>
    <t>Even CNN laughed at this. I think this is an admission of guilt.</t>
  </si>
  <si>
    <t>C List - I don’t understand why US want Trump to hate Putin ? What’s wrong with having a good relationship with RUS ? The whole US media stream was criticising Trump for just  ( SMILING) to Putin !!! I</t>
  </si>
  <si>
    <t>+walter A Prichard yes missed the opportunity twice,</t>
  </si>
  <si>
    <t>Never mind that, did you notice the chick at the news desk, cute, wouldn&amp;#39;t you say,</t>
  </si>
  <si>
    <t>It&amp;#39;s too bad that Trump did not eat the poison mushrooms in his salad, Well next time Macron can put explosives under his seat at the table.</t>
  </si>
  <si>
    <t>Democrats are out of touch. How can they dictate terms of how their president meets with other world leaders. Democrats are an embarrassment to United States.</t>
  </si>
  <si>
    <t>Breaking demorats need translators there to manipulate the narritive so they can post anti russian propaganda.</t>
  </si>
  <si>
    <t>Love Trump from India</t>
  </si>
  <si>
    <t>I hate america</t>
  </si>
  <si>
    <t>Russia didn&amp;#39;t meddle. MSM, Leave Putin alone. Trump, invite him to the US often!</t>
  </si>
  <si>
    <t>the problem is in YOU Americans! the only thing you do is to sit , react and either talk to the deaf and expect an answer from them, or criticize them and talk comedy, you still don’t realize that your country needs an actual movement and some drastic measures, y’all shout proudly ( DEMOCRACY AND FREEDOM) when in actuality it’s only the freedom that misleads you to forget that actual freedom requires sacrifice.</t>
  </si>
  <si>
    <t>Getting all the dumbed down people in the world ready for war? If someone drops an A bomb, please drop it on my dog and me first. I won&amp;#39;t be participating. Thanks.</t>
  </si>
  <si>
    <t>Two great men</t>
  </si>
  <si>
    <t>I just realized how tall trump is compared to other people in the vid.</t>
  </si>
  <si>
    <t>Hand and hand&lt;br /&gt;No light  between  the two ..am I the only one to see this</t>
  </si>
  <si>
    <t>Television company in the U.K. Involved in coercive control ,civil harassment,bombardment of hypnotic suggestions burglary,computer hacking of a personal computer,Gangstalking,Cruel unusual bullying against one man for years.Even unwanted subliminal suggestions on television channels.All part of psychological assault against one man.They can&amp;#39;t do this it&amp;#39;s a human rights crime,can&amp;#39;t be justified dehumanise a man ruin him,psychologically cage a man.Why?Its a dirty television secret.Stealing a mans life.Its not a joke because they only do it to one man for not a 10 minute comedy sketch.Years and years of this.The man,the human being can&amp;#39;t live like a psychological damaged caged animal.Toxic,poisonous people.A hated industry.</t>
  </si>
  <si>
    <t>Here&amp;#39;s the big secret:  The TV Corporate News media has brainwashed you.</t>
  </si>
  <si>
    <t>loose paraphrase of Confucius &amp;quot;perhaps Better to know All, before Passing judgement on Few&amp;quot;</t>
  </si>
  <si>
    <t>Trump the worst Allie in the world; the worst President in the History of the USA. Donald Dump is a nightmare supported by Vlad the Bad Putin!!!!!</t>
  </si>
  <si>
    <t>Here&amp;#39;s  a channel for liars by liars msnbc</t>
  </si>
  <si>
    <t>I believe it was the other way. The world had the pleasure of meeting Mr Putin. &lt;br /&gt;Much respect from USA.</t>
  </si>
  <si>
    <t>You can see the facial expressions  of Trump and Putin , I do not see any hostility.  I see the beginning of a longtime friendship.&lt;br /&gt;Peace to all&lt;br /&gt;Respect from USA</t>
  </si>
  <si>
    <t>Armando Sturzenegger fucking pedo</t>
  </si>
  <si>
    <t>USA are biggest military PUSSYS can&amp;#39;t go to war alone must have NATO or like just now when China said next time will be war if us coming to China sea so us did not come alone they come with uk</t>
  </si>
  <si>
    <t>Fuck you USA from Croatia</t>
  </si>
  <si>
    <t>Are they thinking we are idiots about yellow West in France?? See everything Russia, its us who does thees things</t>
  </si>
  <si>
    <t>MENGERTILAH SEKARANG TO ALL PEOPLE BETHLEHEM JERUSALEM ISREAL GOD YESUS KRISTUS GREEN LAND EDOM SION BARAT....BERBAHAGIALAH..</t>
  </si>
  <si>
    <t>El IQ de Trump es mayor, desvio su atencion totalmente</t>
  </si>
  <si>
    <t>Ja ja ja ja como siempre Putin haciendo saber quien es el alfa</t>
  </si>
  <si>
    <t>How this woman ever was the judge on anything is amazing. Any ruling she has ever made should be investigated, She is an alcoholic her husbands was in jail last I herd. She had a 100mph speeding ticket in a school zone. She is as disgusting as Trump and she is working it as hard as she can to become part of this disgusting administration.</t>
  </si>
  <si>
    <t>HATRED from the leftist leaning media nothing new here</t>
  </si>
  <si>
    <t>Morons. Funny thing is 6 more years of this. Lmao.</t>
  </si>
  <si>
    <t>CNN is now retarded on another level. Used to love them, but they have just gone too far</t>
  </si>
  <si>
    <t>What are we going to do to t-rump when he is out of office.</t>
  </si>
  <si>
    <t>Trump is working with Putin,Republicans turn their backs on America country and people</t>
  </si>
  <si>
    <t>Remember this?  Sharing &amp;gt; Google:  Donald Trump &amp;#39;shared highly classified information with Russian ...&amp;#39;&lt;br /&gt;According to the Guardian, and various linked sources...&lt;br /&gt; May 15, 2017 - Trump revealed intelligence connected to a threat from Isis with Russian ... &lt;br /&gt;Trump: &amp;quot;I shared information with Russia and had &amp;#39;absolute right&amp;#39; to do so with Sergey Kislyak, during an Oval Office meeting last week. &amp;quot;  &lt;br /&gt;WHAT ?? Which US president would do that ??</t>
  </si>
  <si>
    <t>Trump 2020!</t>
  </si>
  <si>
    <t>Trump: &amp;quot;What would you do if you were being investigated by Robert Muller?&amp;quot;&lt;br /&gt;&lt;br /&gt;Putin: &amp;quot;Obviously have him killed.&amp;quot;</t>
  </si>
  <si>
    <t>Only because lower IQ viewers or rather nonviewers who cannot laugh at the low IQ person they voted for.. :)</t>
  </si>
  <si>
    <t>And this Christmas.. couldn&amp;#39;t wait to get out of DC... then couldn&amp;#39;t wait to get away from Melania in MaraLago.. :)</t>
  </si>
  <si>
    <t>They murdered journalists?&lt;br /&gt;And why the medias spread lies everyday?</t>
  </si>
  <si>
    <t>We go to school _xD83D__xDEB8_ together _xD83C__xDF10_ _xD83D__xDE01_ enjoy love 10 _xD83C__xDFC7_ _xD83C__xDFC7_ _xD83D__xDCF1_ _xD83D__xDCF1_ _xD83C__xDF10_ 2019 #1 #3#12 Sony Tech Development yes We can. ✅ _xD83D__xDCC4_</t>
  </si>
  <si>
    <t>Trump dediğimi yapın fetoyu verin bütün akp bağlatılarını ortaya dökün akp fetoyu çok büyütü</t>
  </si>
  <si>
    <t>Lol. you can see the love.</t>
  </si>
  <si>
    <t>Leftist Kabalist Global Fake news</t>
  </si>
  <si>
    <t>Like inviting your boss to have  dinner at home...</t>
  </si>
  <si>
    <t>Hahaha this is crazy. So brainwashed by the media. Orange man bad. Orange man Putins puppet hahhaha what is wrong with you people</t>
  </si>
  <si>
    <t>He never said NO. I guess by now he&amp;#39;s getting the idea that all his interviews and tweets with lies are going to hand him an indictment. So maybe he is getting smarter. Oh I forgot he sooooo smart, way smarter than all of us. It&amp;#39;s surreal to see posts from Trump supporters saying Russia is not the enemy.</t>
  </si>
  <si>
    <t>Warning warning huge bombshell humongous breaking news panic panic attacks at cnn They are all flipping out and pop n in each other&amp;#39;s pants over Jimmy Acosta saying live on air that TRUMPS wall actually works live on air they are all bouncing off the walls and howling throwing tantrums pulling there hair out groping each other it&amp;#39;s humongous bombshell</t>
  </si>
  <si>
    <t>Lol funny how his supporters care so much about people speaking English when Trump himself can barely grasp it. He speaks like a 5th grader.</t>
  </si>
  <si>
    <t>Spanky is a Russian spy. Putin&amp;#39;s puppet.</t>
  </si>
  <si>
    <t>Spanky and shaking America down for it&amp;#39;s lunch money.</t>
  </si>
  <si>
    <t>i murdered that newrepatter too on acdent ine deaf n blind</t>
  </si>
  <si>
    <t>thats what they call mi vlad behind enemy lines n its posta be funny</t>
  </si>
  <si>
    <t>the orange  republican should  not be allowed to leave the country</t>
  </si>
  <si>
    <t>In Putin We Trust</t>
  </si>
  <si>
    <t>If barr becomes AG say bye bye to Mueller report...he is saying the right things to get into the office now but remeber the funeral laura and jebs face? Think like trump...think like a con man or forget it....just bow down to trump</t>
  </si>
  <si>
    <t>He took the notes away...HE CANT RELEASE THE DETAILS THERE IS NOTHING TO RELEASE</t>
  </si>
  <si>
    <t>If they talked about wat he says so wat if THAT IS LEAKED ...</t>
  </si>
  <si>
    <t>The Saudi together with China own America</t>
  </si>
  <si>
    <t>PRISON TIME COMING SOON FOR YOU TRUMPFUCK!!!</t>
  </si>
  <si>
    <t>Trump believes the Russian agents, but refuses to believe the findings of the American agents.  Nothing suspicious about that???  Russians have records of meetings between Putin and Trump.  The White House has no copies of records.  Nothing suspicious about that.  A large number of Trumps associates have been charged with crimes against the USA with more under investigation.  Nothing suspicious about that.  Trump is a great President for the youth of the USA to look up to for leadership and guidance.  Get rid of Trump.</t>
  </si>
  <si>
    <t>Maybe not but Mueller does hehehehe</t>
  </si>
  <si>
    <t>Getties:  Another cult follower going on the &amp;quot;Truth is not Truth&amp;quot; nonsense spoken by Rudy.</t>
  </si>
  <si>
    <t>The Enemy from within!</t>
  </si>
  <si>
    <t>Did Trump conceal details about Putin meetings?  Short answer: NO.  Does CBC need to be privatized?  Short answer: YES.</t>
  </si>
  <si>
    <t>No evidence of  Collusion between Trump and the Russian government after nearly two years of investigating. Funny though how CBC  has completely ignored the recent revelations and disclosed KGB documents proving Ted Kennedy colluded directly with the Soviet Union to defeat Ronald Reagan in 1984.  Not a peep. Crickets. I wonder why.</t>
  </si>
  <si>
    <t>I am the result of your actions. I was born unpolluted and I absorb all of you and give you the final result. O\/o</t>
  </si>
  <si>
    <t>Lying, you know that you lie and you will not lie to me because I care only what you know. :]</t>
  </si>
  <si>
    <t>Wonder how much more low can Dumpy go...like no bottom, you know</t>
  </si>
  <si>
    <t>Hennity is trump puppy ...&lt;br /&gt;All fake&lt;br /&gt;I like cartoon version of this</t>
  </si>
  <si>
    <t>ADORE YOU!!!</t>
  </si>
  <si>
    <t xml:space="preserve"> http://die-heimkehr.info/themenbereiche/#revisionismus http://die-heimkehr.info/themenbereiche/#revisionismus</t>
  </si>
  <si>
    <t xml:space="preserve"> http://again.like/</t>
  </si>
  <si>
    <t>die-heimkehr.info die-heimkehr.info</t>
  </si>
  <si>
    <t>again.like</t>
  </si>
  <si>
    <t xml:space="preserve"> http://die-heimkehr.info/themenbereiche/#revisionismus http://die-heimkehr.info/themenbereiche/#revisionismus  http://die-heimkehr.info/themenbereiche/#revisionismus http://die-heimkehr.info/themenbereiche/#revisionismus</t>
  </si>
  <si>
    <t xml:space="preserve"> http://again.like/ </t>
  </si>
  <si>
    <t>die-heimkehr.info die-heimkehr.info die-heimkehr.info die-heimkehr.info</t>
  </si>
  <si>
    <t xml:space="preserve">again.like </t>
  </si>
  <si>
    <t>A4DdLYb5AvQ</t>
  </si>
  <si>
    <t>XwvjkJXaIJE</t>
  </si>
  <si>
    <t>q9PB_et4638</t>
  </si>
  <si>
    <t>VVpSTSx2sGU</t>
  </si>
  <si>
    <t>1fMEA68Skck</t>
  </si>
  <si>
    <t>_UpTOfgUchI</t>
  </si>
  <si>
    <t>x7WlKRbRKu4</t>
  </si>
  <si>
    <t>NnYkKaI_ZZQ</t>
  </si>
  <si>
    <t>G9fq3BljjKo</t>
  </si>
  <si>
    <t>BUcu2xI8p1c</t>
  </si>
  <si>
    <t>3EANo82q7X4</t>
  </si>
  <si>
    <t>t7jMt6gJmGM</t>
  </si>
  <si>
    <t>7S9eUdFcC6k</t>
  </si>
  <si>
    <t>G3SO1EmVbB0</t>
  </si>
  <si>
    <t>XTuDJtZdMzc</t>
  </si>
  <si>
    <t>Qpwq--48wzs</t>
  </si>
  <si>
    <t>eBuuAX8rs-4</t>
  </si>
  <si>
    <t>viQnQYHVb8M</t>
  </si>
  <si>
    <t>Title</t>
  </si>
  <si>
    <t>Description</t>
  </si>
  <si>
    <t>Tags</t>
  </si>
  <si>
    <t>Author</t>
  </si>
  <si>
    <t>Created Date (UTC)</t>
  </si>
  <si>
    <t>Views</t>
  </si>
  <si>
    <t>Comments</t>
  </si>
  <si>
    <t>Likes Count</t>
  </si>
  <si>
    <t>Dislikes Count</t>
  </si>
  <si>
    <t>Custom Menu Item Text</t>
  </si>
  <si>
    <t>Custom Menu Item Action</t>
  </si>
  <si>
    <t>Inside The Trump - Putin Summit Meeting | Our Cartoon President | SHOWTIME</t>
  </si>
  <si>
    <t>The Trump-Putin Press Conference | Our Cartoon President | SHOWTIME</t>
  </si>
  <si>
    <t>BREAKING! Putin And Trump Don't Greet Each Other; Putin High Fives Saudi Crown Prince MBS At G20</t>
  </si>
  <si>
    <t>Vladimir Putin high-fives Saudi Crown Prince Mohammad Bin Salman Al Saud at G20</t>
  </si>
  <si>
    <t>What Vladimir Putin thinks of Donald Trump</t>
  </si>
  <si>
    <t>Donald Trump Clarifies His Relationship with Vladimir Putin</t>
  </si>
  <si>
    <t>Estallan reacciones contra Trump tras reunión con Putin - Foro Global</t>
  </si>
  <si>
    <t>TRAMA RUSA: Las palabras de TRUMP ante PUTIN que indignan a EE UU</t>
  </si>
  <si>
    <t>Putin über Trump auf deutsch</t>
  </si>
  <si>
    <t>Live: Vier-Augen-Gespräch zwischen US-Präsident Trump und dem russischen Präsidenten Wladimir Putin</t>
  </si>
  <si>
    <t>Putin-Trump meeting in Helsinki: Bilateral talks kick off</t>
  </si>
  <si>
    <t>Internet warns Trump about Putin's gift</t>
  </si>
  <si>
    <t>Lost in Translation? Democrats want interpreters present at Putin-Trump meeting to testify</t>
  </si>
  <si>
    <t>Trump und Putin Pressekonferenz Helsinki - Körpersprache Analyse</t>
  </si>
  <si>
    <t>Trump On Russia's Election Meddling: 'We're All To Blame'</t>
  </si>
  <si>
    <t>What Do You Mean Trump And Putin Are Meeting Again?</t>
  </si>
  <si>
    <t>Trump and Putin: A surreal moment in US politics</t>
  </si>
  <si>
    <t>Trump meets one-on-one with Putin</t>
  </si>
  <si>
    <t>Trump says Putin is "probably" involved in assassinations</t>
  </si>
  <si>
    <t>WaPo: US Has No Detailed Record Of President Donald Trump’s Meetings With Putin | Hardball | MSNBC</t>
  </si>
  <si>
    <t>Trump on Putin summit: We came to a lot of good conclusions</t>
  </si>
  <si>
    <t>Fallout from Trump's face-to-face meeting with Putin</t>
  </si>
  <si>
    <t>When Melania met Vladimir: Melania Trump sits beside Putin at G20 banquet dinner</t>
  </si>
  <si>
    <t>Putin and Trump’s Secret Talk! Paris Meeting in the News, But Only Because of Russia and America</t>
  </si>
  <si>
    <t>Trump and Putin chat at Apec summit</t>
  </si>
  <si>
    <t>Trump-Putin press conference - BBC News</t>
  </si>
  <si>
    <t>TRUMP &amp; PUTIN: 3 Things NO ONE Noticed (Body Language Breakdown)</t>
  </si>
  <si>
    <t>Full Panel: ‘What is the story with Donald Trump and Vladimir Putin?’ | Meet The Press | NBC News</t>
  </si>
  <si>
    <t>Running Reading ---   Trump - Putin -  and Onwards ----     Ganga Tarot</t>
  </si>
  <si>
    <t>Is Trump Putin's asset, R Kelly is going where?</t>
  </si>
  <si>
    <t>Trump Conceals SECRET Conversations w/ Putin - Is He a Russian Agent?</t>
  </si>
  <si>
    <t>The nature of the relationship between Trump and Putin</t>
  </si>
  <si>
    <t>Remember the Trump-Putin private two hour meeting? We know what was said, according to Special...</t>
  </si>
  <si>
    <t>Watch Donald Trump and Vladimir Putin's full press conference</t>
  </si>
  <si>
    <t>Trump invites Vladimir Putin to the White House</t>
  </si>
  <si>
    <t>Difference Between Trump &amp; Putin in Jerusalem</t>
  </si>
  <si>
    <t>Brennan On Trump Hiding Putin Convos: ‘Never Encountered This Situation’ | The Last Word | MSNBC</t>
  </si>
  <si>
    <t>Trump’s Disastrous Summit with Vladimir Putin | The Daily Show</t>
  </si>
  <si>
    <t>President Trump Allegedly Hid Details From Putin Meetings: Report | TIME</t>
  </si>
  <si>
    <t>Word for Word: President Trump on Meetings with Putin (C-SPAN)</t>
  </si>
  <si>
    <t>A Washington Post report claims President Trump concealed details of talks with Putin</t>
  </si>
  <si>
    <t>U.S. GENERAL: TRUMP'S ATTACKS ON NATO ARE 'LIKE A GIFT' TO PUTIN || WARTHOG 2019</t>
  </si>
  <si>
    <t>Cooper: What's going on with Trump, Russia is something</t>
  </si>
  <si>
    <t>Trump, Putin address Russian interference in U.S. elections</t>
  </si>
  <si>
    <t>Putin shakes hands with Trump at WWI Armistice ceremony</t>
  </si>
  <si>
    <t>Trump And Putin's Weekend In Paris</t>
  </si>
  <si>
    <t>President Trump, Vladimir Putin Greet Each Other In Paris | Sunday TODAY</t>
  </si>
  <si>
    <t>NYT: FBI Investigated Whether Donald Trump Was Secretly Working For Russia | The 11th Hour | MSNBC</t>
  </si>
  <si>
    <t>Did Trump conceal details about Putin meetings?</t>
  </si>
  <si>
    <t>Is Trump Secretly Working With Putin?</t>
  </si>
  <si>
    <t>The New Trump Russia Narrative Falls Apart... AGAIN?!</t>
  </si>
  <si>
    <t>Trump Given Russia Softball by Fox News Judge, Implodes</t>
  </si>
  <si>
    <t>CNN analyst: It's like Trump's tweet was written by Putin</t>
  </si>
  <si>
    <t>Watch Trump and Putin speak ahead of one-on-one meeting</t>
  </si>
  <si>
    <t>Top 10 Main Differences Between Putin &amp; Trump</t>
  </si>
  <si>
    <t>G20 SUMMIT: Donald Trump - Vladimir Putin Body Language - BBC News</t>
  </si>
  <si>
    <t>Trump Meets with Putin</t>
  </si>
  <si>
    <t>Trump-Putin news conference sends shockwaves around the world</t>
  </si>
  <si>
    <t>Remember the Trump/Putin private two-hour meeting? We know what was said, according to Special Co...</t>
  </si>
  <si>
    <t>Trump's relationship with Putin under scrutiny after new reports</t>
  </si>
  <si>
    <t>Donald Trump and Vladimir Putin hold press conference</t>
  </si>
  <si>
    <t>Carl Bernstein: Trump helped Putin destabilize US</t>
  </si>
  <si>
    <t>Trump Nukes Russia Nuke Deal, Putin fires back</t>
  </si>
  <si>
    <t>WATCH _xD83D__xDD34_ President Trump, First Lady Melania Meet, Handshake Putin at WWI Centennial in Paris, France</t>
  </si>
  <si>
    <t>Primeras palabras de Putin y Trump antes de su reunión en Helsinki (SUBTITULADO)</t>
  </si>
  <si>
    <t>Expertos en lenguaje corporal descifran qué quiso decir Trump a Putin apreton de manos</t>
  </si>
  <si>
    <t>Suspicious: Donald Trump Tries To Hide Details Of Putin Meetings | The Beat With Ari Melber | MSNBC</t>
  </si>
  <si>
    <t>The Interpreter's Notes From The Trump-Putin Meeting</t>
  </si>
  <si>
    <t>Donald Trump Christmas Cold Open - SNL</t>
  </si>
  <si>
    <t>Key moments from the Trump-Putin press conference</t>
  </si>
  <si>
    <t>The Washington Post reports Trump concealed details of his meeting with Putin</t>
  </si>
  <si>
    <t>Why Did President Trump Conceal The Details Of His Meetings With Putin? | The 11th Hour | MSNBC</t>
  </si>
  <si>
    <t>Alarm Rises As President Trump Behavior Aligns With Putin's Fondest Wishes | Rachel Maddow | MSNBC</t>
  </si>
  <si>
    <t>Trump, Putin keep their distance as world leaders gather at the G20 amid tensions</t>
  </si>
  <si>
    <t>Trump on Putin: I'm not keeping anything under wraps</t>
  </si>
  <si>
    <t>Trump/Russia: Moscow rules (3/3) | Four Corners</t>
  </si>
  <si>
    <t>What we know about Trump and Putin's face-to-face meetings</t>
  </si>
  <si>
    <t>Trump Can't Control Himself Around Putin</t>
  </si>
  <si>
    <t>Trump/Russia: Follow the money (1/3) | Four Corners</t>
  </si>
  <si>
    <t>Demócratas estudian citar al Congreso a los intérpretes de Trump y Putin</t>
  </si>
  <si>
    <t>Telewizja Republika - SZCZYT TRUMP - PUTIN 2018-07-16</t>
  </si>
  <si>
    <t>Trump vs. Putin (Vacanta in Romania)</t>
  </si>
  <si>
    <t>Trump, Niinistö ja Putin | Putous 8. kausi | MTV3</t>
  </si>
  <si>
    <t>Breaking News TRUMP - PUTIN with Christi Paul CNN News Day 1/13/2019</t>
  </si>
  <si>
    <t>O que Vladimir Putin pensa sobre Donald Trump e as Eleições Americanas? (Legendado PT-BR)</t>
  </si>
  <si>
    <t>Feel the Difference: Obama-Putin compared with Trump-Putin</t>
  </si>
  <si>
    <t>The best bits of the Putin-Trump 'bromance'</t>
  </si>
  <si>
    <t>France: Putin and Trump among leaders arriving at Elysee Palace for luncheon</t>
  </si>
  <si>
    <t>Hot ! Jim Sciutto: Speculation On Trump-Putin "CONSPIRACY" Bears 'No Relation To Reality'</t>
  </si>
  <si>
    <t>Trump ve Putin'in Helsinki buluşması - DW Türkçe</t>
  </si>
  <si>
    <t>Interpreter Takes 1 Look At Notes From Trump-Putin Meeting, Shreds Democrats</t>
  </si>
  <si>
    <t>Melania Trump looks horrified as she shakes president Putin's hand</t>
  </si>
  <si>
    <t>Brianna Keilar content disclosure Trump - Putin Meeting Secrecy presents 'very damning picture'</t>
  </si>
  <si>
    <t>Trump vs Putin</t>
  </si>
  <si>
    <t>Análisis Lenguaje Corporal Donald Trump Putin</t>
  </si>
  <si>
    <t>Cartoon President Trump and Cartoon Vladimir Putin meet for a one on one. 
#OurCartoonPresident
Subscribe to the SHOWTIME YouTube channel: http://goo.gl/esCMib
Don’t have SHOWTIME? Order now: http://s.sho.com/1HbTNpQ
Get Our Cartoon President merchandise now: http://s.sho.com/2BXsjGv
Get more Our Cartoon President:
Follow: https://twitter.com/CartoonPres 
Like: https://www.facebook.com/OurCartoonPresident
Instagram: https://www.instagram.com/cartoonpresident/
Website: http://www.sho.com/our-cartoon-president
Executive produced by multiple Emmy® winner Stephen Colbert and his Late Show executive producer, Chris Licht, this hilarious new 10-episode parody will follow the tru-ish misadventures of the 45th President of the United States, Donald J. Trump, and his merry band of advisors and family members. R.J. Fried will serve as executive producer and showrunner. Tim Luecke will serve as lead animator and co-executive producer. Matt Lappin will serve as consulting producer.</t>
  </si>
  <si>
    <t>Our Cartoon President Donald Trump and Russian President Vladimir Putin hold a press conference following their closed-door meeting. 
#OurCartoonPresident
Subscribe to the SHOWTIME YouTube channel: http://goo.gl/esCMib
Don’t have SHOWTIME? Order now: http://s.sho.com/1HbTNpQ
Get Our Cartoon President merchandise now: http://s.sho.com/2BXsjGv
Get more Our Cartoon President:
Follow: https://twitter.com/CartoonPres 
Like: https://www.facebook.com/OurCartoonPresident
Instagram: https://www.instagram.com/cartoonpresident/
Website: http://www.sho.com/our-cartoon-president
Executive produced by multiple Emmy® winner Stephen Colbert and his Late Show executive producer, Chris Licht, this hilarious new 10-episode parody will follow the tru-ish misadventures of the 45th President of the United States, Donald J. Trump, and his merry band of advisors and family members. R.J. Fried will serve as executive producer and showrunner. Tim Luecke will serve as lead animator and co-executive producer. Matt Lappin will serve as consulting producer.</t>
  </si>
  <si>
    <t>Please Click On YouTube Notification Bell _xD83D__xDD14_ Next To Subscribe Button To Be Notified Of New Russia Insight Videos!
Donate Bitcoin 17svLdxJmzf8GyehbpqVpbiJhxs8j66G26
Donate Litecoin LbCxkRx7ikFbZiHt69nc2hVrAeakqdFo7t
Donate Ethereum 0xd760DEedaA49Ff2C8BdfeB7f332b407EDe272b18</t>
  </si>
  <si>
    <t>During the G20 summit in Argentina, Russian President Vladimir Putin high-fives Saudi Crown Prince Mohammed bin Salman, who most of the world has castigated after the murder of journalist Jamal Khashoggi.
President Donald Trump was only a half-hour into his nine-hour flight to the G20 summit here in the Argentine capital when he decided to pull the plug on the most hotly anticipated moment of his trip: a lengthy face-to-face with Russian President Vladimir Putin.
But while Trump's abrupt decision quashed concerns that the President would repeat his cozy performance alongside Putin during their last meeting in Helsinki, Finland, new allegations by the President's former longtime attorney Michael Cohen revived questions about Trump's financial ties to Russia as he arrived for the international summit.
Trump's planned meetings with a half-dozen other world leaders -- combined with the possibility of diplomatic snafus -- offer little promise of clearing the smoke of suspicion that is once again following him abroad.
The President also refused to back away from the shadow of the Mueller investigation, beginning his day with a fresh pair of tweets about the Cohen saga, saying his business dealings while a candidate were "very legal &amp; very cool."
Hours later, the White House press secretary Sarah Sanders issued a statement blaming the "Russian Witch Hunt Hoax" -- a reference to special counsel Robert Mueller's investigation -- for hurting US-Russia relations.
Read More here: https://www.cnn.com/2018/11/30/politics/donald-trump-g20-putin-xi-diplomacy/index.html
#g20 #putin #CNN #News</t>
  </si>
  <si>
    <t>President Vladimir Putin shares his take on the presumptive Republican nominee and why he appreciates some of Trump's statements.</t>
  </si>
  <si>
    <t>Republican presidential nominee Donald Trump clears up his relationship with Vladimir Putin and gets critical of the media for "gaming the system" to slant debates against him.
Subscribe NOW to The Tonight Show Starring Jimmy Fallon: http://bit.ly/1nwT1aN
Watch The Tonight Show Starring Jimmy Fallon Weeknights 11:35/10:35c
Get more Jimmy Fallon: 
Follow Jimmy: http://Twitter.com/JimmyFallon
Like Jimmy: https://Facebook.com/JimmyFallon
Get more The Tonight Show Starring Jimmy Fallon: 
Follow The Tonight Show: http://Twitter.com/FallonTonight
Like The Tonight Show: https://Facebook.com/FallonTonight
The Tonight Show Tumblr: http://fallontonight.tumblr.com/
Get more NBC: 
NBC YouTube: http://bit.ly/1dM1qBH
Like NBC: http://Facebook.com/NBC
Follow NBC: http://Twitter.com/NBC
NBC Tumblr: http://nbctv.tumblr.com/
NBC Google+: https://plus.google.com/+NBC/posts
The Tonight Show Starring Jimmy Fallon features hilarious highlights from the show including: comedy sketches, music parodies, celebrity interviews, ridiculous games, and, of course, Jimmy's Thank You Notes and hashtags! You'll also find behind the scenes videos and other great web exclusives.
Donald Trump Clarifies His Relationship with Vladimir Putin
http://www.youtube.com/fallontonight</t>
  </si>
  <si>
    <t>La reunión de Donald Trump con Vladimir Putin despertó reacciones y críticas sin precedente en la gestión actual y quizás en la historia de la Unión Americana.
Suscríbete aquí: http://bit.ly/2aXfDay
Síguenos en:
Facebook: http://bit.ly/2aEpOvE
Twitter: http://bit.ly/2apvcm4
Medium: http://bit.ly/2ay21wz
Google+: http://bit.ly/2b6T1Al</t>
  </si>
  <si>
    <t>Las declaraciones de Trump ante Putin sobre la trama Rusia que han indignado incluso a los republicanos en EE UU y que le han valido una acusación de "traición" por parte del exdirector de la CIA John Brennan.
http://cort.as/-8Ejq
Suscríbete a nuestro canal: http://cort.as/yI0n
Visita http://elpais.com
Sección: http://elpais.com/internacional
Más vídeos de Internacional: http://cort.as/YGDj
Más vídeos de EL PAÍS: http://cort.as/YGC9
Síguenos en Facebook: https://www.facebook.com/elpais
Twitter: https://twitter.com/el_pais
Instagram: https://www.instagram.com/el_pais</t>
  </si>
  <si>
    <t>Die in Presseberichten wohl am meisten erwähnte Passage von Putins gestriger Jahrespressekonferenz waren seine Bemerkungen über Trump und die USA, die häufig nur indirekt und unvollständig wiedergegeben werden.
Deswegen gibt es ja bei russland.TV die Reihe "oton" und wir zeigen heute auf deutsch übersetzt im Gesamtzusammenhang die Fragen des amerikanischen Journalisten, die zu dem Statement führten und natürlich die entsprechenden Äußerungen von Putin. Übersetzt nach dem Originalmanuskript des Kreml.
Unterstützt unsere Arbeit - https://www.patreon.com/russlandtv
russland.RU ist eine unabhängige Onlinezeitung über Russland und russland.TV unser Web-TV. Mehr Videos und aktuelle News online unter http://www.russland.ru
Unsere Gratis News-App für iOS und Android findet Ihr unter https://www.crowdtv-apps.com/de/creator/russland-news.php
Videoreihen mit eigenen Homepage:
Russland.direct - Infos und Russlandexperten mit Julia Dudnik - http://www.russland.direct
Moskau.life - Politik mit Anastasia Petrowa - http://www.moskau.life
Petersburg.life - russische Metropole hautnah mit Anna Smirnowa http://www.petersburg.life
Russisch.life - Russisch lernen mit Anna Kotschewa - http://www.russisch.life
russland.NEWS bei Facebook: https://www.facebook.com/russland.ru
russland.NEWS bei Instagram: https://instagram.com/russland.news
russland.NEWS bei Twitter: https://twitter.com/russlandru
russland.NEWS bei Tumblr: http://russlandtv.tumblr.com/
russland.RU bei VK: https://vk.com/public55103096</t>
  </si>
  <si>
    <t>Das mit Hochspannung erwartete Treffen zwischen dem US-Präsidenten Donald Trump und dem russischen Präsidenten Putin in Helsinki ist das erste bilaterale Treffen, seit Trump im Amt ist. Bevor es jedoch zum offiziellen bilateralen Teil übergeht, wird zunächst ein Gespräch unter vier Augen zwischen beiden Staatschefs stattfinden. Wir übertragen das Treffen mit deutscher Simultanübersetzung.
Mehr auf unserer Webseite: https://deutsch.rt.com/
Folge uns auf Facebook: https://www.facebook.com/rtdeutsch 
Folge uns auf Twitter: https://twitter.com/RT_Deutsch 
Folge uns auf Google+: https://plus.google.com/106894031455027715800/about 
RT Deutsch nimmt die Herausforderung an, die etablierte deutsche Medienlandschaft aufzurütteln und mit einer alternativen Berichterstattung etablierte Meinungen zu hinterfragen. Wir zeigen und schreiben das, was sonst verschwiegen oder weggeschnitten wird. RT - Der fehlende Part.</t>
  </si>
  <si>
    <t>Russian President Vladimir Putin and his US counterpart Donald Trump are holding a bilateral meeting at the Presidential Palace in Helsinki, Finland.</t>
  </si>
  <si>
    <t>President Donald Trump received a World Cup soccer ball as a ceremonial gift from Russian President Vladimir Putin and tossed it to Melania Trump. CNN's Jeanne Moos reports.</t>
  </si>
  <si>
    <t>Convinced of collusion between the Trump campaign and Russian officials, Democrats want to subpoena an interpreter present at a 2017 meeting between Trump and Putin, in what would be a highly controversial and unprecedented move. READ MORE: https://on.rt.com/9mat
RT LIVE https://www.youtube.com/watch?v=IFAcqaNzNSc 
Check out http://rt.com
Subscribe to RT! http://www.youtube.com/subscription_center?add_user=RussiaToday
Like us on Facebook http://www.facebook.com/RTnews
Follow us on VK https://vk.com/rt_international
Follow us on Twitter http://twitter.com/RT_com
Follow us on Instagram http://instagram.com/rt
Follow us on Google+ http://plus.google.com/+RT
#RT (Russia Today) is a global #news network broadcasting from Moscow and Washington studios. RT is the first news channel to break the 1 billion YouTube views benchmark.</t>
  </si>
  <si>
    <t>Trump und Putin treffen bei der Pressekonferenz in Helsinki aufeinander - Was die nonverbale Kommunikation der beiden über die Situation aussagt, das in dieser Körpersprache Analyse!
Der RedeFabrik Campus ist die Online-Akademie für deinen kommunikativen Erfolg - vollgepackt mit Mehrwert zu den Themen Psychologie, Charisma, Körpersprache und Rhetorik. Mit der Facebook Gruppe, Tagesaufgaben und Livestreams bietet der Campus eine Gemeinschaft und Interaktion, um gemeinsam an seiner Persönlichkeit und Kommunikation zu arbeiten.
Zum RedeFabrik CAMPUS ➜ https://redefabrik.net/campus/
Instagram ➜ https://www.instagram.com/redefabrik/
Hier ist das EMPFOHLENE BUCH ➜ http://amzn.to/2oKocJ4 (wenn du auf das Cover klickst, dann kannst du dir Inhaltsverzeichnis ansehen)
DIE BESTEN BÜCHER ZUR KOMMUNIKATION &amp; RHETORIK:
Ein kostenloses Hörbuch deiner Wahl ➜ http://amzn.to/2G0p8Uv
Menschen lesen ➜ http://amzn.to/2GdzmAM
Argumentieren unter Stress ➜ http://amzn.to/2mZsxJN
Heikle Gespräche ➜ http://amzn.to/2IDR5A1
Die Macht der Rhetorik ➜ http://amzn.to/2FZkNO0
Die Psychologie des Überzeugens ➜ http://amzn.to/2mi0zUU
Das Nonplusultra der Schlagfertigkeit ➜ http://amzn.to/2Gaev1j
Menschen gewinnen ➜ http://amzn.to/2DIZgqI
Methodenkoffer Grundlagen der Kommunikation ➜ http://amzn.to/2IG46sK
Wie man Freunde gewinnt ➜ http://amzn.to/2mi5TaS
Einfach mehr Charisma ➜ http://amzn.to/2IIk99y
DEAL! ➜ http://amzn.to/2lSmyXp
Charisma fällt nicht vom Himmel ➜ http://amzn.to/2IIkglu
Das Charisma-Geheimnis ➜ http://amzn.to/2FZOD4Q
Überzeugt! ➜ http://amzn.to/2mi2TeS
Talk Like TED ➜ http://amzn.to/2lSyY1s
Instagram ➜ https://www.instagram.com/redefabrik/
Facebook ➜ https://www.facebook.com/RedeFabrik/
Newsletter ➜ https://redefabrik.net/newsletter/
Twitter ➜ https://twitter.com/RedeFabrik
Wenn ihr die Amazon-Links verwendet, unterstützt ihr mich und zahlt natürlich den gleichen Preis. (Ich bekomme eine Provision, die ansonsten an Amazon gehen würde.)
Intromusik: floatinurboat - Spirit of Things [NCS Release]
https://www.youtube.com/watch?v=LY1ik-Do_MU</t>
  </si>
  <si>
    <t>Donald Trump was a few feet away from the man who orchestrated an attack on American democracy. So, of course, he confronted Hillary Clinton.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</si>
  <si>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Stephen isn't the only person shocked to hear Trump invited Putin to the White House. So was Trump's Director of National Intelligence.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</si>
  <si>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The problem is no one’s prepared to do something with the information we already have.
Subscribe to our channel! http://goo.gl/0bsAjO
We don't know everything about the Trump campaign's relationship with Russia. Nevertheless, what the public does know — especially following this summit — is pretty damning. 
We know that Russia and the Trump campaign whether publicly or privately explicitly or implicitly coordinated together and that Russia interfered in the election on Donald Trump's behalf. 
Ezra Klein breaks down why Donald Trump’s meeting with Russian President Vladimir Putin is a remarkable, if not surreal, moment in American politics.  
To learn more, read Ezra’s take: https://www.vox.com/policy-and-politics/2018/7/16/17573692/trump-putin-meeting-helsinki-mueller-russia
You can read all of Vox.com’s coverage on the Helsinki summit here: https://www.vox.com/2018/7/13/17569978/trump-putin-meeting-helsinki-summit-russia 
Vox.com is a news website that helps you cut through the noise and understand what's really driving the events in the headlines. Check out http://www.vox.com.
Watch our full video catalog: http://goo.gl/IZONyE
Follow Vox on Facebook: http://goo.gl/U2g06o
Or Twitter: http://goo.gl/XFrZ5H</t>
  </si>
  <si>
    <t>President Donald Trump and President Vladimir Putin hold a one-on-one meeting in Helsinki, Finland.
FOX News Channel (FNC) is a 24-hour all-encompassing news service dedicated to delivering breaking news as well as political and business news. The number one network in cable, FNC has been the most watched television news channel for more than 16 years and according to a Suffolk University/USA Today poll, is the most trusted television news source in the country. Owned by 21st Century Fox, FNC is available in more than 90 million homes and dominates the cable news landscape,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 
Subscribe to Fox News!  https://www.youtube.com//FoxNewsChannel
Watch more Fox News Video: http://video.foxnews.com
Watch Fox News Channel Live: http://www.foxnewsgo.com/</t>
  </si>
  <si>
    <t>When asked why he rarely has harsh things to say about Vladimir Putin in public, President Trump tells 60 Minutes he has been tough with the Russian president personally. Mr. Trump also says Russia did meddle in the 2016 election, but they weren't alone
See the full interview here: https://goo.gl/4s1Uor
Subscribe to the "60 Minutes" Channel HERE: http://bit.ly/1S7CLRu
Watch Full Episodes of "60 Minutes" HERE: http://cbsn.ws/1Qkjo1F
Get more "60 Minutes" from "60 Minutes: Overtime" HERE: http://cbsn.ws/1KG3sdr
Relive past episodies and interviews with "60 Rewind" HERE: http://cbsn.ws/1PlZiGI
Follow "60 Minutes" on Instagram HERE: http://bit.ly/23Xv8Ry
Like "60 Minutes" on Facebook HERE: http://on.fb.me/1Xb1Dao
Follow "60 Minutes" on Twitter HERE: http://bit.ly/1KxUsqX
Follow "60 Minutes" on Google+ HERE: http://bit.ly/1KxUvmG
Get unlimited ad-free viewing of the latest stories plus access to classic 60 Minutes archives, 60 Overtime, and exclusive extras. Subscribe to 60 Minutes All Access HERE: http://cbsn.ws/23XvRSS
Get the latest news and best in original reporting from CBS News delivered to your inbox. Subscribe to newsletters HERE: http://cbsn.ws/1RqHw7T
Get your news on the go! Download CBS News mobile apps HERE: http://cbsn.ws/1Xb1WC8
Get new episodes of shows you love across devices the next day, stream local news live, and watch full seasons of CBS fan favorites anytime, anywhere with CBS All Access. Try it free! http://bit.ly/1OQA29B
---
"60 Minutes," the most successful television broadcast in history. Offering hard-hitting investigative reports, interviews, feature segments and profiles of people in the news, the broadcast began in 1968 and is still a hit, over 50 seasons later, regularly making Nielsen's Top 10. "60 Minutes" has won more Emmy Awards than any other primetime broadcast, including a special Lifetime Achievement Emmy. It has also won every major broadcast journalism award over its tenure, including 24 Peabody and 18 DuPont Columbia University awards for excellence in television broadcasting. Other distinguished awards won multiple times include the George Polk, RTNDA Edward R. Murrow, Investigative Reporters and Editors, RFK Journalism, Sigma Delta Chi and Gerald Loeb Awards for Distinguished Business and Financial Reporting. "60 Minutes" premiered on CBS Sept. 24, 1968. The correspondents and contributors of "60 Minutes" are Bill Whitaker, Steve Kroft, Scott Pelley, Lesley Stahl, Anderson Cooper, Sharyn Alfonsi, Jon Wertheim, Norah O'Donnell and Oprah Winfrey. "60 Minutes" airs Sundays at 7 p.m. ET/PT. Check your local listings.</t>
  </si>
  <si>
    <t>The Washington Post pointed out that as a result of Trump's unprecedented secrecy, "The United States has no detailed record of President Trump's five face-to-face interactions with Russian President Vladimir Putin over the past two years... Russia, on the other hand, almost certainly does."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WaPo: US Has No Detailed Record Of President Donald Trump’s Meetings With Putin | Hardball | MSNBC</t>
  </si>
  <si>
    <t>On 'Hannity,' President Trump takes Americans inside his meeting with the Russian president. The president says he and Putin are getting very close on Syria and discussed the threat of ISIS.
FOX News Channel (FNC) is a 24-hour all-encompassing news service dedicated to delivering breaking news as well as political and business news. The number one network in cable, FNC has been the most watched television news channel for more than 16 years and according to a Suffolk University/USA Today poll, is the most trusted television news source in the country. Owned by 21st Century Fox, FNC is available in more than 90 million homes and dominates the cable news landscape,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t>
  </si>
  <si>
    <t>President Trump holds historic summit with Russian President Vladimir Putin in Helsinki, Finland; reaction and analysis on 'The Five.'
FOX News Channel (FNC) is a 24-hour all-encompassing news service dedicated to delivering breaking news as well as political and business news. The number one network in cable, FNC has been the most watched television news channel for more than 16 years and according to a Suffolk University/USA Today poll, is the most trusted television news source in the country. Owned by 21st Century Fox, FNC is available in more than 90 million homes and dominates the cable news landscape,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t>
  </si>
  <si>
    <t>When Melania Trump met Vladimir Putin: Melania Trump sits beside Russian president Putin at G20 banquet dinner
Subscribe to Vesti News https://www.youtube.com/channel/UCa8MaD6gQscto_Nq1i49iew?sub_confirmation=1
Subscribe to Russia Insight https://www.youtube.com/c/RussiaInsight?sub_confirmation=1
Donate Bitcoin 17svLdxJmzf8GyehbpqVpbiJhxs8j66G26
Donate Litecoin LbCxkRx7ikFbZiHt69nc2hVrAeakqdFo7t
Donate Etherium 0xd760DEedaA49Ff2C8BdfeB7f332b407ED</t>
  </si>
  <si>
    <t>Subscribe to Vesti News https://www.youtube.com/channel/UCa8MaD6gQscto_Nq1i49iew?sub_confirmation=1
The INF Treaty, the situation in Syria, and trade relations were the topics discussed by the heads of Russia, Germany, France, and the US on the talks in Paris. They gathered in Paris on the occasion of the centenary of the end of the First World War.</t>
  </si>
  <si>
    <t>Donald Trump and Vladimir Putin chatted and stood side by side for the Asia-Pacific Economic Cooperation summit's official photo. The US and Russian presidents had already had an exchange at the start of a leaders' meeting at the summit in Da Nang, Vietnam. As the talks were going on, Putin and Trump issued a joint statement on Syria, agreeing to continue joint efforts on fighting Islamic State until it is defeated. The two leaders also confirmed their commitment to Syria's sovereignty, independence and territorial integrity and called on all parties to the Syrian conflict to take an active part in the Geneva political process. The statement on Syria was coordinated by the Russian foreign minister, Sergei Lavrov, and US secretary of state, Rex Tillerson
 View the video at https://www.theguardian.com/us-news/video/2017/nov/11/trump-and-putin-chat-at-apec-summit-video</t>
  </si>
  <si>
    <t>Vladimir Putin spoke first, and said he had made firm proposals on arms control.
“As nuclear powers, we bear special responsibility” for international security, he said.
He said Russia considered it necessary for the two countries to work together on nuclear disarmament and non-proliferation – and to avoid weapons being placed in space.
Donald Trump went on the defensive over his decision to hold a meeting with Vladimir Putin, which has been widely criticised.
"Even during the tensions of the Cold War... the US and Russia were able to maintain a strong dialogue," he told reporters.
"But our relation has never been worse than it is now. However that changed as of about four hours ago."
He added that "nothing would be easier politically than to refuse to engage" which would "appease partisan critics, the media" and the opposition."
But he said, he would rather take the risk.
"As president, I will always put what is best for America and what is best for American people," Mr Trump said.
Please subscribe HERE http://bit.ly/1rbfUog</t>
  </si>
  <si>
    <t>Donald Trump and Vladimir Putin met at the Helsinki Summit 2018 and some interesting body language tells were made during their meetings. 
In this video, we'll break down the sub communication to find out what was really going on in the conference room. 
To see how I make my video's click here: https://goo.gl/WFMcXA
*** More from The Charisma Matrix: ***
Instagram: https://www.instagram.com/charismamatrix
The Charisma Matrix Webpage: http://www.CharismaMatrix.com
Social Invincibility Program: http://www.SocialInvincibility.com
Vocal Power &amp; Tonality Masterclass: https://goo.gl/vhh2Qq
Facebook: https://www.facebook.com/CharismaMatrix
Gear I use to make my videos: https://goo.gl/WFMcXA</t>
  </si>
  <si>
    <t>Peggy Noonan, Carol Lee, Cornell Belcher and Al Cardenas discuss reports that the FBI and Department of Justice began an counter intelligence inquiry into President Trump after he fired FBI Director James Comey.</t>
  </si>
  <si>
    <t>www.paypal.me/000GangaK
Tarot Readings and Spiritual Wisdom - By Ganga K. 
Founder of Vajra Nirvana Marg Path</t>
  </si>
  <si>
    <t>I am asking one more time, where is Trump taking America? Will R Kelly pay for his abusive behaviors?
For a personal reading, please visit my web site at:
https://psychicmilou.com/</t>
  </si>
  <si>
    <t>Jesse talks about the latest reporting from the New York Times and the Washington Post which reveals that not only has Donald Trump gone to great lengths to keep secret (even from the United States Intelligence community) the content of his private conversations with Vladimir Putin, but that in the aftermath of the firing of James Comey, the FBI opened a counter intelligence probe into Donald Trump to determine whether or not he was a witting/unwitting Russian intel asset.
Support my work on Patreon – http://www.TeamDollemore.com
- Subscribe to the YouTube Channel
- Subscribe to my twice-weekly (TOTALLY different than the YouTube videos) Podcast (I Doubt It with Dollemore) on iTunes or Google Play or at https://www.dollemore.com
Support with PayPal – http://www.dollemore.com/paypal
Support with CRYPTOCURRENCY - https://dollemore.com/support-show-w-crypto/
Buy some merch – Buy a T-Shirt, Hoodie, Mug, or Tote – https://www.dollemore.info
Shop on Amazon – http://www.dollemore.com/amazon
Get your DOLLEMORE/PAGE 2020 sticker! https://dollemore.com/stickers-shop/
TRE45ON SHIRTS AVAILABLE AT: http://www.dollemore.info
Podcast Facebook - http://www.facebook.com/IDoubtItwithDollemore
Podcast Twitter- http://www.twitter.com/IDoubtItPodcast
Jesse on Twitter: https://www.twitter.com/dollemore
Brittany Page on Twitter: https://www.twitter.com/brittanyepage</t>
  </si>
  <si>
    <t>Is Trump working for Russia? What does Vlad have over Trump.</t>
  </si>
  <si>
    <t>► Remember the Trump/Putin private two-hour meeting? We know what was said, according to Special Collection Service source
After the unprecedented private meeting between Donald Trump and Vladimir Putin in the Helsinki Summit, American politicians and intelligence agencies have been looking for ways to find out what was discussed.
John Meyer with Politico explains, “American spies still have extraordinary capabilities to piece together what was discussed.”
That’s in large part due to the existence of a top-secret U.S. collection service that specializes in tapping adversaries’ communications on the fly, including those of Putin’s entourage at last week’s summit in Helsinki.
Privately, sources familiar with U.S. intelligence capabilities expressed confidence that the so-called Special Collection Service scooped up not only Putin’s readout of the two-hour meeting, but what the Kremlin’s top spymasters really think about it — and how they’re spinning it to their foreign counterparts.
====================================================
► Thank for Watching!
✅ PLEASE SUBSCRIBE and ENJOY MORE: https://goo.gl/f9AHvt
--------------------------------------------------------------------------------------------------------
✅ See More: #POLITICS #POLITICSNEWS #FoxNews #breakingnewstoday #breakingnews #presidentdonaldtrump #usanewstoday #latestnewstoday #latestnews #usnews #DonaldTrump #trump</t>
  </si>
  <si>
    <t>President Donald Trump and Russian President Vladimir Putin answer questions from reporters during their joint press conference in Helsinki, Finland, following their one-on-one meeting.</t>
  </si>
  <si>
    <t>If Putin accepts the Trump Administration's invitation, it would be the Russian president's first trip to the White House since September 2005; State Department correspondent Rich Edson reports.
FOX News Channel (FNC) is a 24-hour all-encompassing news service dedicated to delivering breaking news as well as political and business news. The number one network in cable, FNC has been the most watched television news channel for more than 16 years and according to a Suffolk University/USA Today poll, is the most trusted television news source in the country. Owned by 21st Century Fox, FNC is available in more than 90 million homes and dominates the cable news landscape,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t>
  </si>
  <si>
    <t>There is nothing wrong about praying at the Wailing Wall, but why didn't Trump kneel at Jesus' tomb or his Stone of Anointing or the actual Holy Sepulcher? Has any US president ever knelt there??? Let us know. 
Trump took a tour of the Holy Sepulcher Church like a museum and posed for photos https://youtu.be/1zTwhDWm8JU 
Putin talks about Wailing Wall in Jerusalem
http://youtu.be/wJnIsbo5uMs
Putin Knelt &amp; Prayed in Jerusalem 
http://youtu.be/X3WM_x6ZDpM
Putin at Site of  Jesus Christ's Baptism 
http://youtu.be/QiwEOfiMYe8
Miracle in Russia https://youtu.be/sidCqLmO4dk 
Why Russia is the Greatest Threat to the West
https://youtu.be/eX8zSkmUX0Q
Vladimir Putin's Christian Faith - in his own words
http://youtu.be/u3d_yxJhmjk
Putin Receives Holy Communion at Valaam Monastery
https://youtu.be/5GiTF2vAvKQ
Russian Faith
http://russianfaith.wordpress.com/
Christianity Grows in Russia &amp; Declines in the West
http://youtu.be/qzqnhj8W9Ac
Russians Defend Christianity
https://youtu.be/oBXZ1nWyTZ0
"Christ" Living Water
http://youtu.be/OPoqZWlnzE4
Death of Tsar's Family Not in Vain (New World Order Failed)
https://youtu.be/8_rExS4WxZU
Russian Soldier Becomes Priest
http://youtu.be/vlyb2R_GpHI
Russian Faith Restored Christ Victorious
http://youtu.be/1JeEOQpnbpk
Russian Pilgrimage  
http://youtu.be/nUCQWSQVJuo
Christians in Russia
http://youtu.be/tJwBE3z9Z9c
God's Call in Russia Part 1
http://youtu.be/fUChS9K0G7c
God's Call in Russia Part 2
http://youtu.be/YeXkhmBXUM8
Putin's Oath- Red Dragon Defeated
http://youtu.be/0TLDvlhtdcY
Putin and the Church
http://youtu.be/dRgWVAfHNZM
For One Russia
http://youtu.be/CMlgo7sLHho
Putin- Defender of the Faith
http://youtu.be/22HkzDOc18k</t>
  </si>
  <si>
    <t>Former CIA Director John Brennan says that he has never seen a president behave with a foreign leader the way Trump does with Vladimir Putin. He tells Lawrence that Trump's actions are "very worrisome" and demonstrates a "lack of stability."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Brennan On Trump Hiding Putin Convos: ‘Never Encountered This Situation’ | The Last Word | MSNBC</t>
  </si>
  <si>
    <t>Trump defends Putin at a summit in Helsinki, throwing U.S. intelligence under the bus.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</si>
  <si>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U.S. President Donald Trump said he “couldn’t care less” if details from his conversation with Russian leader Vladimir Putin were released. Trump was responding to a Washington Post report, which said he went to great lengths to hide details of Putin meetings.
Subscribe to TIME ►► http://po.st/SubscribeTIME
Get closer to the world of entertainment and celebrity news as TIME gives you access and insight on the people who make what you watch, read and share.
https://www.youtube.com/playlist?list=PL2EFFA5DB900C633F
Money helps you learn how to spend and invest your money. Find advice and guidance you can count on from how to negotiate, how to save and everything in between.
https://www.youtube.com/playlist?list=PLYOGLpQQfhNKdqS_Wccs94rMHiajrRr4W
Find out more about the latest developments in science and technology as TIME’s access brings you to the ideas and people changing our world.
https://www.youtube.com/playlist?list=PLYOGLpQQfhNIzsgcwqhT6ctKOfHfyuaL3
Let TIME show you everything you need to know about drones, autonomous cars, smart devices and the latest inventions which are shaping industries and our way of living
https://www.youtube.com/playlist?list=PL2862F811BE8F5623
Stay up to date on breaking news from around the world through TIME’s trusted reporting, insight and access
https://www.youtube.com/playlist?list=PLYOGLpQQfhNJeIsW3A2d5Bs22Wc3PHma6
CONNECT WITH TIME
Web: http://time.com/
Twitter: https://twitter.com/TIME
Facebook: https://www.facebook.com/time 
Google+: https://plus.google.com/+TIME/videos
Instagram: https://www.instagram.com/time/?hl=en
Magazine: http://time.com/magazine/
Newsletter: time.com/newsletter
ABOUT TIME
TIME brings unparalleled insight, access and authority to the news. A 24/7 news publication with nearly a century of experience, TIME’s coverage shapes how we understand our world. Subscribe for daily news, interviews, science, technology, politics, health, entertainment, and business updates, as well as exclusive videos from TIME’s Person of the Year, TIME 100 and more created by TIME’s acclaimed writers, producers and editors.
President Trump Allegedly Hid Details From Putin Meetings: Report | TIME
https://www.youtube.com/user/TimeMagazine</t>
  </si>
  <si>
    <t>President Trump today responded to a Washington Post report that he had not disclosed details of conversations with Russian President Vladimir Putin. "I never worked for Russia," he said to one of the White House reporters. The president answered the questions before departing the White House for the annual American Farm Bureau convention in New Orleans. Full video here: https://www.c-span.org/video/?456961-1/president-trump-denies-working-russia-calls-james-comey-dirty-cop</t>
  </si>
  <si>
    <t>Part of the report claims that the president confiscated his own interpreter's notes.
WATCH FULL EPISODES OF WORLD NEWS TONIGHT:
http://abc.go.com/shows/world-news-tonight</t>
  </si>
  <si>
    <t>This video is made under fair use policy, also this material is made from public published domain for people with hearing and seeing disability
Russian President Vladimir Putin is gaining a political edge in Europe, thanks in large part to President Donald Trump, a recently retired US Army commander in Europe told Business Insider.
By: Christopher Woody
https://www.businessinsider.com/putin-is-gaining-from-trumps-nato-attacks-former-us-army-leader-says-2018-7?fbclid=IwAR3xNPOPD2MmssZQGuElmy7_gmgDIy3mad_0za8VVqz4o7BDXQWyAX2_16s
Warthog Defense members are sharing stories, insider tips, news from the front lines, and unique slices of military life including the tough stuff of war.
Warthog Defense provides headline news and technology updates since our community answers the call and makes news. We also cover the rest of the military experience —and in our military equipment guide we present what makes the military unique (and fun).
We also wan't to revolutionize the way for Americans with military affinity stay connected and informed.
The United States Air Force will be a trusted and reliable joint partner with our sister services known for integrity in all of our activities, including supporting the joint mission first and foremost. We will provide compelling air, space, and cyber capabilities for use by the combatant commanders. We will excel as stewards of all Air Force resources in service to the American people, while providing precise and reliable Global Vigilance, Reach and Power for the nation.
The U.S. Army’s mission is to fight and win our Nation’s wars by providing prompt, sustained land dominance across the full range of military operations and spectrum of conflict in support of combatant commanders. We do this by:
Executing Title 10 and Title 32 United States Code directives, to include organizing, equipping, and training forces for the conduct of prompt and sustained combat operations on land.
Accomplishing missions assigned by the President, Secretary of Defense and combatant commanders, and Transforming for the future.</t>
  </si>
  <si>
    <t>CNN's Anderson Cooper looks at President Trump and Russian President Vladimir Putin's relationship after Senate Republicans blocked a Democratic effort to keep sanctions on companies tied to Russian oligarch Oleg Deripaska. #CNN #News</t>
  </si>
  <si>
    <t>Both President Trump and Russian President Vladimir Putin spoke about Russian interference in U.S. elections at a news conference on July 16 in Helsinki. Read more: https://wapo.st/2zHnftL. Subscribe to The Washington Post on YouTube: http://bit.ly/2qiJ4dy
Follow us:
Twitter: https://twitter.com/washingtonpost
Instagram: https://www.instagram.com/washingtonpost/
Facebook: https://www.facebook.com/washingtonpost/</t>
  </si>
  <si>
    <t>Russian President Vladimir Putin joined his French counterpart and other world leaders on Sunday (November 11) in Paris to mark the 100th anniversary of the end of World War One.
The last to arrive was Putin, who shook hands with French President Emmanuel Macron, German Chancellor Angela Merkel and US President Donald Trump before taking position alongside some 70 leaders.
Also in attendance were dozens of monarchs, presidents and prime ministers from Europe, Africa, the Middle East and beyond.
The commemoration is the centrepiece of global tributes to honour the 10 million soldiers who were killed during the 1914-18 war and the moment the Armistice, signed in northeastern France, came into effect at 11 a.m. on Nov. 11, 1918.
Watch Live:   http://www.presstv.com/live.html
YouTube:       https://www.youtube.com/user/videosptv/
Twitter:          http://twitter.com/PressTV
LiveLeak:       http://www.liveleak.com/c/PressTV
Facebook:     http://www.facebook.com/PRESSTV
Google+:        http://plus.google.com/+VideosPTV
Instagram:     http://instagram.com/presstvchannel</t>
  </si>
  <si>
    <t>Donald Trump is heading to Paris this weekend for two of his favorite things: meeting with Vladimir Putin and parades.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</si>
  <si>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World leaders are gathering in Paris, France, to mark the 100th anniversary of the end of World War II. During the commemoration, President Trump met with Russian President Vladimir Putin. Meanwhile, Trump’s Saturday cancelation of a cemetery visit in France due to bad weather drew criticism. NBC’s Kelly O’Donnell reports for Sunday TODAY.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Google+: http://on.today.com/PlusTODAY
Follow TODAY on Instagram: http://on.today.com/InstaTODAY
Follow TODAY on Pinterest: http://on.today.com/PinTODAY
President Trump, Vladimir Putin Greet Each Other In Paris | Sunday TODAY</t>
  </si>
  <si>
    <t>An explosive New York Times report reveals that the FBI opened an inquiry into whether Trump was secretly working for the Russians after the president fired fmr. FBI Director James Comey. Michael Schmidt, Frank Figliuzzi, Barbara McQuade, &amp; Chuck Rosenberg react.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NYT: FBI Investigated Whether Donald Trump Was Secretly Working For Russia | The 11th Hour | MSNBC</t>
  </si>
  <si>
    <t>Trump took away his interpreter's notes of a 2017 meeting with Russian President Vladimir Putin in Hamburg, Germany, and took other steps to conceal details of their conversations, according to a report in The Washington Post.
To read more: http://cbc.ca/1.4976365
»»» Subscribe to CBC News to watch more videos: http://bit.ly/1RreYWS
Connect with CBC News Online:
For breaking news, video, audio and in-depth coverage: http://bit.ly/1Z0m6iX
Find CBC News on Facebook: http://bit.ly/1WjG36m
Follow CBC News on Twitter: http://bit.ly/1sA5P9H
For breaking news on Twitter: http://bit.ly/1WjDyks
Follow CBC News on Instagram: http://bit.ly/1Z0iE7O
Download the CBC News app for iOS: http://apple.co/25mpsUz
Download the CBC News app for Android: http://bit.ly/1XxuozZ
»»»»»»»»»»»»»»»»»»
For more than 75 years, CBC News has been the source Canadians turn to, to keep them informed about their communities, their country and their world. Through regional and national programming on multiple platforms, including CBC Television, CBC News Network, CBC Radio, CBCNews.ca, mobile and on-demand, CBC News and its internationally recognized team of award-winning journalists deliver the breaking stories, the issues, the analyses and the personalities that matter to Canadians.</t>
  </si>
  <si>
    <t>Trump’s meetings with Putin are rarely monitored. Cenk Uygur and Ana Kasparian, hosts of The Young Turks, break it down. https://go.tyt.com/pddipna4Dr8
Read more here: https://www.washingtonpost.com/world/national-security/trump-has-concealed-details-of-his-face-to-face-encounters-with-putin-from-senior-officials-in-administration/2019/01/12/65f6686c-1434-11e9-b6ad-9cfd62dbb0a8_story.html?utm_term=.16c776bd3be8
"President Trump has gone to extraordinary lengths to conceal details of his conversations with Russian President Vladi­mir Putin, including on at least one occasion taking possession of the notes of his own interpreter and instructing the linguist not to discuss what had transpired with other administration officials, current and former U.S. officials said.
Trump did so after a meeting with Putin in 2017 in Hamburg that was also attended by then-Secretary of State Rex Tillerson. U.S. officials learned of Trump’s actions when a White House adviser and a senior State Department official sought information from the interpreter beyond a readout shared by Tillerson.
The constraints that Trump imposed are part of a broader pattern by the president of shielding his communications with Putin from public scrutiny and preventing even high-ranking officials in his own administration from fully knowing what he has told one of the United States’ main adversaries."
Hosts: Cenk Uygur, Ana Kasparian
Cast: Cenk Uygur, Ana Kasparian
***
The Largest Online News Show in the World. Hosted by Cenk Uygur and Ana Kasparian. LIVE STREAMING weekdays 6-8pm ET. http://tyt.com/live
Subscribe to The Young Turks on YouTube: http://youtube.com/subscription_center?add_user=theyoungturks
TYT on Facebook: http://facebook.com/theyoungturks
TYT on Twitter: http://twitter.com/theyoungturks
TYT on Instagram: http://instagram.com/theyoungturks
Merch: http://www.shoptyt.com
Donate to TYT
https://patreon.com/tytnetwork
http://tyt.com/donate
Download audio and video of the full two-hour show on-demand + the members-only postgame show by becoming a member at http://tyt.com/join/. Your membership supports the day to day operations and is vital for our continued success and growth.
Gift membership: http://tyt.com/gift
Producer, Senior Producer and Executive Producer membership: http://go.tyt.com/producer
Young Turk (n), 1. Young progressive or insurgent member of an institution, movement, or political party. 2. A young person who rebels against authority or societal expectations. (American Heritage Dictionary)
#TYT #TheYoungTurks #TYTnetwork</t>
  </si>
  <si>
    <t>Protect Your Privacy With Virtual Shield at - http://hidewithtim.com
Trump was investigated by the FBI for firing James Comey because they thought firing him meant Trump could be directly working for Russia and Putin or at the very least a threat to national security. but once again this narrative turns out to be nothing and once again there is zero evidence of collusion.
Now we hear form ABC that Robert Mueller's report will be "anti climactic" which is what we keep hearing.
Democrats and the left push this narrative but it just seems to be without merit for the most part.
#Trump
#Russia
#Democrats
SUPPORT JOURNALISM. Become a patron at
http://www.timcast.com/donate
Contact - Tim.Pool@Safebolt.com
My Second Channel - https://www.youtube.com/timcastnews
Newsroom - https://discord.gg/fEHem77
Merch - http://teespring.com/timcast
Make sure to subscribe for more travel, news, opinion, and documentary with Tim Pool everyday.
Amazon Prime 30 day free trial - http://amzn.to/2sgiDqR
MY GEAR
GoPro Karma - http://amzn.to/2qw10m4
GoPro 6 - http://amzn.to/2CEK0z1
DJI Mavic Drone - http://amzn.to/2lX9qgT
Zagg 12 AMP portable battery - http://amzn.to/2lXB6Sx
TASCAM Lavalier mic - http://amzn.to/2AwoIhI 
Canon HD XF 105 Camera - http://amzn.to/2m6v1o3
Canon 5D MK III Camera - http://amzn.to/2CvFnnm
360 Camera (VR) - http://amzn.to/2AxKu4R
FOLLOW ME
Instagram - http://instagram.com/Timcast
Twitter - http://twitter.com/Timcast
Minds - http://Minds.com/Timcast
Facebook - http://facebook.com/Timcastnews
Bitcoin Wallet: 13ha54MW2hYUS3q1jJhFyWdpNfdfMWtmhZ
SEND STUFF HERE
Tim Pool
330 Washington Street - PMB 517
Hoboken, NJ 07030</t>
  </si>
  <si>
    <t>--Given a softball question by Fox News' judge Jeanine Pirro about the blockbuster New York Times and Washington Post articles, Donald Trump faceplants with non-denial after non-denial
_xD83C__xDF1E_ Get access to convenient, professional online therapy at https://betterhelp.com/pakman
https://www.bloomberg.com/opinion/articles/2019-01-13/trump-putin-fox-news-and-a-test-of-presidential-power
https://www.washingtonpost.com/world/national-security/trump-has-concealed-details-of-his-face-to-face-encounters-with-putin-from-senior-officials-in-administration/2019/01/12/65f6686c-1434-11e9-b6ad-9cfd62dbb0a8_story.html
-Become a Member: https://www.davidpakman.com/membership
-Become a Patron: https://www.patreon.com/davidpakmanshow
-Join on YouTube: https://www.youtube.com/channel/UCvixJtaXuNdMPUGdOPcY8Ag/join
-Follow David on Twitter: http://www.twitter.com/dpakman
-Follow David on Instagram: http://www.instagram.com/david.pakman
-Follow the show on Instagram: https://www.instagram.com/davidpakmanshow/
-Discuss on our subreddit: http://www.reddit.com/r/thedavidpakmanshow/
-Facebook: http://www.facebook.com/davidpakmanshow
-Get your TDPS Gear: http://www.davidpakman.com/gear
-Call the 24/7 Voicemail Line: (219)-2DAVIDP
-Timely news is important! We upload new clips every day, 6-8 stories! Make sure to subscribe!
Broadcast on January 14, 2019</t>
  </si>
  <si>
    <t>CNN analyst Samantha Vinograd says President Trump's tweets only make Russia's job easier. #CNN #News</t>
  </si>
  <si>
    <t>President Donald Trump and Russian President Vladimir Putin speak with the media before they engage in a one-on-one meeting in Helsinki, Finland.</t>
  </si>
  <si>
    <t>Hi Guys, this video is about Top 10 Main Differences Between #Putin   ( Владимир Путин )  and #Trump. Here is the list of "Top 10 Main Differences Between Putin and Trump  - 
1. NUMBER OF MARRIAGES
2. RELATIONSHIP WITH AUDIENCE
3. ATTITUDE WITH FEMALE PERSONS
4. BOTH BE LIKE
5. RELATIONSHIP WITH DAUGHTERS
6. RELATIONSHIP WITH KIDS
7. FAMILY PHOTO
8. PUBLIC REACTION AFTER WINNING THE ELECTION
9. LOOKALIKE
10. AS A PERSON
IMAGE SOURCE: WWW.GOOGLE.COM
THANKS FOR WATCHING.
Music :https://m.youtube.com/watch?v=8ciZGNmlWgo</t>
  </si>
  <si>
    <t>Who had the dominant handshake and who couldn't maintain eye contact?
Please subscribe HERE http://bit.ly/1rbfUog
World In Pictures https://www.youtube.com/playlist?list=PLS3XGZxi7cBX37n4R0UGJN-TLiQOm7ZTP
Big Hitters https://www.youtube.com/playlist?list=PLS3XGZxi7cBUME-LUrFkDwFmiEc3jwMXP
Just Good News https://www.youtube.com/playlist?list=PLS3XGZxi7cBUsYo_P26cjihXLN-k3w246</t>
  </si>
  <si>
    <t>Jimmy Fallon's monologue from Monday, July 16.
Subscribe NOW to The Tonight Show Starring Jimmy Fallon: http://bit.ly/1nwT1aN
Watch The Tonight Show Starring Jimmy Fallon Weeknights 11:35/10:35c
Get more Jimmy Fallon: 
Follow Jimmy: http://Twitter.com/JimmyFallon
Like Jimmy: https://Facebook.com/JimmyFallon
Get more The Tonight Show Starring Jimmy Fallon: 
Follow The Tonight Show: http://Twitter.com/FallonTonight
Like The Tonight Show: https://Facebook.com/FallonTonight
The Tonight Show Tumblr: http://fallontonight.tumblr.com/
Get more NBC: 
NBC YouTube: http://bit.ly/1dM1qBH
Like NBC: http://Facebook.com/NBC
Follow NBC: http://Twitter.com/NBC
NBC Tumblr: http://nbctv.tumblr.com/
NBC Google+: https://plus.google.com/+NBC/posts
The Tonight Show Starring Jimmy Fallon features hilarious highlights from the show including: comedy sketches, music parodies, celebrity interviews, ridiculous games, and, of course, Jimmy's Thank You Notes and hashtags! You'll also find behind the scenes videos and other great web exclusives.
Trump Meets with Putin - Monologue
http://www.youtube.com/fallontonight</t>
  </si>
  <si>
    <t>The U.S. president said he blamed the U.S., Russia and the Mueller probe for the decline in relations.</t>
  </si>
  <si>
    <t>Remember the Trump/Putin private two-hour meeting? We know what was said, according to Special Collection Service source 
 After the unprecedented private meeting between Donald Trump and Vladimir Putin in the Helsinki Summit, American politicians and intelligence agencies have been looking for ways to find out what was discussed. John Meyer with Politico explains, “American spies still have extraordinary capabilities to piece together what was discussed.” That’s in large part due to the existence of a top-secret U.S. collection service that specializes in tapping adversaries’ communications on the fly, including th... 
==================================================== 
► Thank for Watching! 
✅ PLEASE SUBSCRIBE and ENJOY MORE: https://goo.gl/7Z9xRo 
--------------------------------------------------------------------- 
► TAG: 
#POLITICSNEWS #USPolitics #USLOCALNEWS #localnews #breakingnewstoday #FEATUREDNEWS #usanewstoday #latestnewstoday #DonaldTrump #trump</t>
  </si>
  <si>
    <t>President Trump is defending his actions after reportedly taking measures to conceal communications he had with Russian President Vladimir Putin. David Nakamura, a White House reporter for the Washington Post, joins CBSN to discuss the paper's latest reporting on Russia.
Subscribe to the CBS News Channel HERE: http://youtube.com/cbsnews
Watch CBSN live HERE: http://cbsn.ws/1PlLpZ7
Follow CBS News on Instagram HERE: https://www.instagram.com/cbsnews/
Like CBS News on Facebook HERE: http://facebook.com/cbsnews
Follow CBS News on Twitter HERE: http://twitter.com/cbsnews
Get the latest news and best in original reporting from CBS News delivered to your inbox. Subscribe to newsletters HERE: http://cbsn.ws/1RqHw7T
Get your news on the go! Download CBS News mobile apps HERE: http://cbsn.ws/1Xb1WC8
Get new episodes of shows you love across devices the next day, stream CBSN and local news live, and watch full seasons of CBS fan favorites like Star Trek Discovery anytime, anywhere with CBS All Access. Try it free! http://bit.ly/1OQA29B
---
CBSN is the first digital streaming news network that will allow Internet-connected consumers to watch live, anchored news coverage on their connected TV and other devices. At launch, the network is available 24/7 and makes all of the resources of CBS News available directly on digital platforms with live, anchored coverage 15 hours each weekday. CBSN. Always On.</t>
  </si>
  <si>
    <t>US President Donald Trump and Russian President Vladimir Putin hold a press conference at their historic summit in Helsinki. Before the meeting, Mr Trump had claimed that US relations with Russia have never been worse, but has since announced that the summit had a "very good start for everybody"
SUBSCRIBE to our YouTube channel for more videos: http://www.youtube.com/skynews
Follow us on Twitter: https://twitter.com/skynews and https://twitter.com/skynewsbreak
Like us on Facebook: https://www.facebook.com/skynews
For more content go to http://news.sky.com and download our apps:
iPad https://itunes.apple.com/gb/app/Sky-News-for-iPad/id422583124
iPhone https://itunes.apple.com/gb/app/sky-news/id316391924?mt=8
Android https://play.google.com/store/apps/details?id=com.bskyb.skynews.android&amp;hl=en_GB</t>
  </si>
  <si>
    <t>Veteran journalist Carl Bernstein discusses a report by the Washington Post that says President Donald Trump tried to hide his conversations with Russian President Vladimir Putin from senior officials in his own administration. #CNN #News</t>
  </si>
  <si>
    <t>The US intends to withdraw from the Intermediate-Range Nuclear Forces (INF) treaty, a key arms control agreement struck with the Soviet Union in 1987. US officials allege that Russia is already in breach of the treaty. Rick Sanchez points out that hawks in Washington are scoring a long-sought policy goal with the withdrawal from the INF treaty.  
Find RT America in your area: http://rt.com/where-to-watch/
Or watch us online: http://rt.com/on-air/rt-america-air/
Like us on Facebook http://www.facebook.com/RTAmerica
Follow us on Twitter http://twitter.com/RT_America</t>
  </si>
  <si>
    <t>(No Ads now, Solely Your Support, Please Donate $1 https://bit.ly/2Dewqmz. Thank you very much!) _xD83D__xDD34_ President Trump, First Lady Melania meet Russian Putin  WWI Centennial in Paris hosted by French President Macron</t>
  </si>
  <si>
    <t>El presidente ruso, Vladímir Putin, y el mandatario de EE.UU., Donald Trump, se reúnen este 16 de julio en el Palacio Presidencial de Helsinki en el marco de su primera cumbre bilateral. Al comienzo de su reunión con el presidente de EE.UU., Donald Trump, el mandatario ruso, Vladímir Putin, ha declarado que ha llegado la hora de hablar en detalle sobre las relaciones bilaterales entre Rusia y EE.UU. y de los problemas internacionales.
Suscríbete a nuestro canal de eventos en vivo: https://www.youtube.com/user/ActualidadRT?sub_confirmation=1
RT en Twitter: https://twitter.com/ActualidadRT
RT en Facebook: https://www.facebook.com/ActualidadRT
RT en Google+: https://plus.google.com/+RTenEspanol/posts
RT en Vkontakte: http://vk.com/actualidadrt
Vea nuestra señal en vivo: http://actualidad.rt.com/en_vivo
RT EN ESPAÑOL: DESDE RUSIA CON INFORMACIÓN</t>
  </si>
  <si>
    <t>Expertos en lenguaje corporal descifran qué quiso decir Trump a Putin con sus apretones de manos</t>
  </si>
  <si>
    <t>The FBI is formally probing whether Donald Trump is a Russian asset and there are new reports about Trump tampering with potential evidence and witnesses in that very probe. Ari Melber breaks down how new reporting suggests that in the days after Trump fired James Comey, FBI Officials were so concerned they began investigating whether he was working for Russia. The Washington Post also reports Trump reportedly confiscated his interpreter’s notes from a meeting with Putin in Helsinki.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Suspicious: Donald Trump Tries To Hide Details Of Putin Meetings | The Beat With Ari Melber | MSNBC</t>
  </si>
  <si>
    <t>The Late Show obtained (and put back together) the interpreter's notes from the Trump-Putin meeting.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</si>
  <si>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President-elect Donald Trump (Alec Baldwin) receives a surprise visit from Vladimir Putin (Beck Bennett) and Rex Tillerson (John Goodman). [Season 42, 2016]
#SNL
Subscribe to SNL: https://goo.gl/tUsXwM
Get more SNL: http://www.nbc.com/saturday-night-live
Full Episodes: http://www.nbc.com/saturday-night-liv...
Like SNL: https://www.facebook.com/snl
Follow SNL: https://twitter.com/nbcsnl
SNL Tumblr: http://nbcsnl.tumblr.com/
SNL Instagram: http://instagram.com/nbcsnl
SNL Pinterest: http://www.pinterest.com/nbcsnl/</t>
  </si>
  <si>
    <t>Donald Trump and Vladimir Putin answered questions in Helsinki on Monday. Trump refused to back US intelligence agencies on their findings on Russian interference in the US presidential election. Trump declared the US and Russia's relationship to be strong, while Putin dodged questions on rumoured compromising material he held on Trump, and gave him a commemorative football 
Subscribe to Guardian News on YouTube ► http://bit.ly/guardianwiressub
Trump 'treasonous' after siding with Putin on election meddling ► https://www.theguardian.com/us-news/2018/jul/16/trump-finds-putin-denial-of-election-meddling-powerful
Support the Guardian ► https://theguardian.com/supportus
The Guardian ► https://www.theguardian.com
The Guardian YouTube network:
The Guardian ► www.youtube.com/theguardian
Owen Jones talks ► http://bit.ly/subsowenjones
Guardian Football ► http://is.gd/guardianfootball
Guardian Sport ► http://bit.ly/GDNsport
Guardian Culture ► http://is.gd/guardianculture
Guardian Science and Tech ► http://is.gd/guardiantech</t>
  </si>
  <si>
    <t>Talk radio hosts Ben Kissel and Garret Lewis weigh in on whether or not the president should release the details of his meeting with Russian President Valdimir Putin.</t>
  </si>
  <si>
    <t>After news that the FBI opened an investigation into whether Trump was working for Russia, the Washington Post breaks the news that Trump concealed details of his meetings with Putin from U.S. officials. Jeremy Bash &amp; Robert Costa react.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Why Did President Trump Conceal The Details Of His Meetings With Putin? | The 11th Hour | MSNBC</t>
  </si>
  <si>
    <t>Rachel Maddow looks at mounting evidence of Donald Trump policy inclinations lining up with the wildest anti-American, anti-Western dreams of Vladimir Putin as Donald Trump reportedly tries to obscure his personal interactions with Putin.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Alarm Rises As President Trump Behavior Aligns With Putin's Fondest Wishes | Rachel Maddow | MSNBC</t>
  </si>
  <si>
    <t>World leaders gathering for the G20 summit in Argentina have brought with them plenty of baggage from back home.
Tensions over Khashoggi's murder has sidelined the Crown Prince. Meanwhile Trump and Putin are keeping their distance after a cancelled meeting. 
One open question at the meeting, how to approach Crown Prince Mohammed bin Salman, whose presence has been contentious following the killing of journalist Jamal Khashoggi at a Saudi consulate in Istanbul in October.
He was warmly and enthusiastically embraced by Russian President Vladimir Putin. Putin and Trump, however, kept their distance after Trump cancelled a planned meeting with Putin.
Sun Subscribers receive the latest breaking news and videos direct to their feed. SUBSCRIBE NOW and hit the bell to be the first in the know.
http://www.thesun.co.uk
Like The Sun on Facebook: https://www.facebook.com/thesun/
Follow The Sun on Twitter: https://twitter.com/TheSun
Subscribe to The Sun on Snapchat: https://www.snapchat.com/discover/The_Sun/1633225139</t>
  </si>
  <si>
    <t>Speaking to Fox News' Jeanine Pirro, President Donald Trump responds to two separate reports containing accusations against his involvement with Russia and President Vladimir Putin. #CNN #News</t>
  </si>
  <si>
    <t>Four Corners investigates Russia’s endgame and the motivation behind its extraordinary interference in the US Presidential elections.
Part 1: https://youtu.be/XwvjkJXaIJE
Part 2: https://youtu.be/lEQBHeZqDIo
Read more here: https://ab.co/2MisTE6
For more from ABC News, click here: http://www.abc.net.au/news/
Follow us on Twitter: http://twitter.com/abcnews
Like us on Facebook: http://facebook.com/abcnews.au
Subscribe to us on YouTube: http://ab.co/1svxLVE
Follow us on Instagram: http://instagram.com/abcnews_au</t>
  </si>
  <si>
    <t>President Trump and Russian President Vladimir Putin met in-person a number of times, but little is known about their discussions - even inside the White House. Read more: https://wapo.st/2ClO193. Subscribe to The Washington Post on YouTube: http://bit.ly/2qiJ4dy
Follow us:
Twitter: https://twitter.com/washingtonpost
Instagram: https://www.instagram.com/washingtonpost/
Facebook: https://www.facebook.com/washingtonpost/</t>
  </si>
  <si>
    <t>Donald Trump was in Paris over the weekend to mark the 100-year anniversary of the end of World War I. His friend Vladimir Putin also showed up and Trump was once again, very chummy. That was not the bigliest embarrassment in Paris, Trump also skipped the World War I memorial event on Saturday because of the weather.
Team Trump Spreading Doctored Jim Acosta Video https://youtu.be/aPNMZLcLc2w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sixteenth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Trump Can't Control Himself Around Putin
https://youtu.be/A4DdLYb5AvQ</t>
  </si>
  <si>
    <t>It's the story of the century: The US President and his connections to Russia.
In part one of this three-part series, Four Corners follows the money trail from New York to Moscow, tracking the ties between Donald Trump, his business empire and Russia.
Part 2: https://youtu.be/lEQBHeZqDIo
Part 3: https://youtu.be/p5BLKKREIck
Read more here: https://ab.co/2MB1gab
For more from ABC News, click here: http://www.abc.net.au/news/
Follow us on Twitter: http://twitter.com/abcnews
Like us on Facebook: http://facebook.com/abcnews.au
Subscribe to us on YouTube: http://ab.co/1svxLVE
Follow us on Instagram: http://instagram.com/abcnews_au</t>
  </si>
  <si>
    <t>D►Si te gustó dale like, si no también, 
     Deja tu comentario. Comparte el video.
●SUSCRIBETE ► 
★★★★★★★★★★★★★★★★★★★★★★★★★★★★★★★</t>
  </si>
  <si>
    <t>Oglądaj nas i czytaj także na portalu www.telewizjarepublika.pl -
 codziennie nowe wiadomości z Polski i świata!</t>
  </si>
  <si>
    <t>https://www.facebook.com/Ionut.Rusu.Comedy/</t>
  </si>
  <si>
    <t>Trump, Putin, Merkel ja Sauli istuivat saman pöydän ääreen! 
Katso Putouksen kokonaiset jaksot: http://www.mtvkatsomo.fi/putous
Tilaa Putouksen Youtube-kanava ja näe uudet klipit ensimmäisenä: https://goo.gl/XMYSx0
Putouksen kahdeksannella kaudella mukana Ernest ”Erkku” Lawson, Minka Kuustonen, Pilvi Hämäläinen, Jenni Kokander, Kaisa Hela, Timo Lavikainen, Mikko Penttilä ja kipparina Roope Salminen!
Putouksen viralliset nettisivut: http://www.mtv.fi/putous
Tykkää Putouksesta Facebookissa: https://www.facebook.com/Putous
Seuraa Putousta Instagramissa: http://www.instagram.com/MTVPutous
Seuraa Putousta Twitterissä: https://twitter.com/mtvputous
#Putous</t>
  </si>
  <si>
    <t>Breaking News TRUMP - PUTIN with Christi Paul CNN News Day 1/13/2019
Source: https://edition.cnn.com
#CNNNews, #Breakingnews</t>
  </si>
  <si>
    <t>***INSCREVA-SE NO CANAL*** goo.gl/yQEtHh
Facebook - Embaixada da Resistência: goo.gl/ccL6ZD
Diante da confusão dos diabos ocorrendo nos comentários sugiro alguns links para melhor compreensão, esse assunto é talvez o mais complexo da atualidade, sendo impossível encaixá-lo simplesmente em Direita x Esquerda / Capitalismo x Comunismo, etc. ESSE É O MAIS CURTO E GROSSO: Rússia agora é Cristã? https://www.youtube.com/watch?v=cZILueilUj8
OUTROS:
Olavo - Socialismo/Comunismo/Capitalismo: https://www.youtube.com/watch?v=bICdyFNnP_I
Putin contra o mundo - http://sensoincomum.org/2016/11/02/guten-morgen-19-putin-contra-mundo/
Terceira Guerra Mundial? http://sensoincomum.org/2016/10/25/guten-morgen-18-terceira-guerra-mundial/
LIVRO Alexandre Dugin - http://www.livrariacultura.com.br/p/os-eua-e-a-nova-ordem-mundial-30184729</t>
  </si>
  <si>
    <t>Obama-Putin compared with Trump-Putin!
Don't miss this one!
Watch Live:   http://www.presstv.com/live.html
Twitter:          http://twitter.com/PressTV
LiveLeak:       http://www.liveleak.com/c/PressTV
Facebook:     http://www.facebook.com/PRESSTV
Google+:        http://plus.google.com/+VideosPTV
Instagram:     http://instagram.com/presstvchannel
Dailymotion:  http://www.dailymotion.com/presstv</t>
  </si>
  <si>
    <t>Donald Trump and Vladimir Putin have had a unique relationship.  Mr Trump once said Mr Putin gave him a present during the 2013 Miss Universe Pageant in Moscow. Then in 2016, Mr Trump claimed he didn't even know who the Russian leader was.
As the pair prepare for their first official meeting in Helsinki, take a look at the best bits of their 'bromance'.
Read more here: http://www.abc.net.au/news/2018-07-15/donald-trump-vladimir-putin-relationship/9922260
For more from ABC News, click here: http://www.abc.net.au/news/
Follow us on Twitter: http://twitter.com/abcnews
Like us on Facebook: http://facebook.com/abcnews.au
Subscribe to us on YouTube: http://ab.co/1svxLVE
Follow us on Instagram: http://instagram.com/abcnews_au</t>
  </si>
  <si>
    <t>Subscribe to our channel! rupt.ly/subscribe
Russian President Vladimir Putin, US President Donald Trump and German Chancellor Angela Merkel were among the international leaders, ministers, ambassadors and heads of delegations arriving for a luncheon at the Elysee Palace hosted by French President Emmanuel Macron in Paris on Sunday.
The occasion is part of the official commemorations of the 100th anniversary of the Armistice, the ceasefire signed at Compiegne on November 11, 1918 ending the World War I.
Video ID: 20181111 015
Video on Demand: http://www.ruptly.tv
Contact: cd@ruptly.tv
Twitter: http://twitter.com/Ruptly
Facebook: http://www.facebook.com/Ruptly</t>
  </si>
  <si>
    <t>News political U.S offers a full schedule of live news coverage, political opinions and award-winning documentary programming -- 24 hours a day, 7 days a week.
Go to channel  Dady Boy for breaking news, videos, and the latest top stories in world news, news american business, politics,  culture.
#CNNNews #DonaldTrump #AmericaNews
Thank for watching!</t>
  </si>
  <si>
    <t>ABD-Rusya ilişkileri, Rusya'nın Amerikan başkanlık seçimlerine müdahale ettiği iddialarından bu yana oldukça gergindi. ABD Başkanı Donald Trump, pazartesi günü Rusya Devlet Başkanı Vladimir Putin ile görüşmesi sonrası artık ilişkilerin daha iyi durumda olduğunu kaydetti. Putin, seçimlerde kazananın Trump olmasını istediğini itiraf etse de seçimlere müdahale iddialarını bir kez daha sert bir şekilde geri çevirdi.
YouTube kanalımıza abone olun: https://www.youtube.com/channel/UCpi_jv70749NkAmkdugyiPQ</t>
  </si>
  <si>
    <t>Interpreter Takes 1 Look At Notes From Trump-Putin Meeting, Shreds Democrats 
Barry Slaughter Olsen has served as an interpreter at such high-profile events as the G20 Summit and... 
#Interpreter #Takes #1 #Look #At #Notes #From #TrumpPutin #Meeting #Shreds #Democrats</t>
  </si>
  <si>
    <t>President Trump met president Putin in a long-awaited summit which has since dominated international headlines.
Users of social networks paid special attention to the obvious horror written on Melanie Trump's face when she shook Putin's hand.
#CityDreamer
Still haven’t subscribed to CITY DREAMER on YouTube? ►► https://goo.gl/h3Vyj1  
Channel "CITY DREAMER" delivering breaking news and in-depth celebrity coverage, lifestyle of celebs, facts, rumours and what's viral now.
Spending time with us!</t>
  </si>
  <si>
    <t>Brianna Keilar content disclosure Trump-Putin Meeting Secrecy presents 'very damning picture'
---------------------------------------------------------------
Đăng ký kênh Cuoc song bi an : https://bit.ly/2JfESBS để thường xuyên cập nhật những thông tin giải trí  hot nhất ở Việt Nam và trên thế giới.2018
tag:#cuocsongbian,#biendong,#biendongmoinhat,#biendong24h,#biendongvietnam2018
Danh sách phát:
- Top những tin hot nhất mọi thời đại: https://www.youtube.com/playlist?list=PLUGChPnpqv16H5fB_zfuD3zUHCefgOOEZ
- Tin nóng trong ngày: https://www.youtube.com/playlist?list=PLUGChPnpqv17uydouuhEX9GY3FIABNDSF
- Tin tức mới nhất hôm nay: https://www.youtube.com/playlist?list=PLUGChPnpqv14L1hhM9ZaXzajxFe1iN24B
- Kênh Cuộc sống bí ẩn : https://goo.gl/jPDjTf
- Music Provided by NoCopyrightSounds
Nguồn nhạc: https://www.youtube.com/user/NoCopyri...
Download this track for FREE: https://www.hive.co/l/2f2ag
Support on all platforms: http://ncs.lnk.to/GetIn
Video có thể có sử dụng nội dung có bản quyền dựa trên Luật sử dụng hợp lý - Fair use for news reporting (https://www.youtube.com/yt/copyright/vi/fair-use.html)
Mọi vấn đề vi phạm Chính sách (https://www.youtube.com/yt/policyandsafety/vi/), Nguyên tắc cộng đồng (https://www.youtube.com/yt/policyandsafety/vi/communityguidelines.html), Luật bản quyền (https://www.youtube.com/yt/copyright/vi/) chúng tôi sẽ xóa chúng. Xin liên hệ trực tiếp với chúng tôi qua email: matmoab7@gmail.com.
If there are any copyright issues with any videos posted here i will remove them, please contact my email: matmoab7@gmail.com
Kênh Cuộc sống bí ẩn : https://bit.ly/2JfESBS</t>
  </si>
  <si>
    <t>Obaj mają gigantyczne ego, ale który z nich jest faktycznie większym kozakiem? 
Instagram: https://www.instagram.com/dla_pieniedzy/
Snapchat: dla_pieniedzy
Prowadzący: Paweł Svinarski
Kierownik Produkcji: Łukasz Wójcik
Reżyseria: Piotr Janiszewski 
Montaż: Matt Bazarnik, Jakub Obuch
Grafika: Andrzej Dziedzic
Zdjęcia: Floomedia
Scenariusz: Paweł Svinarski, Jan Pantuła 
MUA: Beauty-art szkoła wizażu Beaty Małachowskiej 
 Karolina Frączek
 Agnieszka Habkowska
 Malwina Polewska
Źródła:
"The Real Power of Putin" Benjamin Nathans
"Putin's Kleptocracy: Who Owns Russia?" Karen Dawisha
https://www.forbes.com/profile/vladimir-putin/
https://www.forbes.com/profile/donald-trump/
https://wikileaks.org/
http://www.dailymail.co.uk/news/article-4242718/Vladimir-Putin-200-billion-fortune.html
https://www.usnews.com/news/world/articles/2017-02-17/vladimir-putin-could-be-worlds-richest-man-with-200-billion-net-worth-report-says
https://www.thesun.co.uk/news/2913385/vladimir-putin-net-worth-fortune/
http://time.com/money/4641093/vladimir-putin-net-worth/
http://www.businessinsider.com/donald-trumps-car-collection-2017-1?IR=T
http://cyber-breeze.com/how-many-cars-boats-and-planes-does-donald-trump-own-heres-the-top-12/5/
http://www.investopedia.com/updates/donald-trump-rich/
http://www.therichest.com/celebnetworth/celebrity-business/men/donald-trump-net-worth/
http://www.trump.com/real-estate-portfolio
http://www.businessinsider.com/donald-trump-properties-and-businesses-2016-11?IR=T
.
Współpraca komercyjna: wspolpraca@dlapieniedzy.tv</t>
  </si>
  <si>
    <t>Por fin se ha dado el encuentro entre Donald Trump y Vladimir Putin, ¿Qué comunicó su lenguaje corporal? ¿Fue un encuentro equilibrado o hubo alguien dominante? ¿Fue un encuentro cordial o tenso? ¿Qué podemos aprender de Vladimir Putin?
Aprende + de Lenguaje Corporal en Youtube https://goo.gl/e18Exz
Descarga el ebook gratuito Lenguaje Corporal poderoso en este link: https://goo.gl/yicPyI
* Web: https://goo.gl/2YLbjh
* Facebook: http://bit.ly/2j310pz
* Twitter: https://www.instagram.com/alvarocoach/
* Instagram: @alvarocoach
* Contacto: alvarobonillab@gmail.com</t>
  </si>
  <si>
    <t>Jared Kushner Steve Bannon comedy Don Jr. president Paul Ryan Eric Trump White House General Kelly Ivanka Trump Animation Hillary Clinton Mike Pence Stephen Colbert Mitch McConnell politics trump Steve Mnuchin Ted Cruz Summit Meeting Putin russia russian finland best friends secrets world leaders robert mueller pee tape moscow supreme court justice one on one Vladimir Putin donald trump our cartoon president showtime cold open</t>
  </si>
  <si>
    <t>Jared Kushner Steve Bannon comedy Don Jr. president Paul Ryan Eric Trump White House Ivanka Trump Animation Mike Pence Stephen Colbert Mitch McConnell politics trump Steve Mnuchin Ted Cruz Russia Vladimir Putin Trump Putin summit Helsinki Finland Russia election hacking Robert Mueller showtime our cartoon president cold open Melania Trump animated donald trump fake news cartoon trump president trump jeff sessions Hillary Clinton world cup</t>
  </si>
  <si>
    <t>putin russia russians politics media russian president vladimir g20 argentina saudi Saudi Crown Prince MBS trump shake</t>
  </si>
  <si>
    <t>latest News Happening Now CNN mohammed bin salman vladimir putin g20 buenos aires argentina world news</t>
  </si>
  <si>
    <t>CNN News CNN TV CNN Newsroom Fareed Zakaria GPS default fareed zakaria vladimir putin russian president world cnn news</t>
  </si>
  <si>
    <t>The Tonight Show Jimmy Fallon Donald Trump Clarifies Relationship Vladimir Putin NBC NBC TV Television Funny Talk Show comedic humor snl Fallon Stand-up Fallon monologue tonight show jokes funny video interview variety comedy sketches talent celebrities music musical performance the roots video clip highlight election presidential candidate republican hair toupee orange tan games putin bff lol respect bros bromance nominee</t>
  </si>
  <si>
    <t>Foro Global ftvforoglobal Genaro Lozano Donald Trump Vladimir Putin inteligencia</t>
  </si>
  <si>
    <t>Donald Trump Vladímir Putin trump putin trump trama rusa trump putin trama rusa trump putin mueller injerencia rusa trama rusa trump indignacion trump republicanos trump putin republicanos</t>
  </si>
  <si>
    <t>Russland russland.RU russland.TV russlandtv russland.NEWS Putin auf deutsch über Donald Trump Kontakte Wahlkampf Wahlbeeinflussung Statement Jahrespressekonferenz Moskau Wladimir Vladimir Präsident Rede Antwort ABC Reporter Meinung USA</t>
  </si>
  <si>
    <t>Russia Today</t>
  </si>
  <si>
    <t>may russia blame skripal poisoning 'Highly likely' Russia responsible Skripal poisoning May speech salisbury incident nerve agent litvinenko intelligence churkina anatstasia churkina boris johnson theresa may may on skripal may scripal russia nerve angent nerve angent novichok lavrov uk uk russia scandal uk russia conflict uk russia spy scandal</t>
  </si>
  <si>
    <t>latest News Happening Now CNN US Politics World Jeanne Moos EBOF</t>
  </si>
  <si>
    <t>RT Russia Today Trump Putin Trump Trump campaign Russian officials Democrats subpoena an interpreter 2017 meeting between Trump and Putin Putin-Trump meeting Lost in Translation Lionel Russiagate interpreters</t>
  </si>
  <si>
    <t>RedeFabrik trump putin trump putin helsinki trump putin press conference trump putin helsinki deutsch trump putin pressekonferenz trump putin deutsch trump putin analysis trump putin first handshake trump putin helsinki press conference trump putin body language trump putin press putin putin trump putin trump helsinki putin deutsch körpersprache analyse körpersprache analyse</t>
  </si>
  <si>
    <t>The Late Show Late Show Stephen Colbert Steven Colbert Colbert celebrity celeb celebrities late night talk show comedian comedy CBS joke jokes funny funny video funny videos humor hollywood famous Intro Monologue Politics Nonrecurring Topical</t>
  </si>
  <si>
    <t>putin trump Vox.com vox explain explainer helsinki helsinki summit helsinki 2018 helsinki trump putin trump putin helsinki putin trump helsinki trump putin meeting putin trump meeting trump putin press conference helsinki putin trump trump putin finland russia united states usa america election hacking 2016 election intereference russia russian hacking russian hackers Ezra Klein Robert Mueller campaign Vox collusion interference Hillary Clinton emails</t>
  </si>
  <si>
    <t>Fox News Channel FNC Fox News News Latest News top stories President Trump Donald Trump Trump Live Putin Live fox news live Fox news live stream fox live Helsinki Helsinki summit Trump Putin summit trump putin meeting Vladimir Putin russian president russia russia us Russia us summit helsinki finland trump president trump donald trump trump putin summit trump today trump news Putin gothic hall presidential palace world news world leaders</t>
  </si>
  <si>
    <t>60 Minutes CBS News vladmir putin president trump pharma russia trump white house united states</t>
  </si>
  <si>
    <t>Donald Trump Russia Robert Mueller Hardball Hardball with Chris Matthews Chris Matthews MSNBC MSNBC News MSNBC Live Current Events Progressive News Liberal News msnbc chris matthews chris matthews live president donald trump news vladimir putin donald trump vladimir putin donald trump russia russia investigation donald trump russia investigation donald trump conversations with putin trump and putin russian president vladimir putin</t>
  </si>
  <si>
    <t>Fox News Channel Fox News News Trump Interview Trump on fox News Trump on hannity Sean Hannity Hannity Trump President Trump Donald Trump Potus President White House Helsinki Helsinki summit Trump Putin summit trump putin meeting Vladimir Putin russian president russia russia us Russia us summit helsinki finland trump president trump donald trump trump putin trump russia</t>
  </si>
  <si>
    <t>Fox News Channel Fox News News The Five Dana Perino Greg Gutfeld Geraldo rivera Lisa kennedy Helsinki Helsinki summit Trump Putin summit trump putin meeting Vladimir Putin russian president russia russia us Russia us summit helsinki finland trump president trump donald trump trump putin trump russia</t>
  </si>
  <si>
    <t>putin russia russians trump politics media melania trump</t>
  </si>
  <si>
    <t>news latest news vesti news politics russia russia vesti kiselev</t>
  </si>
  <si>
    <t>donald trump vladmir putin trump putin apec apec summit apec summit family photo vietnam world leaders Asia-Pacific Economic Cooperation summit trump and putin trump and putin shake hands trump apec putin apec trump vs putin trump russia russia russian apec vietnam trump putin putin trump putin russia usa united states us news russia scandal election us election politics gdnpfpnewspolitics america sergei lavrov rex tillerson syria</t>
  </si>
  <si>
    <t>bbc bbc news news president trump trump putin putin putin trump president putin vladimir putin donald trump press conference full press conference trump putin summit presser full presser trump speech putin speech Владимир Путин</t>
  </si>
  <si>
    <t>united states breaking news russian president white house vladimir putin donald trump donald trump putin press conference robert mueller trump trump trump putin helsinki summit 2018 helsinki press conference helsinki body language high status communication breakdown analysis body language breakdown america usa trump putin handshake leadership barron cruz charisma charisma matrix mueller russia trump-putin summit fox news cnn news trump and putin</t>
  </si>
  <si>
    <t>Politics First Read Meet the Press MTP Full Interviews Russia Investigation Latest Stories</t>
  </si>
  <si>
    <t>Ganga Tarot Ganga K Teacher of Light Light Worker Spiritua Tarot Readings Tarot Wisdom Tarot Light Running Reading --- Trump - Putin - and Onwards --</t>
  </si>
  <si>
    <t>Trump R Kelly</t>
  </si>
  <si>
    <t>Donald Trump President Donald Trump President Trump Trump politics news government breaking news headline news CNN Fox News Jesse Dollemore Dollemore Dollemore Daily I Doubt It with Dollemore Podcast Liberal Democrat Progressive washington post New York Times</t>
  </si>
  <si>
    <t>video Trump and Putin Treason? Nature of Trump and Putin's relationship</t>
  </si>
  <si>
    <t>POLITICS POLITICS NEWS News Latest News LATEST NEWS TODAY news headlines world news current news local news top news national news daily news News Today us news today Breaking Breaking News Breaking News Today HOT NEWS TODAY 365 Trumps News Today donald trump trump news NBC News cnn Next News Network Fox News John Meyer Politico U.S. Putin Helsinki Summit Vladimir Putin CIA David Priess White House</t>
  </si>
  <si>
    <t>latest News Happening Now CNN President Trump Vladimir Putin Trump Putin summit Helsinki Finland Russia election hacking 2016 election Investigation Robert Mueller Politics World News</t>
  </si>
  <si>
    <t>Fox News Channel Fox News News politics trump special report bret baier world politics world leaders white house trump putin putin russia moscow kremlin us russia relations us russia news russia news washington dc trump invite putin world news</t>
  </si>
  <si>
    <t>Trump US Vladimir Putin Holy Sepulcher Jerusalem Obama Bush Clinton Wailing Wall Western Wall Israel Middle East Faith</t>
  </si>
  <si>
    <t>Best of last night Donald Trump Russia Vladimir Putin White House Robert Mueller Last Word The Last Word The Last Word with Lawrence O'Donnell Lawrence O'Donnell MSNBC MSNBC News MSNBC Live US News Current Events Progressive News Liberal News lawrence odonnell lawrence odonnell live breaking news world news politics top stories pop culture liberal progressive CIA Director Trump donald trump and putin convos trump hiding putin convos</t>
  </si>
  <si>
    <t>the daily show trevor noah daily show with trevor noah the daily show episodes comedy central comedians comedian funny video comedy videos funny clips noah trevor trevor noah latest episode daily show latest episode daily show trevor news politics trump daily show trump trevor noah trump putin vladimir putin russia meddling KGB helsinki trump putin trump putin meeting summit us intelligence traitor disastrous russian meddling</t>
  </si>
  <si>
    <t>fbi moscow politics putin russia trump us politics washington post president donald trump donald trump president trump vladimir putin trump russia U.S. President Donald Trump Putin Meetings Russian leader Vladimir Putin Washington Post report Russian leader Vladimir Time time magazine magazine time (magazine) time.com news today world news interview science technology health entertainment business news breaking news live lifestyle video russia investigation</t>
  </si>
  <si>
    <t>washington post report president trump putin concealing confiscated interpreter conversation world news abc trump news trump twitter mueller report mueller investigation 2016 election meeting closed door 2019 update russia</t>
  </si>
  <si>
    <t>Russia hypersonic nuclear missile Avangard russia icbm russia nuke Nuclear War Fallout 76 nuclear Armageddon nuke loop Bethesda games nuclear war mechanic horrifying ICBM US Navy War College National Security the nuke loop nuclear codes North Korea post-apocalyptic Fallout franchise nuclear warfare NukePorn post-nuclear wasteland nukes DEFCON: Civilization superpower nuclear exchange missiles</t>
  </si>
  <si>
    <t>latest News Happening Now CNN Anderson Cooper President Trump Russian President Vladimir Putin Senate Republicans sanctions Russia Oleg Deripaska Russian oligarch AC360</t>
  </si>
  <si>
    <t>a:world trump white house donald trump president trump trump administration trump white house russia hacking security cyber 2016 election election interference putin vladimir putin dnc intelligence meddling us intelligence trump russia</t>
  </si>
  <si>
    <t>News Press TV Iran presstv press tv debate syria press tv the debate iranian food persian food Vladimir Putin Angela Merkel Emmanuel Macron France WW1 Armistice ceremony</t>
  </si>
  <si>
    <t>The Late Show Late Show Stephen Colbert Steven Colbert Colbert celebrity celeb celebrities late night talk show comedian comedy CBS joke jokes funny funny video funny videos humor hollywood famous</t>
  </si>
  <si>
    <t>News Big News Politics Editor's picks Sunday TODAY</t>
  </si>
  <si>
    <t>Republicans Democrats Election 2016 Best of last night Donald Trump Russia Vladimir Putin Intelligence White House Brian Williams The 11th Hour with Brian Williams The 11th Hour MSNBC MSNBC News MSNBC Live US News Current Events Progressive News Liberal News Brian Williams msnbc 11th hour 11th hour msnbc news channel news station newspaper breaking news world news politics top stories pop culture business health liberal progressive cable cable news</t>
  </si>
  <si>
    <t>trump putin trump putin russia U.S. probe meetings investigation washington post russia investigation donald trump CBC CBC News</t>
  </si>
  <si>
    <t>190114__TA03ConcealApproval TYT The Young Turks Cenk Uygur TYT Network Ana Kasparian trump wall trump news trump putin trump putin meetings trump putin meeting trump russia investigation russia investigation russia fbi investigation fbi investigation fbi investigation trump fbi investigating trump trump interview trump lester holt interview trump interviews russia investigation mueller explained mueller investigation news new york times trump</t>
  </si>
  <si>
    <t>timcast tim pool donald trump trump putin trump russia trump collusion trump russia collusion russian collusion president trump trump fake news fake news russia investigation fbi investigation democrats republicans trump investigation news trump investigated</t>
  </si>
  <si>
    <t>trump judge jeanine pirro interview judge jeanine interviews trump judge jeanine crazy fox news fact checks trump shep smith chris wallace trump presidential address trump border wall mexico trump border speech trump government shutdown politics news the david pakman show david pacman david packman progressive liberal secular talk progressive talk atheist atheism agnostic talk radio progressive podcast democrat progressive news liberal news</t>
  </si>
  <si>
    <t>latest News Happening Now CNN Samantha Vinograd President Donald Trump Politics Newsroom Victor Blackwell Christi Paul</t>
  </si>
  <si>
    <t>latest News Happening Now CNN President Trump President Vladimir Putin Trump Putin Summit Helsinki Finland Bilateral talks World News Chris Cuomo Politics Russia World Cup Election meddling Mueller Investigation New Day Trump Putin meeting</t>
  </si>
  <si>
    <t>top top 10 main differences between donald trump president usa president donald trump president american presidents america Top 10 Main Differences Between Putin &amp; Trump Main Differences Between Putin &amp; Trump Differences Between Putin &amp; Trump putin vs trump Trump Vladimir Putin donald trump vs vladimir putin usa vs russia trump style putin style russia putin on trump russian president Donald Trump motorcade vs Vladimir Putin motorcade trump vs king jong un</t>
  </si>
  <si>
    <t>Putin Body Language Body Language Donald Trump - Vladimir Putin Donald Trump Trump Putin G20 SUMMIT G20</t>
  </si>
  <si>
    <t>The Tonight Show Jimmy Fallon Trump Meets Putin Monologue NBC NBC TV Television Funny Talk Show comedic humor snl Fallon Stand-up Fallon monologue tonight show jokes funny video interview variety comedy sketches talent celebrities video clip highlight Helsinki Russia Mueller Russia investigation hacking Stormy Daniels sacha baron cohen Who Is America? Dan Coates</t>
  </si>
  <si>
    <t>president trump vladmir putin russia mueller russian probe shockwave world Finland Helsinki wnt abc abcnews</t>
  </si>
  <si>
    <t>Global News U.S Politics News News Next News Network Donald Trump NBC News CNN BREAKING NEWS breaking President Trump obama news today usa politics political news Remember the Trump/Putin private twohour meeting</t>
  </si>
  <si>
    <t>video live streaming live video cbsn president trump communications russia vladimir putin david nakamura white house reporter washington post</t>
  </si>
  <si>
    <t>Donald Trump Trump Politics Putin Vladimir Putin Russia US USA United States MAGA Make America Great Again Hacking Hillary Clinton Clinton Military NATO President President of the United States Finland Helsinki Summit Ukraine Republican Democrat Obama Barack Obama</t>
  </si>
  <si>
    <t>latest News Happening Now CNN</t>
  </si>
  <si>
    <t>Nuke Nuclear Deal US Russia Russia US Trump Nuke Deal Putin Vladimir Putin Russia RT RTAmerica Rick Sanchez</t>
  </si>
  <si>
    <t>Trump Melania Trump Vladimir Putin</t>
  </si>
  <si>
    <t>rt rt español putin trump primeras palabras helsinki finlandia vladimir donald estados unidos eeuu usa eua eu ue europa federacion presidente presidentes copa mundo mundial futbol</t>
  </si>
  <si>
    <t>Expertos en lenguaje corporal descifran qué quiso decir Trump a Putin con sus apretones de manos Trump a Putin con sus apretones de manos encuentro entre Trump y Putin lenguaje corporal lenguaje corporal Putin y Trump el encuentro de Putin y Trump Vladimir Putin Donald Trump psicología Trump y Putin últimas noticias noticias para el mundo G20</t>
  </si>
  <si>
    <t>Ari Melber MSNBC NBC News news coverage breaking news us news world news politics current events top stories pop culture business liberal progressive The Beat with Ari Melber ari melber msnbc msnbc live ari melber live Vladimir Putin russian president vladimir putin president donald trump interview president trump interview donald trump russia donald trump vladimir putin trump and putin donald trump working with putin</t>
  </si>
  <si>
    <t>SNL Saturday Night Live Season 42 Episode 1714 Casey Affleck Donald Trump Alec Baldwin Vladimir Putin Beck Bennett Melania Trump Cecily Strong Kellyanne Conway Kate McKinnon Rex Tillerson John Goodman live new york comedy sketch funny hilarious late night host music guest laugh impersonation episode 10 casey affleck good will hunting manchester by the sea the finest hours triple 9 chance the rapper social experiment coloring book no problem</t>
  </si>
  <si>
    <t>world gdnpfpnewsworld trump putin donald trump trump putin press conference russia elections russia meddling trump putin investigation mueller probe collusion investigation vladimir putin putin us russia us gdnpfpnewsus 2016 us elections hillary clinton us news trump news trump latest helsinki trump and putin putin trump trump press conference trump press conference putin russia donald trump putin guardian news trump</t>
  </si>
  <si>
    <t>Fox News Channel Fox News News personality|leland_vittert politics personality primary_politics politics|executive_branch politics|executive_branch|white_house politics|russia_investigation on_air|americas_news_hq personality|kristin_fisher on_air 5988990992001</t>
  </si>
  <si>
    <t>National Security Republicans Best of last night Donald Trump Vladimir Putin Foreign Policy Intelligence White House Brian Williams The 11th Hour with Brian Williams The 11th Hour MSNBC MSNBC News MSNBC Live US News Current Events Progressive News Liberal News Brian Williams msnbc 11th hour 11th hour msnbc breaking news world news politics top stories business President Trump Putin donald trump russia donald trump vladimir putin</t>
  </si>
  <si>
    <t>Best of last night Donald Trump Russia Vladimir Putin Foreign Policy Rachel Maddow The Rachel Maddow Show Rachel Maddow Show Maddow TRMS MSNBC MSNBC news MSNBC live MSNBC TV news breaking news current events US news politics politics news political news elections maddow live rachel maddow msnbc best of rachel maddow President Trump Trump donald trump vladimir putin vladimir putin donal trump russia russia investigation</t>
  </si>
  <si>
    <t>The Sun news breaking news World leaders US Politics US news Khashoggi's murder Crown Prince Mohammed bin Salman journalist Jamal Khashoggi Saudi consulate Istanbul King Russian President Vladimir Putin Trump Putin lawyer real estate deal president Buenos Aires business campaign Ukraine Argentina G20 summit</t>
  </si>
  <si>
    <t>latest News Happening Now CNN US World President Donald Trump Russia</t>
  </si>
  <si>
    <t>Russia USA United States 2016 presidential election Russiagate Vladimir Putin Donald Trump Four Corners 4C moscow russia us election us election us politics abc news trump russia russian trolls america full episode russia influence trump tower moscow</t>
  </si>
  <si>
    <t>donald trump and vladimir putin trump and putin trump putin trump russia putin trump putin interference russian election interference trump campaign russia collusion trump meets putin Washington Post Video News WaPo Video Washington Post YouTube The Washington Post a:politics t:Original s:Politics</t>
  </si>
  <si>
    <t>jimmy kimmel live late night talk show funny comedic comedy clip comedian donald trump world war emmanuel macron paris france vladimir putin angela merkel europe donald trump angela merkel emmanuel macron world war 1 world war i wwi vladimir putin</t>
  </si>
  <si>
    <t>Russia Russiagate Donald Trump Vladimir Putin Four Corners 4C 4 Corners Sarah Ferguson Robert Hannigan CIA Dan Hoffman GCHQ Donald Trump Jr James Clapper Jared Kushner Natalia Veselnitskaya USA United States trump russia us politics us election russia influence moscow russia us election</t>
  </si>
  <si>
    <t>Donald Trump trump canal de noticias noticias de última hora presidente trump us noticias política noticias del mundo eventos actuales noticias noticias de política elecciones noticias sobre política donald trump noticias de hoy actualidad política últimas noticias noticias en español de último minuto última hora noticias urgentes noticias actualidad noticias hoy actualidad politica</t>
  </si>
  <si>
    <t>Telewizja Republika wiadomosci wiadomości informacje dnia telewizja republika wiadomosci telewizja republika wiadomości telewizja republika informacje telewizja internetowa telewizja online telewizja republika dzisiaj newsy ze świata newsy Polska newsy</t>
  </si>
  <si>
    <t>ionut rusu trump putin america vs rusia trump vs putin imitatie trump imitatie putin ungur parodie trumpt Donald j trump Donalt trump funny haha Ionut Rusu iumor iumor Kiss Fm Ionut Rusu Kiss Fm vine romanesc romanian vine funny clips funny videos videouri amuzante videouri funny razi ca prostu parodii romanesti America vs rusia funny parodie putin</t>
  </si>
  <si>
    <t>Maikkari MTV3 Putous mtvkatsomo katsomo Jenni Kokander Ernest Lawson Minka Kuustonen Pilvi Hämäläinen Kaisa Hela Timo Lavikainen Mikko Penttilä Roope Salminen Trump Donald Trump Putin Vladimir Putin Angela Merkel Sauli Niinistö Maikkari MTV3 Putous MTVKatsomo Katsomo Trumppi</t>
  </si>
  <si>
    <t>CNN New day cnn new day today cnn new day 6AM cnn new day 6AM today cnn new day 1-12-2019 john berman show today cnn's john berman 6AM today breaking new today</t>
  </si>
  <si>
    <t>news press tv hispan tv Iran Irán english putin</t>
  </si>
  <si>
    <t>Australia United States Russia Donald Trump Vladimir Putin Trump Putin Russian meddling 2016 election politics</t>
  </si>
  <si>
    <t>news ruptly</t>
  </si>
  <si>
    <t>Jim Sciutto trump putin</t>
  </si>
  <si>
    <t>DW Türkçe trump putin abd rusya helsinki zirve abd seçimleri başkanlık seçimleri nükleer silahsızlanma</t>
  </si>
  <si>
    <t>yt:cc=on</t>
  </si>
  <si>
    <t>melania trump putin melania trump meets putin putin y melania trump melania trump vladimir putin melania trump y vladimir putin</t>
  </si>
  <si>
    <t>qqcpa1 cnn news cnn news live cnn news today cnn breaking news cnn live stream cnn new day cnn live news cnn newsroom latest news politics cnn live cnn news breaking news cnn news day usa breaking news president trump CNN Right Now 2019 CNN Right Now 1/16/2019 CNN Right Now January CNN Right Now with Brianna Keilar Brianna Keilar Brianna Keilar content disclosure content disclosure Trump-Putin Meeting Trump-Putin Trump Putin damning picture</t>
  </si>
  <si>
    <t>pieniadze trump putin yacht zegarki koń kon kasa hajs bogactwo najbogatszy starcie miliard dolary lamborgini maybach rolls royce palac samolot helikopter dla pieniedzy dla pieniędzy donald trump vladimir putin bogaci najbogatsi malwersacje przekret sultan brunei la zagaleta ciekawostki tajemnice trump vs putin głowa państwa majątek pałac inwestycje luksus villa komfort usa rosja politycy ameryka osobistość szycha szychy biznes prezydent farsa forsa pojedynek solo przeciwieństwo</t>
  </si>
  <si>
    <t>lenguaje corporal lenguaje del cuerpo microexpresiones lenguaje corporal poderoso comunicación no verbal Trump Donald Trump Vladimir Putin Putin Rusia Estados Unidos Encuentro G20 Análisis RT Noticias Política Hamburgo</t>
  </si>
  <si>
    <t>SHOWTIME</t>
  </si>
  <si>
    <t>Russia Insight</t>
  </si>
  <si>
    <t>CNN</t>
  </si>
  <si>
    <t>The Tonight Show Starring Jimmy Fallon</t>
  </si>
  <si>
    <t>Noticieros Televisa</t>
  </si>
  <si>
    <t>EL PAIS</t>
  </si>
  <si>
    <t>russland.RU</t>
  </si>
  <si>
    <t>RT Deutsch</t>
  </si>
  <si>
    <t>RT</t>
  </si>
  <si>
    <t>RedeFabrik - Kommunikation &amp; Charisma</t>
  </si>
  <si>
    <t>The Late Show with Stephen Colbert</t>
  </si>
  <si>
    <t>Vox</t>
  </si>
  <si>
    <t>Fox News</t>
  </si>
  <si>
    <t>60 Minutes</t>
  </si>
  <si>
    <t>MSNBC</t>
  </si>
  <si>
    <t>Vesti News</t>
  </si>
  <si>
    <t>Guardian News</t>
  </si>
  <si>
    <t>BBC News</t>
  </si>
  <si>
    <t>The Charisma Matrix</t>
  </si>
  <si>
    <t>NBC News</t>
  </si>
  <si>
    <t>Ganga Tarot</t>
  </si>
  <si>
    <t>Milou H. Polycarpe - Psychic, Medium</t>
  </si>
  <si>
    <t>dollemore</t>
  </si>
  <si>
    <t>Victoria Scerbo</t>
  </si>
  <si>
    <t>POLITICS NEWS</t>
  </si>
  <si>
    <t>Marine1063</t>
  </si>
  <si>
    <t>The Daily Show with Trevor Noah</t>
  </si>
  <si>
    <t>TIME</t>
  </si>
  <si>
    <t>C-SPAN</t>
  </si>
  <si>
    <t>ABC News</t>
  </si>
  <si>
    <t>Warthog Defense</t>
  </si>
  <si>
    <t>Washington Post</t>
  </si>
  <si>
    <t>PressTV</t>
  </si>
  <si>
    <t>TODAY</t>
  </si>
  <si>
    <t>CBC News</t>
  </si>
  <si>
    <t>The Young Turks</t>
  </si>
  <si>
    <t>Tim Pool</t>
  </si>
  <si>
    <t>David Pakman Show</t>
  </si>
  <si>
    <t>top to bottom fact</t>
  </si>
  <si>
    <t>Politics News HM</t>
  </si>
  <si>
    <t>CBS News</t>
  </si>
  <si>
    <t>Sky News</t>
  </si>
  <si>
    <t>RT America</t>
  </si>
  <si>
    <t>Space Force News</t>
  </si>
  <si>
    <t>RT en Español</t>
  </si>
  <si>
    <t>Pili Reyes</t>
  </si>
  <si>
    <t>Saturday Night Live</t>
  </si>
  <si>
    <t>The Sun</t>
  </si>
  <si>
    <t>ABC News (Australia)</t>
  </si>
  <si>
    <t>Jimmy Kimmel Live</t>
  </si>
  <si>
    <t>Mundo Noticias</t>
  </si>
  <si>
    <t>Telewizja Republika</t>
  </si>
  <si>
    <t>Ionut Rusu</t>
  </si>
  <si>
    <t>Putous</t>
  </si>
  <si>
    <t>Alan Muller</t>
  </si>
  <si>
    <t>Matias Pasqualotto</t>
  </si>
  <si>
    <t>Ruptly</t>
  </si>
  <si>
    <t>Daddy Boy</t>
  </si>
  <si>
    <t>DW Türkçe</t>
  </si>
  <si>
    <t>Go Trump</t>
  </si>
  <si>
    <t>City Dreamer</t>
  </si>
  <si>
    <t>Cuộc Sống Bí Ẩn</t>
  </si>
  <si>
    <t>Dla Pieniędzy</t>
  </si>
  <si>
    <t>Alvaro Bonilla</t>
  </si>
  <si>
    <t>2018-07-13T18:16:39.000Z</t>
  </si>
  <si>
    <t>2018-07-20T15:04:14.000Z</t>
  </si>
  <si>
    <t>2018-11-30T16:46:50.000Z</t>
  </si>
  <si>
    <t>2018-11-30T21:07:45.000Z</t>
  </si>
  <si>
    <t>2016-06-17T22:20:39.000Z</t>
  </si>
  <si>
    <t>2016-09-16T10:00:00.000Z</t>
  </si>
  <si>
    <t>2018-07-18T17:11:25.000Z</t>
  </si>
  <si>
    <t>2018-07-17T08:56:35.000Z</t>
  </si>
  <si>
    <t>2017-12-15T15:40:14.000Z</t>
  </si>
  <si>
    <t>2018-07-16T11:19:09.000Z</t>
  </si>
  <si>
    <t>2018-07-16T11:48:12.000Z</t>
  </si>
  <si>
    <t>2018-07-17T01:05:48.000Z</t>
  </si>
  <si>
    <t>2019-01-15T15:35:26.000Z</t>
  </si>
  <si>
    <t>2018-07-18T16:00:02.000Z</t>
  </si>
  <si>
    <t>2018-07-17T03:55:00.000Z</t>
  </si>
  <si>
    <t>2018-07-20T05:59:59.000Z</t>
  </si>
  <si>
    <t>2018-07-17T18:35:17.000Z</t>
  </si>
  <si>
    <t>2018-07-16T11:26:02.000Z</t>
  </si>
  <si>
    <t>2018-10-15T00:30:00.000Z</t>
  </si>
  <si>
    <t>2019-01-17T01:23:20.000Z</t>
  </si>
  <si>
    <t>2018-07-17T01:40:57.000Z</t>
  </si>
  <si>
    <t>2018-07-16T21:36:59.000Z</t>
  </si>
  <si>
    <t>2017-07-10T22:27:11.000Z</t>
  </si>
  <si>
    <t>2018-11-13T22:00:04.000Z</t>
  </si>
  <si>
    <t>2017-11-11T11:34:59.000Z</t>
  </si>
  <si>
    <t>2018-07-16T15:37:07.000Z</t>
  </si>
  <si>
    <t>2018-07-17T23:14:40.000Z</t>
  </si>
  <si>
    <t>2019-01-13T17:20:07.000Z</t>
  </si>
  <si>
    <t>2019-01-14T14:06:27.000Z</t>
  </si>
  <si>
    <t>2019-01-15T22:05:53.000Z</t>
  </si>
  <si>
    <t>2019-01-14T15:00:05.000Z</t>
  </si>
  <si>
    <t>2019-01-17T01:34:35.000Z</t>
  </si>
  <si>
    <t>2019-01-17T19:52:35.000Z</t>
  </si>
  <si>
    <t>2018-07-16T17:53:20.000Z</t>
  </si>
  <si>
    <t>2018-10-26T23:48:06.000Z</t>
  </si>
  <si>
    <t>2017-05-23T03:46:27.000Z</t>
  </si>
  <si>
    <t>2019-01-17T05:00:52.000Z</t>
  </si>
  <si>
    <t>2018-07-17T01:55:39.000Z</t>
  </si>
  <si>
    <t>2019-01-14T15:47:27.000Z</t>
  </si>
  <si>
    <t>2019-01-14T21:05:02.000Z</t>
  </si>
  <si>
    <t>2019-01-14T01:02:30.000Z</t>
  </si>
  <si>
    <t>2019-01-16T18:00:03.000Z</t>
  </si>
  <si>
    <t>2019-01-17T02:37:35.000Z</t>
  </si>
  <si>
    <t>2018-07-16T18:08:49.000Z</t>
  </si>
  <si>
    <t>2018-11-11T12:20:48.000Z</t>
  </si>
  <si>
    <t>2018-11-10T04:55:00.000Z</t>
  </si>
  <si>
    <t>2018-11-11T19:09:06.000Z</t>
  </si>
  <si>
    <t>2019-01-12T06:18:21.000Z</t>
  </si>
  <si>
    <t>2019-01-13T18:59:11.000Z</t>
  </si>
  <si>
    <t>2019-01-15T02:00:04.000Z</t>
  </si>
  <si>
    <t>2019-01-14T21:00:02.000Z</t>
  </si>
  <si>
    <t>2019-01-15T00:30:00.000Z</t>
  </si>
  <si>
    <t>2019-01-12T18:40:56.000Z</t>
  </si>
  <si>
    <t>2018-07-16T11:40:35.000Z</t>
  </si>
  <si>
    <t>2018-01-22T11:27:55.000Z</t>
  </si>
  <si>
    <t>2017-07-07T20:09:25.000Z</t>
  </si>
  <si>
    <t>2018-07-17T03:40:12.000Z</t>
  </si>
  <si>
    <t>2018-07-17T00:28:57.000Z</t>
  </si>
  <si>
    <t>2019-01-18T03:26:20.000Z</t>
  </si>
  <si>
    <t>2019-01-13T18:57:54.000Z</t>
  </si>
  <si>
    <t>2018-07-16T16:37:58.000Z</t>
  </si>
  <si>
    <t>2019-01-13T18:40:35.000Z</t>
  </si>
  <si>
    <t>2019-01-18T01:58:30.000Z</t>
  </si>
  <si>
    <t>2018-11-11T10:25:38.000Z</t>
  </si>
  <si>
    <t>2018-07-16T11:58:23.000Z</t>
  </si>
  <si>
    <t>2017-07-07T20:34:00.000Z</t>
  </si>
  <si>
    <t>2019-01-15T03:15:11.000Z</t>
  </si>
  <si>
    <t>2019-01-15T08:35:02.000Z</t>
  </si>
  <si>
    <t>2016-12-18T08:31:20.000Z</t>
  </si>
  <si>
    <t>2018-07-16T18:08:34.000Z</t>
  </si>
  <si>
    <t>2019-01-13T19:47:52.000Z</t>
  </si>
  <si>
    <t>2019-01-15T05:45:27.000Z</t>
  </si>
  <si>
    <t>2019-01-16T08:20:56.000Z</t>
  </si>
  <si>
    <t>2018-12-01T14:30:01.000Z</t>
  </si>
  <si>
    <t>2019-01-13T08:02:37.000Z</t>
  </si>
  <si>
    <t>2018-06-25T02:55:13.000Z</t>
  </si>
  <si>
    <t>2019-01-17T13:59:28.000Z</t>
  </si>
  <si>
    <t>2018-11-13T08:30:00.000Z</t>
  </si>
  <si>
    <t>2018-06-18T00:17:34.000Z</t>
  </si>
  <si>
    <t>2019-01-16T18:37:18.000Z</t>
  </si>
  <si>
    <t>2018-07-16T18:57:45.000Z</t>
  </si>
  <si>
    <t>2018-05-03T17:30:00.000Z</t>
  </si>
  <si>
    <t>2017-03-04T18:56:26.000Z</t>
  </si>
  <si>
    <t>2019-01-13T12:00:36.000Z</t>
  </si>
  <si>
    <t>2016-09-24T19:30:01.000Z</t>
  </si>
  <si>
    <t>2017-07-08T21:02:44.000Z</t>
  </si>
  <si>
    <t>2018-07-14T23:00:01.000Z</t>
  </si>
  <si>
    <t>2018-11-11T14:15:21.000Z</t>
  </si>
  <si>
    <t>2019-01-15T15:38:43.000Z</t>
  </si>
  <si>
    <t>2018-07-17T09:10:52.000Z</t>
  </si>
  <si>
    <t>2019-01-16T22:43:35.000Z</t>
  </si>
  <si>
    <t>2018-07-17T23:55:15.000Z</t>
  </si>
  <si>
    <t>2019-01-16T19:25:59.000Z</t>
  </si>
  <si>
    <t>2017-05-25T18:11:34.000Z</t>
  </si>
  <si>
    <t>2017-07-07T23:18:03.000Z</t>
  </si>
  <si>
    <t>https://i.ytimg.com/vi/mRQtNgHUzQs/default.jpg</t>
  </si>
  <si>
    <t>https://i.ytimg.com/vi/CjHgiG9NGIU/default.jpg</t>
  </si>
  <si>
    <t>https://i.ytimg.com/vi/_PvDQBC2aN4/default.jpg</t>
  </si>
  <si>
    <t>https://i.ytimg.com/vi/G3d25A35hXQ/default.jpg</t>
  </si>
  <si>
    <t>https://i.ytimg.com/vi/FEB9a_m8kr0/default.jpg</t>
  </si>
  <si>
    <t>https://i.ytimg.com/vi/IFS5CSP5fRM/default.jpg</t>
  </si>
  <si>
    <t>https://i.ytimg.com/vi/x4YY5b8nILg/default.jpg</t>
  </si>
  <si>
    <t>https://i.ytimg.com/vi/_JZHFOCZtoM/default.jpg</t>
  </si>
  <si>
    <t>https://i.ytimg.com/vi/I8ecTRhRITo/default.jpg</t>
  </si>
  <si>
    <t>https://i.ytimg.com/vi/VZHCI2VBF2o/default.jpg</t>
  </si>
  <si>
    <t>https://i.ytimg.com/vi/Lrk_0CGdHFo/default.jpg</t>
  </si>
  <si>
    <t>https://i.ytimg.com/vi/o90Yp54oxkc/default.jpg</t>
  </si>
  <si>
    <t>https://i.ytimg.com/vi/iYxdFnk5edA/default.jpg</t>
  </si>
  <si>
    <t>https://i.ytimg.com/vi/Vdxy2qakWAk/default.jpg</t>
  </si>
  <si>
    <t>https://i.ytimg.com/vi/Kk6uNlSkLj4/default.jpg</t>
  </si>
  <si>
    <t>https://i.ytimg.com/vi/0nFP1kmGiGo/default.jpg</t>
  </si>
  <si>
    <t>https://i.ytimg.com/vi/K_jqKtnW2Ec/default.jpg</t>
  </si>
  <si>
    <t>https://i.ytimg.com/vi/UvopPM-TBe8/default.jpg</t>
  </si>
  <si>
    <t>https://i.ytimg.com/vi/pHs3M5ObElQ/default.jpg</t>
  </si>
  <si>
    <t>https://i.ytimg.com/vi/bUR7sWLfhbc/default.jpg</t>
  </si>
  <si>
    <t>https://i.ytimg.com/vi/bQYosxXNgK0/default.jpg</t>
  </si>
  <si>
    <t>https://i.ytimg.com/vi/aofYx0FUHFI/default.jpg</t>
  </si>
  <si>
    <t>https://i.ytimg.com/vi/KZNaAIuRqI4/default.jpg</t>
  </si>
  <si>
    <t>https://i.ytimg.com/vi/MghbUG4V0b0/default.jpg</t>
  </si>
  <si>
    <t>https://i.ytimg.com/vi/1_6dMpjXWMw/default.jpg</t>
  </si>
  <si>
    <t>https://i.ytimg.com/vi/3HlYCyJ2znc/default.jpg</t>
  </si>
  <si>
    <t>https://i.ytimg.com/vi/0Jx4BVJSdsw/default.jpg</t>
  </si>
  <si>
    <t>https://i.ytimg.com/vi/5D9F00IGQUI/default.jpg</t>
  </si>
  <si>
    <t>https://i.ytimg.com/vi/xkYkDHEc07g/default.jpg</t>
  </si>
  <si>
    <t>https://i.ytimg.com/vi/KWOQcKKgrWI/default.jpg</t>
  </si>
  <si>
    <t>https://i.ytimg.com/vi/V65nyPKSZss/default.jpg</t>
  </si>
  <si>
    <t>https://i.ytimg.com/vi/bvukOVac7TM/default.jpg</t>
  </si>
  <si>
    <t>https://i.ytimg.com/vi/dSVVs0uWjFQ/default.jpg</t>
  </si>
  <si>
    <t>https://i.ytimg.com/vi/cwxqOoIyWm0/default.jpg</t>
  </si>
  <si>
    <t>https://i.ytimg.com/vi/6t5nb3xtInY/default.jpg</t>
  </si>
  <si>
    <t>https://i.ytimg.com/vi/k7m26G0WpB4/default.jpg</t>
  </si>
  <si>
    <t>https://i.ytimg.com/vi/JOuwpZQ86wk/default.jpg</t>
  </si>
  <si>
    <t>https://i.ytimg.com/vi/iPh1gFp1vBs/default.jpg</t>
  </si>
  <si>
    <t>https://i.ytimg.com/vi/P-sj-SA6jTE/default.jpg</t>
  </si>
  <si>
    <t>https://i.ytimg.com/vi/CEkgH8rOHJY/default.jpg</t>
  </si>
  <si>
    <t>https://i.ytimg.com/vi/iOfZiYM57bM/default.jpg</t>
  </si>
  <si>
    <t>https://i.ytimg.com/vi/fiWIThw83sE/default.jpg</t>
  </si>
  <si>
    <t>https://i.ytimg.com/vi/iBlApJ9E5_E/default.jpg</t>
  </si>
  <si>
    <t>https://i.ytimg.com/vi/ccKmRBTB8oU/default.jpg</t>
  </si>
  <si>
    <t>https://i.ytimg.com/vi/uzFiVQwksuU/default.jpg</t>
  </si>
  <si>
    <t>https://i.ytimg.com/vi/d_clS0mfxhQ/default.jpg</t>
  </si>
  <si>
    <t>https://i.ytimg.com/vi/9vcF7akFT3M/default.jpg</t>
  </si>
  <si>
    <t>https://i.ytimg.com/vi/BOVHMjzcMvw/default.jpg</t>
  </si>
  <si>
    <t>https://i.ytimg.com/vi/WNQmadQYpxs/default.jpg</t>
  </si>
  <si>
    <t>https://i.ytimg.com/vi/pddipna4Dr8/default.jpg</t>
  </si>
  <si>
    <t>https://i.ytimg.com/vi/y5-br83GlLc/default.jpg</t>
  </si>
  <si>
    <t>https://i.ytimg.com/vi/SLhb5BiCGB4/default.jpg</t>
  </si>
  <si>
    <t>https://i.ytimg.com/vi/kGW-esNjnIA/default.jpg</t>
  </si>
  <si>
    <t>https://i.ytimg.com/vi/hboVyzo0NKA/default.jpg</t>
  </si>
  <si>
    <t>https://i.ytimg.com/vi/a_8cur_h6m0/default.jpg</t>
  </si>
  <si>
    <t>https://i.ytimg.com/vi/P_znacxuhyU/default.jpg</t>
  </si>
  <si>
    <t>https://i.ytimg.com/vi/N_i8KWTo8Tg/default.jpg</t>
  </si>
  <si>
    <t>https://i.ytimg.com/vi/tWiJEgSaHW8/default.jpg</t>
  </si>
  <si>
    <t>https://i.ytimg.com/vi/2ivsYr8Tp-c/default.jpg</t>
  </si>
  <si>
    <t>https://i.ytimg.com/vi/p9JLeK3ey3U/default.jpg</t>
  </si>
  <si>
    <t>https://i.ytimg.com/vi/8uQwhecKc88/default.jpg</t>
  </si>
  <si>
    <t>https://i.ytimg.com/vi/tG-vT4lP5ks/default.jpg</t>
  </si>
  <si>
    <t>https://i.ytimg.com/vi/oMWCjmykeiQ/default.jpg</t>
  </si>
  <si>
    <t>https://i.ytimg.com/vi/X8SfB00WBRI/default.jpg</t>
  </si>
  <si>
    <t>https://i.ytimg.com/vi/h0y3D8uqHms/default.jpg</t>
  </si>
  <si>
    <t>https://i.ytimg.com/vi/-49koOBguCg/default.jpg</t>
  </si>
  <si>
    <t>https://i.ytimg.com/vi/h4XXng440zQ/default.jpg</t>
  </si>
  <si>
    <t>https://i.ytimg.com/vi/LV2v7MgX1zc/default.jpg</t>
  </si>
  <si>
    <t>https://i.ytimg.com/vi/3Ar80sFzViw/default.jpg</t>
  </si>
  <si>
    <t>https://i.ytimg.com/vi/2-Xw0_2eMJg/default.jpg</t>
  </si>
  <si>
    <t>https://i.ytimg.com/vi/SEvi3AvLbD8/default.jpg</t>
  </si>
  <si>
    <t>https://i.ytimg.com/vi/oVYVEH7d7_k/default.jpg</t>
  </si>
  <si>
    <t>https://i.ytimg.com/vi/24567M2-u-4/default.jpg</t>
  </si>
  <si>
    <t>https://i.ytimg.com/vi/YyiAMLQTOlI/default.jpg</t>
  </si>
  <si>
    <t>https://i.ytimg.com/vi/51LroAfZ_8k/default.jpg</t>
  </si>
  <si>
    <t>https://i.ytimg.com/vi/p5BLKKREIck/default.jpg</t>
  </si>
  <si>
    <t>https://i.ytimg.com/vi/mprvfI7JwFI/default.jpg</t>
  </si>
  <si>
    <t>https://i.ytimg.com/vi/A4DdLYb5AvQ/default.jpg</t>
  </si>
  <si>
    <t>https://i.ytimg.com/vi/XwvjkJXaIJE/default.jpg</t>
  </si>
  <si>
    <t>https://i.ytimg.com/vi/q9PB_et4638/default.jpg</t>
  </si>
  <si>
    <t>https://i.ytimg.com/vi/VVpSTSx2sGU/default.jpg</t>
  </si>
  <si>
    <t>https://i.ytimg.com/vi/1fMEA68Skck/default.jpg</t>
  </si>
  <si>
    <t>https://i.ytimg.com/vi/_UpTOfgUchI/default.jpg</t>
  </si>
  <si>
    <t>https://i.ytimg.com/vi/x7WlKRbRKu4/default.jpg</t>
  </si>
  <si>
    <t>https://i.ytimg.com/vi/NnYkKaI_ZZQ/default.jpg</t>
  </si>
  <si>
    <t>https://i.ytimg.com/vi/G9fq3BljjKo/default.jpg</t>
  </si>
  <si>
    <t>https://i.ytimg.com/vi/BUcu2xI8p1c/default.jpg</t>
  </si>
  <si>
    <t>https://i.ytimg.com/vi/3EANo82q7X4/default.jpg</t>
  </si>
  <si>
    <t>https://i.ytimg.com/vi/t7jMt6gJmGM/default.jpg</t>
  </si>
  <si>
    <t>https://i.ytimg.com/vi/7S9eUdFcC6k/default.jpg</t>
  </si>
  <si>
    <t>https://i.ytimg.com/vi/G3SO1EmVbB0/default.jpg</t>
  </si>
  <si>
    <t>https://i.ytimg.com/vi/XTuDJtZdMzc/default.jpg</t>
  </si>
  <si>
    <t>https://i.ytimg.com/vi/Qpwq--48wzs/default.jpg</t>
  </si>
  <si>
    <t>https://i.ytimg.com/vi/eBuuAX8rs-4/default.jpg</t>
  </si>
  <si>
    <t>https://i.ytimg.com/vi/viQnQYHVb8M/default.jpg</t>
  </si>
  <si>
    <t>Play Video in Browser</t>
  </si>
  <si>
    <t>https://www.youtube.com/watch?v=mRQtNgHUzQs</t>
  </si>
  <si>
    <t>https://www.youtube.com/watch?v=CjHgiG9NGIU</t>
  </si>
  <si>
    <t>https://www.youtube.com/watch?v=_PvDQBC2aN4</t>
  </si>
  <si>
    <t>https://www.youtube.com/watch?v=G3d25A35hXQ</t>
  </si>
  <si>
    <t>https://www.youtube.com/watch?v=FEB9a_m8kr0</t>
  </si>
  <si>
    <t>https://www.youtube.com/watch?v=IFS5CSP5fRM</t>
  </si>
  <si>
    <t>https://www.youtube.com/watch?v=x4YY5b8nILg</t>
  </si>
  <si>
    <t>https://www.youtube.com/watch?v=_JZHFOCZtoM</t>
  </si>
  <si>
    <t>https://www.youtube.com/watch?v=I8ecTRhRITo</t>
  </si>
  <si>
    <t>https://www.youtube.com/watch?v=VZHCI2VBF2o</t>
  </si>
  <si>
    <t>https://www.youtube.com/watch?v=Lrk_0CGdHFo</t>
  </si>
  <si>
    <t>https://www.youtube.com/watch?v=o90Yp54oxkc</t>
  </si>
  <si>
    <t>https://www.youtube.com/watch?v=iYxdFnk5edA</t>
  </si>
  <si>
    <t>https://www.youtube.com/watch?v=Vdxy2qakWAk</t>
  </si>
  <si>
    <t>https://www.youtube.com/watch?v=Kk6uNlSkLj4</t>
  </si>
  <si>
    <t>https://www.youtube.com/watch?v=0nFP1kmGiGo</t>
  </si>
  <si>
    <t>https://www.youtube.com/watch?v=K_jqKtnW2Ec</t>
  </si>
  <si>
    <t>https://www.youtube.com/watch?v=UvopPM-TBe8</t>
  </si>
  <si>
    <t>https://www.youtube.com/watch?v=pHs3M5ObElQ</t>
  </si>
  <si>
    <t>https://www.youtube.com/watch?v=bUR7sWLfhbc</t>
  </si>
  <si>
    <t>https://www.youtube.com/watch?v=bQYosxXNgK0</t>
  </si>
  <si>
    <t>https://www.youtube.com/watch?v=aofYx0FUHFI</t>
  </si>
  <si>
    <t>https://www.youtube.com/watch?v=KZNaAIuRqI4</t>
  </si>
  <si>
    <t>https://www.youtube.com/watch?v=MghbUG4V0b0</t>
  </si>
  <si>
    <t>https://www.youtube.com/watch?v=1_6dMpjXWMw</t>
  </si>
  <si>
    <t>https://www.youtube.com/watch?v=3HlYCyJ2znc</t>
  </si>
  <si>
    <t>https://www.youtube.com/watch?v=0Jx4BVJSdsw</t>
  </si>
  <si>
    <t>https://www.youtube.com/watch?v=5D9F00IGQUI</t>
  </si>
  <si>
    <t>https://www.youtube.com/watch?v=xkYkDHEc07g</t>
  </si>
  <si>
    <t>https://www.youtube.com/watch?v=KWOQcKKgrWI</t>
  </si>
  <si>
    <t>https://www.youtube.com/watch?v=V65nyPKSZss</t>
  </si>
  <si>
    <t>https://www.youtube.com/watch?v=bvukOVac7TM</t>
  </si>
  <si>
    <t>https://www.youtube.com/watch?v=dSVVs0uWjFQ</t>
  </si>
  <si>
    <t>https://www.youtube.com/watch?v=cwxqOoIyWm0</t>
  </si>
  <si>
    <t>https://www.youtube.com/watch?v=6t5nb3xtInY</t>
  </si>
  <si>
    <t>https://www.youtube.com/watch?v=k7m26G0WpB4</t>
  </si>
  <si>
    <t>https://www.youtube.com/watch?v=JOuwpZQ86wk</t>
  </si>
  <si>
    <t>https://www.youtube.com/watch?v=iPh1gFp1vBs</t>
  </si>
  <si>
    <t>https://www.youtube.com/watch?v=P-sj-SA6jTE</t>
  </si>
  <si>
    <t>https://www.youtube.com/watch?v=CEkgH8rOHJY</t>
  </si>
  <si>
    <t>https://www.youtube.com/watch?v=iOfZiYM57bM</t>
  </si>
  <si>
    <t>https://www.youtube.com/watch?v=fiWIThw83sE</t>
  </si>
  <si>
    <t>https://www.youtube.com/watch?v=iBlApJ9E5_E</t>
  </si>
  <si>
    <t>https://www.youtube.com/watch?v=ccKmRBTB8oU</t>
  </si>
  <si>
    <t>https://www.youtube.com/watch?v=uzFiVQwksuU</t>
  </si>
  <si>
    <t>https://www.youtube.com/watch?v=d_clS0mfxhQ</t>
  </si>
  <si>
    <t>https://www.youtube.com/watch?v=9vcF7akFT3M</t>
  </si>
  <si>
    <t>https://www.youtube.com/watch?v=BOVHMjzcMvw</t>
  </si>
  <si>
    <t>https://www.youtube.com/watch?v=WNQmadQYpxs</t>
  </si>
  <si>
    <t>https://www.youtube.com/watch?v=pddipna4Dr8</t>
  </si>
  <si>
    <t>https://www.youtube.com/watch?v=y5-br83GlLc</t>
  </si>
  <si>
    <t>https://www.youtube.com/watch?v=SLhb5BiCGB4</t>
  </si>
  <si>
    <t>https://www.youtube.com/watch?v=kGW-esNjnIA</t>
  </si>
  <si>
    <t>https://www.youtube.com/watch?v=hboVyzo0NKA</t>
  </si>
  <si>
    <t>https://www.youtube.com/watch?v=a_8cur_h6m0</t>
  </si>
  <si>
    <t>https://www.youtube.com/watch?v=P_znacxuhyU</t>
  </si>
  <si>
    <t>https://www.youtube.com/watch?v=N_i8KWTo8Tg</t>
  </si>
  <si>
    <t>https://www.youtube.com/watch?v=tWiJEgSaHW8</t>
  </si>
  <si>
    <t>https://www.youtube.com/watch?v=2ivsYr8Tp-c</t>
  </si>
  <si>
    <t>https://www.youtube.com/watch?v=p9JLeK3ey3U</t>
  </si>
  <si>
    <t>https://www.youtube.com/watch?v=8uQwhecKc88</t>
  </si>
  <si>
    <t>https://www.youtube.com/watch?v=tG-vT4lP5ks</t>
  </si>
  <si>
    <t>https://www.youtube.com/watch?v=oMWCjmykeiQ</t>
  </si>
  <si>
    <t>https://www.youtube.com/watch?v=X8SfB00WBRI</t>
  </si>
  <si>
    <t>https://www.youtube.com/watch?v=h0y3D8uqHms</t>
  </si>
  <si>
    <t>https://www.youtube.com/watch?v=-49koOBguCg</t>
  </si>
  <si>
    <t>https://www.youtube.com/watch?v=h4XXng440zQ</t>
  </si>
  <si>
    <t>https://www.youtube.com/watch?v=LV2v7MgX1zc</t>
  </si>
  <si>
    <t>https://www.youtube.com/watch?v=3Ar80sFzViw</t>
  </si>
  <si>
    <t>https://www.youtube.com/watch?v=2-Xw0_2eMJg</t>
  </si>
  <si>
    <t>https://www.youtube.com/watch?v=SEvi3AvLbD8</t>
  </si>
  <si>
    <t>https://www.youtube.com/watch?v=oVYVEH7d7_k</t>
  </si>
  <si>
    <t>https://www.youtube.com/watch?v=24567M2-u-4</t>
  </si>
  <si>
    <t>https://www.youtube.com/watch?v=YyiAMLQTOlI</t>
  </si>
  <si>
    <t>https://www.youtube.com/watch?v=51LroAfZ_8k</t>
  </si>
  <si>
    <t>https://www.youtube.com/watch?v=p5BLKKREIck</t>
  </si>
  <si>
    <t>https://www.youtube.com/watch?v=mprvfI7JwFI</t>
  </si>
  <si>
    <t>https://www.youtube.com/watch?v=A4DdLYb5AvQ</t>
  </si>
  <si>
    <t>https://www.youtube.com/watch?v=XwvjkJXaIJE</t>
  </si>
  <si>
    <t>https://www.youtube.com/watch?v=q9PB_et4638</t>
  </si>
  <si>
    <t>https://www.youtube.com/watch?v=VVpSTSx2sGU</t>
  </si>
  <si>
    <t>https://www.youtube.com/watch?v=1fMEA68Skck</t>
  </si>
  <si>
    <t>https://www.youtube.com/watch?v=_UpTOfgUchI</t>
  </si>
  <si>
    <t>https://www.youtube.com/watch?v=x7WlKRbRKu4</t>
  </si>
  <si>
    <t>https://www.youtube.com/watch?v=NnYkKaI_ZZQ</t>
  </si>
  <si>
    <t>https://www.youtube.com/watch?v=G9fq3BljjKo</t>
  </si>
  <si>
    <t>https://www.youtube.com/watch?v=BUcu2xI8p1c</t>
  </si>
  <si>
    <t>https://www.youtube.com/watch?v=3EANo82q7X4</t>
  </si>
  <si>
    <t>https://www.youtube.com/watch?v=t7jMt6gJmGM</t>
  </si>
  <si>
    <t>https://www.youtube.com/watch?v=7S9eUdFcC6k</t>
  </si>
  <si>
    <t>https://www.youtube.com/watch?v=G3SO1EmVbB0</t>
  </si>
  <si>
    <t>https://www.youtube.com/watch?v=XTuDJtZdMzc</t>
  </si>
  <si>
    <t>https://www.youtube.com/watch?v=Qpwq--48wzs</t>
  </si>
  <si>
    <t>https://www.youtube.com/watch?v=eBuuAX8rs-4</t>
  </si>
  <si>
    <t>https://www.youtube.com/watch?v=viQnQYHVb8M</t>
  </si>
  <si>
    <t xml:space="preserve">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t>
  </si>
  <si>
    <t>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&lt;value&gt;CalculateSentiment░True▓TextColumnIsOnEdgeWorksheet░True▓TextColumnName░Video1 Comment▓CountByGroup░True▓SkipSingleTerms░True▓WordsToSkip░0 1 2 3 4 5 6 7 8 9 a à â å ä ã ab aber able about across after ain't all almost als also am among an and any are aren't as at au auch auf aus avec b be because been bei beim bin bis br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href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quot r rather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t>
  </si>
  <si>
    <t>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t>
  </si>
  <si>
    <t>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t>
  </si>
  <si>
    <t>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t>
  </si>
  <si>
    <t>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t>
  </si>
  <si>
    <t>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t>
  </si>
  <si>
    <t xml:space="preserve">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</si>
  <si>
    <t>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t>
  </si>
  <si>
    <t>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t>
  </si>
  <si>
    <t xml:space="preserv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t>
  </si>
  <si>
    <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</si>
  <si>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</si>
  <si>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</si>
  <si>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</si>
  <si>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</si>
  <si>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</si>
  <si>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</si>
  <si>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</si>
  <si>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</si>
  <si>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</si>
  <si>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</si>
  <si>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</si>
  <si>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</si>
  <si>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</si>
  <si>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</si>
  <si>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</si>
  <si>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</si>
  <si>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</si>
  <si>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</si>
  <si>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</si>
  <si>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</si>
  <si>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</si>
  <si>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</si>
  <si>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</si>
  <si>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</si>
  <si>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</si>
  <si>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</si>
  <si>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</si>
  <si>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</si>
  <si>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</si>
  <si>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</si>
  <si>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Modularity</t>
  </si>
  <si>
    <t>NodeXL Version</t>
  </si>
  <si>
    <t>Not Applicable</t>
  </si>
  <si>
    <t>1.0.1.408</t>
  </si>
  <si>
    <t>Word</t>
  </si>
  <si>
    <t>Words in Sentiment List#1: Positive</t>
  </si>
  <si>
    <t>Words in Sentiment List#2: Negative</t>
  </si>
  <si>
    <t>Words in Sentiment List#3: (Add your own word list)</t>
  </si>
  <si>
    <t>Non-categorized Words</t>
  </si>
  <si>
    <t>Total Words</t>
  </si>
  <si>
    <t>news</t>
  </si>
  <si>
    <t>trump</t>
  </si>
  <si>
    <t>putin</t>
  </si>
  <si>
    <t>president</t>
  </si>
  <si>
    <t>show</t>
  </si>
  <si>
    <t>more</t>
  </si>
  <si>
    <t>vladimir</t>
  </si>
  <si>
    <t>donald</t>
  </si>
  <si>
    <t>russian</t>
  </si>
  <si>
    <t>watch</t>
  </si>
  <si>
    <t>russia</t>
  </si>
  <si>
    <t>youtube</t>
  </si>
  <si>
    <t>meeting</t>
  </si>
  <si>
    <t>com</t>
  </si>
  <si>
    <t>one</t>
  </si>
  <si>
    <t>world</t>
  </si>
  <si>
    <t>day</t>
  </si>
  <si>
    <t>new</t>
  </si>
  <si>
    <t>video</t>
  </si>
  <si>
    <t>today</t>
  </si>
  <si>
    <t>google</t>
  </si>
  <si>
    <t>part</t>
  </si>
  <si>
    <t>find</t>
  </si>
  <si>
    <t>minutes</t>
  </si>
  <si>
    <t>time</t>
  </si>
  <si>
    <t>click</t>
  </si>
  <si>
    <t>now</t>
  </si>
  <si>
    <t>read</t>
  </si>
  <si>
    <t>american</t>
  </si>
  <si>
    <t>business</t>
  </si>
  <si>
    <t>people</t>
  </si>
  <si>
    <t>million</t>
  </si>
  <si>
    <t>tv</t>
  </si>
  <si>
    <t>free</t>
  </si>
  <si>
    <t>meetings</t>
  </si>
  <si>
    <t>very</t>
  </si>
  <si>
    <t>notes</t>
  </si>
  <si>
    <t>out</t>
  </si>
  <si>
    <t>first</t>
  </si>
  <si>
    <t>even</t>
  </si>
  <si>
    <t>know</t>
  </si>
  <si>
    <t>two</t>
  </si>
  <si>
    <t>please</t>
  </si>
  <si>
    <t>during</t>
  </si>
  <si>
    <t>international</t>
  </si>
  <si>
    <t>white</t>
  </si>
  <si>
    <t>house</t>
  </si>
  <si>
    <t>between</t>
  </si>
  <si>
    <t>funny</t>
  </si>
  <si>
    <t>over</t>
  </si>
  <si>
    <t>united</t>
  </si>
  <si>
    <t>states</t>
  </si>
  <si>
    <t>next</t>
  </si>
  <si>
    <t>cnn</t>
  </si>
  <si>
    <t>up</t>
  </si>
  <si>
    <t>thank</t>
  </si>
  <si>
    <t>love</t>
  </si>
  <si>
    <t>try</t>
  </si>
  <si>
    <t>years</t>
  </si>
  <si>
    <t>mr</t>
  </si>
  <si>
    <t>make</t>
  </si>
  <si>
    <t>family</t>
  </si>
  <si>
    <t>face</t>
  </si>
  <si>
    <t>once</t>
  </si>
  <si>
    <t>take</t>
  </si>
  <si>
    <t>usa</t>
  </si>
  <si>
    <t>democrats</t>
  </si>
  <si>
    <t>big</t>
  </si>
  <si>
    <t>together</t>
  </si>
  <si>
    <t>university</t>
  </si>
  <si>
    <t>country</t>
  </si>
  <si>
    <t>best</t>
  </si>
  <si>
    <t>state</t>
  </si>
  <si>
    <t>never</t>
  </si>
  <si>
    <t>use</t>
  </si>
  <si>
    <t>private</t>
  </si>
  <si>
    <t>conversations</t>
  </si>
  <si>
    <t>press</t>
  </si>
  <si>
    <t>last</t>
  </si>
  <si>
    <t>again</t>
  </si>
  <si>
    <t>back</t>
  </si>
  <si>
    <t>relations</t>
  </si>
  <si>
    <t>great</t>
  </si>
  <si>
    <t>con</t>
  </si>
  <si>
    <t>ja</t>
  </si>
  <si>
    <t>melania</t>
  </si>
  <si>
    <t>station</t>
  </si>
  <si>
    <t>expect</t>
  </si>
  <si>
    <t>doing</t>
  </si>
  <si>
    <t>down</t>
  </si>
  <si>
    <t>go</t>
  </si>
  <si>
    <t>still</t>
  </si>
  <si>
    <t>made</t>
  </si>
  <si>
    <t>keep</t>
  </si>
  <si>
    <t>call</t>
  </si>
  <si>
    <t>money</t>
  </si>
  <si>
    <t>order</t>
  </si>
  <si>
    <t>moment</t>
  </si>
  <si>
    <t>former</t>
  </si>
  <si>
    <t>media</t>
  </si>
  <si>
    <t>against</t>
  </si>
  <si>
    <t>course</t>
  </si>
  <si>
    <t>present</t>
  </si>
  <si>
    <t>global</t>
  </si>
  <si>
    <t>moscow</t>
  </si>
  <si>
    <t>national</t>
  </si>
  <si>
    <t>already</t>
  </si>
  <si>
    <t>everything</t>
  </si>
  <si>
    <t>through</t>
  </si>
  <si>
    <t>really</t>
  </si>
  <si>
    <t>see</t>
  </si>
  <si>
    <t>threat</t>
  </si>
  <si>
    <t>nothing</t>
  </si>
  <si>
    <t>america</t>
  </si>
  <si>
    <t>way</t>
  </si>
  <si>
    <t>europe</t>
  </si>
  <si>
    <t>operations</t>
  </si>
  <si>
    <t>administration</t>
  </si>
  <si>
    <t>evidence</t>
  </si>
  <si>
    <t>se</t>
  </si>
  <si>
    <t>su</t>
  </si>
  <si>
    <t>look</t>
  </si>
  <si>
    <t>don</t>
  </si>
  <si>
    <t>little</t>
  </si>
  <si>
    <t>collusion</t>
  </si>
  <si>
    <t>billion</t>
  </si>
  <si>
    <t>information</t>
  </si>
  <si>
    <t>learn</t>
  </si>
  <si>
    <t>tough</t>
  </si>
  <si>
    <t>hand</t>
  </si>
  <si>
    <t>americans</t>
  </si>
  <si>
    <t>germany</t>
  </si>
  <si>
    <t>presidents</t>
  </si>
  <si>
    <t>going</t>
  </si>
  <si>
    <t>called</t>
  </si>
  <si>
    <t>strong</t>
  </si>
  <si>
    <t>put</t>
  </si>
  <si>
    <t>buy</t>
  </si>
  <si>
    <t>remember</t>
  </si>
  <si>
    <t>politicians</t>
  </si>
  <si>
    <t>piece</t>
  </si>
  <si>
    <t>wall</t>
  </si>
  <si>
    <t>west</t>
  </si>
  <si>
    <t>russians</t>
  </si>
  <si>
    <t>under</t>
  </si>
  <si>
    <t>need</t>
  </si>
  <si>
    <t>around</t>
  </si>
  <si>
    <t>lines</t>
  </si>
  <si>
    <t>both</t>
  </si>
  <si>
    <t>each</t>
  </si>
  <si>
    <t>directly</t>
  </si>
  <si>
    <t>pirro</t>
  </si>
  <si>
    <t>2019</t>
  </si>
  <si>
    <t>good</t>
  </si>
  <si>
    <t>football</t>
  </si>
  <si>
    <t>lie</t>
  </si>
  <si>
    <t>Count</t>
  </si>
  <si>
    <t>Salience</t>
  </si>
  <si>
    <t>(Entire graph)</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</si>
  <si>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</si>
  <si>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</si>
  <si>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</si>
  <si>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</si>
  <si>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</si>
  <si>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</si>
  <si>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</si>
  <si>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</si>
  <si>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</si>
  <si>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</si>
  <si>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</si>
  <si>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</si>
  <si>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</si>
  <si>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</si>
  <si>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</si>
  <si>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</si>
  <si>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</si>
  <si>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</si>
  <si>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</si>
  <si>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</si>
  <si>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</si>
  <si>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</si>
  <si>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</si>
  <si>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Entire Graph Count</t>
  </si>
  <si>
    <t>G1 Count</t>
  </si>
  <si>
    <t>G2 Count</t>
  </si>
  <si>
    <t>G3 Count</t>
  </si>
  <si>
    <t>G4 Count</t>
  </si>
  <si>
    <t>G5 Count</t>
  </si>
  <si>
    <t>G6 Count</t>
  </si>
  <si>
    <t>G7 Count</t>
  </si>
  <si>
    <t>G8 Count</t>
  </si>
  <si>
    <t>G9 Count</t>
  </si>
  <si>
    <t>G10 Count</t>
  </si>
  <si>
    <t>Top Words in Description</t>
  </si>
  <si>
    <t>news fox follow trump president putin show here more watch</t>
  </si>
  <si>
    <t>msnbc trump president news putin subscribe follow russia more here</t>
  </si>
  <si>
    <t>trump putin kimmel jimmy youtube news live facebook follow twitter</t>
  </si>
  <si>
    <t>news trump president time putin cbc msnbc more russian subscribe</t>
  </si>
  <si>
    <t>msnbc follow trump news military subscribe donald new russia washington</t>
  </si>
  <si>
    <t>trump putin guardian show tonight jimmy vladimir nbc donald fallon</t>
  </si>
  <si>
    <t>trump putin con ee uu donald suscríbete facebook twitter que</t>
  </si>
  <si>
    <t>late show here snl follow cbs president trump putin more</t>
  </si>
  <si>
    <t>late show here cbs follow stephen colbert watch click full</t>
  </si>
  <si>
    <t>russland news trump treffen kommunikation charisma facebook putin campus rhetorik</t>
  </si>
  <si>
    <t>trump putin 10 relationship president one top main differences between</t>
  </si>
  <si>
    <t>vladimir,putin</t>
  </si>
  <si>
    <t>donald,trump</t>
  </si>
  <si>
    <t>president,trump</t>
  </si>
  <si>
    <t>youtube,com</t>
  </si>
  <si>
    <t>Top Word Pairs in Description</t>
  </si>
  <si>
    <t>fox,news  vladimir,putin  60,minutes  news,channel  donald,trump  follow,fox  late,show  watch,full  russian,president  television,news</t>
  </si>
  <si>
    <t>vladimir,putin  donald,trump  president,vladimir  russian,president  cbs,news  subscribe,msnbc  msnbc,com  follow,msnbc  president,donald  washington,post</t>
  </si>
  <si>
    <t>jimmy,kimmel  kimmel,live  donald,trump  vladimir,putin  trump,putin  youtube,com  com,yt  twitter,facebook  breaking,news  gmail,com</t>
  </si>
  <si>
    <t>cbc,news  russian,president  vladimir,putin  president,trump  president,vladimir  washington,post  cenk,uygur  uygur,ana  ana,kasparian  details,conversations</t>
  </si>
  <si>
    <t>donald,trump  facebook,follow  twitter,follow  inf,treaty  combatant,commanders  reports,trump  ari,melber  washington,post  subscribe,msnbc  msnbc,com</t>
  </si>
  <si>
    <t>tonight,show  vladimir,putin  donald,trump  jimmy,fallon  show,starring  starring,jimmy  trump,vladimir  intelligence,agencies  guardian,guardian  guardian,youtube</t>
  </si>
  <si>
    <t>ee,uu  donald,trump  síguenos,facebook  facebook,twitter  ruso,vladímir  vladímir,putin  uu,donald  suscríbete,nuestro  nuestro,canal  que,han</t>
  </si>
  <si>
    <t>late,show  here,follow  follow,late  show,stephen  stephen,colbert  vladimir,putin  full,episodes  click,here  here,watch  watch,full</t>
  </si>
  <si>
    <t>late,show  here,follow  follow,late  show,stephen  stephen,colbert  click,here  here,watch  watch,full  35,pm  cbs,access</t>
  </si>
  <si>
    <t>russland,news  redefabrik,campus  russland,tv  russland,ru</t>
  </si>
  <si>
    <t>top,10  10,main  main,differences  differences,between  between,putin</t>
  </si>
  <si>
    <t>Top Words in Description by Count</t>
  </si>
  <si>
    <t/>
  </si>
  <si>
    <t>Top Words in Description by Salience</t>
  </si>
  <si>
    <t>Top Word Pairs in Description by Count</t>
  </si>
  <si>
    <t>Top Word Pairs in Description by Salience</t>
  </si>
  <si>
    <t>161, 95, 95</t>
  </si>
  <si>
    <t>138, 118, 118</t>
  </si>
  <si>
    <t>128, 128, 128</t>
  </si>
  <si>
    <t>151, 105, 105</t>
  </si>
  <si>
    <t>174, 82, 82</t>
  </si>
  <si>
    <t>Red</t>
  </si>
  <si>
    <t>187, 69, 69</t>
  </si>
  <si>
    <t>Edge Weight▓1▓12▓0▓True▓Gray▓Red▓▓Edge Weight▓1▓4▓0▓1▓5▓False▓Edge Weight▓1▓12▓0▓32▓6▓False▓▓0▓0▓0▓True▓Black▓Black▓▓Views▓34▓10474312▓0▓162▓1000▓False▓Betweenness Centrality▓0▓566.335606▓3▓100▓70▓False▓▓0▓0▓0▓0▓0▓False▓▓0▓0▓0▓0▓0▓False</t>
  </si>
  <si>
    <t>Subgraph</t>
  </si>
  <si>
    <t>GraphSource░YouTubeVideo▓GraphTerm░Trump Putin▓ImportDescription░The graph represents the network of YouTube videos whose title, keywords, description, categories, or author's username contain "Trump Putin".  The network was obtained from YouTube on Friday, 18 January 2019 at 15:56 UTC.
The network was limited to 100 videos.
There is an edge for each pair of videos commented on by the same user.▓ImportSuggestedTitle░YouTube Video Trump Putin▓ImportSuggestedFileNameNoExtension░2019-01-18 15-55-35 NodeXL YouTube Video Trump Putin▓GroupingDescription░The graph's vertices were grouped by cluster using the Clauset-Newman-Moore cluster algorithm.▓LayoutAlgorithm░The graph was laid out using the Harel-Koren Fast Multiscale layout algorithm.▓GraphDirectedness░The graph is undirected.</t>
  </si>
  <si>
    <t>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&lt;IsEdgeColumn&gt;true&lt;/IsEdgeColumn&gt;
            &lt;StatusColumnName&gt;Video1 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&lt;ColumnName&gt;Hashtags In Video1 Comment&lt;/ColumnName&gt;
                &lt;Delimiter&gt;None&lt;/Delimiter&gt;
              &lt;/NetworkTopItemsUserSettings&gt;
              &lt;NetworkTopItemsUserSettings&gt;
                &lt;NumberOfItemsToGet&gt;10&lt;/NumberOfItemsToGet&gt;
                &lt;WorksheetName&gt;Edges&lt;/WorksheetName&gt;
                &lt;TableName&gt;Edges&lt;/TableName&gt;
                &lt;ColumnName&gt;Hashtags In Video2 Comment&lt;/ColumnName&gt;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&lt;value&gt;CalculateGraphMetrics, AutoFillWorkbook, CreateSubgraphImages,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t>
  </si>
  <si>
    <t>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Video1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60 2147483647 Black True 306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t>
  </si>
  <si>
    <t>&lt;/value&gt;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</si>
  <si>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39</t>
  </si>
  <si>
    <t>blah</t>
  </si>
  <si>
    <t>amp</t>
  </si>
  <si>
    <t>obama</t>
  </si>
  <si>
    <t>fake</t>
  </si>
  <si>
    <t>knew</t>
  </si>
  <si>
    <t>something</t>
  </si>
  <si>
    <t>treason</t>
  </si>
  <si>
    <t>allies</t>
  </si>
  <si>
    <t>much</t>
  </si>
  <si>
    <t>want</t>
  </si>
  <si>
    <t>italy</t>
  </si>
  <si>
    <t>kremlin</t>
  </si>
  <si>
    <t>agent</t>
  </si>
  <si>
    <t>guilty</t>
  </si>
  <si>
    <t>yes</t>
  </si>
  <si>
    <t>pee</t>
  </si>
  <si>
    <t>deep</t>
  </si>
  <si>
    <t>nice</t>
  </si>
  <si>
    <t>sekolah</t>
  </si>
  <si>
    <t>dump</t>
  </si>
  <si>
    <t>spanky</t>
  </si>
  <si>
    <t>criminals</t>
  </si>
  <si>
    <t>stands</t>
  </si>
  <si>
    <t>2020</t>
  </si>
  <si>
    <t>name</t>
  </si>
  <si>
    <t>deal</t>
  </si>
  <si>
    <t>republicans</t>
  </si>
  <si>
    <t>wrong</t>
  </si>
  <si>
    <t>held</t>
  </si>
  <si>
    <t>re</t>
  </si>
  <si>
    <t>bad</t>
  </si>
  <si>
    <t>murderer</t>
  </si>
  <si>
    <t>peace</t>
  </si>
  <si>
    <t>such</t>
  </si>
  <si>
    <t>mfjhmfopwde</t>
  </si>
  <si>
    <t>index</t>
  </si>
  <si>
    <t>list</t>
  </si>
  <si>
    <t>rdwre1gwzhk</t>
  </si>
  <si>
    <t>believe</t>
  </si>
  <si>
    <t>dumb</t>
  </si>
  <si>
    <t>better</t>
  </si>
  <si>
    <t>abandoned</t>
  </si>
  <si>
    <t>aligned</t>
  </si>
  <si>
    <t>minorities</t>
  </si>
  <si>
    <t>problems</t>
  </si>
  <si>
    <t>embraced</t>
  </si>
  <si>
    <t>fascism</t>
  </si>
  <si>
    <t>nationalism</t>
  </si>
  <si>
    <t>maga</t>
  </si>
  <si>
    <t>isn</t>
  </si>
  <si>
    <t>recognized</t>
  </si>
  <si>
    <t>countries</t>
  </si>
  <si>
    <t>didn</t>
  </si>
  <si>
    <t>di</t>
  </si>
  <si>
    <t>men</t>
  </si>
  <si>
    <t>kgb</t>
  </si>
  <si>
    <t>talked</t>
  </si>
  <si>
    <t>hatred</t>
  </si>
  <si>
    <t>bald</t>
  </si>
  <si>
    <t>assassin</t>
  </si>
  <si>
    <t>carefully</t>
  </si>
  <si>
    <t>oh</t>
  </si>
  <si>
    <t>records</t>
  </si>
  <si>
    <t>reason</t>
  </si>
  <si>
    <t>tower</t>
  </si>
  <si>
    <t>bantuan</t>
  </si>
  <si>
    <t>everyone</t>
  </si>
  <si>
    <t>knows</t>
  </si>
  <si>
    <t>give</t>
  </si>
  <si>
    <t>botax</t>
  </si>
  <si>
    <t>rat</t>
  </si>
  <si>
    <t>thinks</t>
  </si>
  <si>
    <t>feel</t>
  </si>
  <si>
    <t>paying</t>
  </si>
  <si>
    <t>listen</t>
  </si>
  <si>
    <t>comrad</t>
  </si>
  <si>
    <t>donaldski</t>
  </si>
  <si>
    <t>master</t>
  </si>
  <si>
    <t>texas</t>
  </si>
  <si>
    <t>cuba</t>
  </si>
  <si>
    <t>naughty</t>
  </si>
  <si>
    <t>golden</t>
  </si>
  <si>
    <t>shower</t>
  </si>
  <si>
    <t>grease</t>
  </si>
  <si>
    <t>butt</t>
  </si>
  <si>
    <t>bow</t>
  </si>
  <si>
    <t>botle</t>
  </si>
  <si>
    <t>novichok</t>
  </si>
  <si>
    <t>maybe</t>
  </si>
  <si>
    <t>owning</t>
  </si>
  <si>
    <t>investment</t>
  </si>
  <si>
    <t>goofy</t>
  </si>
  <si>
    <t>instead</t>
  </si>
  <si>
    <t>wwi</t>
  </si>
  <si>
    <t>wanted</t>
  </si>
  <si>
    <t>itself</t>
  </si>
  <si>
    <t>blames</t>
  </si>
  <si>
    <t>possibly</t>
  </si>
  <si>
    <t>truth</t>
  </si>
  <si>
    <t>laying</t>
  </si>
  <si>
    <t>compromised</t>
  </si>
  <si>
    <t>accountable</t>
  </si>
  <si>
    <t>wait</t>
  </si>
  <si>
    <t>gt</t>
  </si>
  <si>
    <t>right</t>
  </si>
  <si>
    <t>todos</t>
  </si>
  <si>
    <t>worst</t>
  </si>
  <si>
    <t>history</t>
  </si>
  <si>
    <t>common</t>
  </si>
  <si>
    <t>mind</t>
  </si>
  <si>
    <t>being</t>
  </si>
  <si>
    <t>another</t>
  </si>
  <si>
    <t>many</t>
  </si>
  <si>
    <t>towards</t>
  </si>
  <si>
    <t>gop</t>
  </si>
  <si>
    <t>friends</t>
  </si>
  <si>
    <t>china</t>
  </si>
  <si>
    <t>saying</t>
  </si>
  <si>
    <t>respect</t>
  </si>
  <si>
    <t>think</t>
  </si>
  <si>
    <t>solo</t>
  </si>
  <si>
    <t>stop</t>
  </si>
  <si>
    <t>propaganda</t>
  </si>
  <si>
    <t>calling</t>
  </si>
  <si>
    <t>info</t>
  </si>
  <si>
    <t>brain</t>
  </si>
  <si>
    <t>waiting</t>
  </si>
  <si>
    <t>fat</t>
  </si>
  <si>
    <t>someone</t>
  </si>
  <si>
    <t>mouth</t>
  </si>
  <si>
    <t>dems</t>
  </si>
  <si>
    <t>communicate</t>
  </si>
  <si>
    <t>truthful</t>
  </si>
  <si>
    <t>sent</t>
  </si>
  <si>
    <t>bill</t>
  </si>
  <si>
    <t>senate</t>
  </si>
  <si>
    <t>children</t>
  </si>
  <si>
    <t>border</t>
  </si>
  <si>
    <t>lied</t>
  </si>
  <si>
    <t>wtf</t>
  </si>
  <si>
    <t>mi</t>
  </si>
  <si>
    <t>zac</t>
  </si>
  <si>
    <t>wasnt</t>
  </si>
  <si>
    <t>adopted</t>
  </si>
  <si>
    <t>outa</t>
  </si>
  <si>
    <t>butchered</t>
  </si>
  <si>
    <t>muthras</t>
  </si>
  <si>
    <t>benito</t>
  </si>
  <si>
    <t>mussolini</t>
  </si>
  <si>
    <t>believing</t>
  </si>
  <si>
    <t>roman</t>
  </si>
  <si>
    <t>empire</t>
  </si>
  <si>
    <t>switch</t>
  </si>
  <si>
    <t>sides</t>
  </si>
  <si>
    <t>nazi</t>
  </si>
  <si>
    <t>blamed</t>
  </si>
  <si>
    <t>burned</t>
  </si>
  <si>
    <t>papers</t>
  </si>
  <si>
    <t>ourselves</t>
  </si>
  <si>
    <t>calls</t>
  </si>
  <si>
    <t>easy</t>
  </si>
  <si>
    <t>stupid</t>
  </si>
  <si>
    <t>hated</t>
  </si>
  <si>
    <t>couldn</t>
  </si>
  <si>
    <t>bought</t>
  </si>
  <si>
    <t>dreams</t>
  </si>
  <si>
    <t>building</t>
  </si>
  <si>
    <t>resort</t>
  </si>
  <si>
    <t>tyrant</t>
  </si>
  <si>
    <t>immediately</t>
  </si>
  <si>
    <t>malignant</t>
  </si>
  <si>
    <t>narcissist</t>
  </si>
  <si>
    <t>perfect</t>
  </si>
  <si>
    <t>stooge</t>
  </si>
  <si>
    <t>betray</t>
  </si>
  <si>
    <t>euhu</t>
  </si>
  <si>
    <t>nederland</t>
  </si>
  <si>
    <t>sony</t>
  </si>
  <si>
    <t>tech</t>
  </si>
  <si>
    <t>development</t>
  </si>
  <si>
    <t>va</t>
  </si>
  <si>
    <t>leadership</t>
  </si>
  <si>
    <t>kasut</t>
  </si>
  <si>
    <t>kewangan</t>
  </si>
  <si>
    <t>jangan</t>
  </si>
  <si>
    <t>para</t>
  </si>
  <si>
    <t>basterds</t>
  </si>
  <si>
    <t>voted</t>
  </si>
  <si>
    <t>ukraine</t>
  </si>
  <si>
    <t>ussr</t>
  </si>
  <si>
    <t>western</t>
  </si>
  <si>
    <t>though</t>
  </si>
  <si>
    <t>reagan</t>
  </si>
  <si>
    <t>agree</t>
  </si>
  <si>
    <t>hillary</t>
  </si>
  <si>
    <t>lost</t>
  </si>
  <si>
    <t>dollar</t>
  </si>
  <si>
    <t>lock</t>
  </si>
  <si>
    <t>traitor</t>
  </si>
  <si>
    <t>guys</t>
  </si>
  <si>
    <t>insult</t>
  </si>
  <si>
    <t>god</t>
  </si>
  <si>
    <t>fucking</t>
  </si>
  <si>
    <t>planet</t>
  </si>
  <si>
    <t>lying</t>
  </si>
  <si>
    <t>help</t>
  </si>
  <si>
    <t>banks</t>
  </si>
  <si>
    <t>guy</t>
  </si>
  <si>
    <t>ms13nbc</t>
  </si>
  <si>
    <t>promoting</t>
  </si>
  <si>
    <t>lies</t>
  </si>
  <si>
    <t>atheist</t>
  </si>
  <si>
    <t>goes</t>
  </si>
  <si>
    <t>idiots</t>
  </si>
  <si>
    <t>ally</t>
  </si>
  <si>
    <t>failed</t>
  </si>
  <si>
    <t>turning</t>
  </si>
  <si>
    <t>invited</t>
  </si>
  <si>
    <t>liberals</t>
  </si>
  <si>
    <t>hate</t>
  </si>
  <si>
    <t>milou</t>
  </si>
  <si>
    <t>wouldnt</t>
  </si>
  <si>
    <t>sexy</t>
  </si>
  <si>
    <t>beginning</t>
  </si>
  <si>
    <t>death</t>
  </si>
  <si>
    <t>governing</t>
  </si>
  <si>
    <t>treasonous</t>
  </si>
  <si>
    <t>cowards</t>
  </si>
  <si>
    <t>greedy</t>
  </si>
  <si>
    <t>opressive</t>
  </si>
  <si>
    <t>preditors</t>
  </si>
  <si>
    <t>vote</t>
  </si>
  <si>
    <t>disgusting</t>
  </si>
  <si>
    <t>spy</t>
  </si>
  <si>
    <t>hang</t>
  </si>
  <si>
    <t>economy</t>
  </si>
  <si>
    <t>sehr</t>
  </si>
  <si>
    <t>sympathisch</t>
  </si>
  <si>
    <t>herr</t>
  </si>
  <si>
    <t>sell</t>
  </si>
  <si>
    <t>loves</t>
  </si>
  <si>
    <t>fact</t>
  </si>
  <si>
    <t>ms</t>
  </si>
  <si>
    <t>pay</t>
  </si>
  <si>
    <t>scumbags</t>
  </si>
  <si>
    <t>trumps</t>
  </si>
  <si>
    <t>ass</t>
  </si>
  <si>
    <t>shut</t>
  </si>
  <si>
    <t>gets</t>
  </si>
  <si>
    <t>attack</t>
  </si>
  <si>
    <t>art</t>
  </si>
  <si>
    <t>selling</t>
  </si>
  <si>
    <t>rebuild</t>
  </si>
  <si>
    <t>ancient</t>
  </si>
  <si>
    <t>thays</t>
  </si>
  <si>
    <t>lads</t>
  </si>
  <si>
    <t>kept</t>
  </si>
  <si>
    <t>journalists</t>
  </si>
  <si>
    <t>maker</t>
  </si>
  <si>
    <t>congress</t>
  </si>
  <si>
    <t>historical</t>
  </si>
  <si>
    <t>ensure</t>
  </si>
  <si>
    <t>doings</t>
  </si>
  <si>
    <t>supporters</t>
  </si>
  <si>
    <t>aren</t>
  </si>
  <si>
    <t>target</t>
  </si>
  <si>
    <t>shared</t>
  </si>
  <si>
    <t>highly</t>
  </si>
  <si>
    <t>oval</t>
  </si>
  <si>
    <t>office</t>
  </si>
  <si>
    <t>guess</t>
  </si>
  <si>
    <t>benedict</t>
  </si>
  <si>
    <t>arnold</t>
  </si>
  <si>
    <t>esperando</t>
  </si>
  <si>
    <t>tener</t>
  </si>
  <si>
    <t>suerte</t>
  </si>
  <si>
    <t>estrechar</t>
  </si>
  <si>
    <t>mano</t>
  </si>
  <si>
    <t>alfa</t>
  </si>
  <si>
    <t>kid</t>
  </si>
  <si>
    <t>major</t>
  </si>
  <si>
    <t>seluruh</t>
  </si>
  <si>
    <t>dan</t>
  </si>
  <si>
    <t>semua</t>
  </si>
  <si>
    <t>tahun</t>
  </si>
  <si>
    <t>guna</t>
  </si>
  <si>
    <t>mencuri</t>
  </si>
  <si>
    <t>duit</t>
  </si>
  <si>
    <t>parti</t>
  </si>
  <si>
    <t>guru</t>
  </si>
  <si>
    <t>yang</t>
  </si>
  <si>
    <t>ini</t>
  </si>
  <si>
    <t>zealander</t>
  </si>
  <si>
    <t>destroying</t>
  </si>
  <si>
    <t>giving</t>
  </si>
  <si>
    <t>prostate</t>
  </si>
  <si>
    <t>examination</t>
  </si>
  <si>
    <t>puckered</t>
  </si>
  <si>
    <t>ashamed</t>
  </si>
  <si>
    <t>excrement</t>
  </si>
  <si>
    <t>green</t>
  </si>
  <si>
    <t>brexit</t>
  </si>
  <si>
    <t>covert</t>
  </si>
  <si>
    <t>means</t>
  </si>
  <si>
    <t>operation</t>
  </si>
  <si>
    <t>worth</t>
  </si>
  <si>
    <t>200</t>
  </si>
  <si>
    <t>usd</t>
  </si>
  <si>
    <t>successful</t>
  </si>
  <si>
    <t>kleptokrat</t>
  </si>
  <si>
    <t>vlad</t>
  </si>
  <si>
    <t>democracy</t>
  </si>
  <si>
    <t>uncle</t>
  </si>
  <si>
    <t>joe</t>
  </si>
  <si>
    <t>stalin</t>
  </si>
  <si>
    <t>greatest</t>
  </si>
  <si>
    <t>mass</t>
  </si>
  <si>
    <t>government</t>
  </si>
  <si>
    <t>nearly</t>
  </si>
  <si>
    <t>investigating</t>
  </si>
  <si>
    <t>completely</t>
  </si>
  <si>
    <t>ignored</t>
  </si>
  <si>
    <t>recent</t>
  </si>
  <si>
    <t>revelations</t>
  </si>
  <si>
    <t>disclosed</t>
  </si>
  <si>
    <t>documents</t>
  </si>
  <si>
    <t>ted</t>
  </si>
  <si>
    <t>kennedy</t>
  </si>
  <si>
    <t>colluding</t>
  </si>
  <si>
    <t>soviet</t>
  </si>
  <si>
    <t>union</t>
  </si>
  <si>
    <t>defeat</t>
  </si>
  <si>
    <t>ronald</t>
  </si>
  <si>
    <t>1984</t>
  </si>
  <si>
    <t>peep</t>
  </si>
  <si>
    <t>crickets</t>
  </si>
  <si>
    <t>wonder</t>
  </si>
  <si>
    <t>food</t>
  </si>
  <si>
    <t>mite</t>
  </si>
  <si>
    <t>ask</t>
  </si>
  <si>
    <t>ballots</t>
  </si>
  <si>
    <t>dime</t>
  </si>
  <si>
    <t>50</t>
  </si>
  <si>
    <t>rent</t>
  </si>
  <si>
    <t>penthouse</t>
  </si>
  <si>
    <t>apartment</t>
  </si>
  <si>
    <t>ivanka</t>
  </si>
  <si>
    <t>laundry</t>
  </si>
  <si>
    <t>buildings</t>
  </si>
  <si>
    <t>connection</t>
  </si>
  <si>
    <t>promote</t>
  </si>
  <si>
    <t>911</t>
  </si>
  <si>
    <t>entire</t>
  </si>
  <si>
    <t>soccer</t>
  </si>
  <si>
    <t>ignorant</t>
  </si>
  <si>
    <t>balls</t>
  </si>
  <si>
    <t>pure</t>
  </si>
  <si>
    <t>tweet</t>
  </si>
  <si>
    <t>criminal</t>
  </si>
  <si>
    <t>acts</t>
  </si>
  <si>
    <t>hates</t>
  </si>
  <si>
    <t>happy</t>
  </si>
  <si>
    <t>same</t>
  </si>
  <si>
    <t>thing</t>
  </si>
  <si>
    <t>survive</t>
  </si>
  <si>
    <t>lot</t>
  </si>
  <si>
    <t>change</t>
  </si>
  <si>
    <t>brainwashed</t>
  </si>
  <si>
    <t>idiot</t>
  </si>
  <si>
    <t>happen</t>
  </si>
  <si>
    <t>ceo</t>
  </si>
  <si>
    <t>longer</t>
  </si>
  <si>
    <t>set</t>
  </si>
  <si>
    <t>example</t>
  </si>
  <si>
    <t>teamwork</t>
  </si>
  <si>
    <t>ww1</t>
  </si>
  <si>
    <t>ww2</t>
  </si>
  <si>
    <t>biggest</t>
  </si>
  <si>
    <t>puppet</t>
  </si>
  <si>
    <t>thought</t>
  </si>
  <si>
    <t>exactly</t>
  </si>
  <si>
    <t>heard</t>
  </si>
  <si>
    <t>asked</t>
  </si>
  <si>
    <t>enemy</t>
  </si>
  <si>
    <t>win</t>
  </si>
  <si>
    <t>weak</t>
  </si>
  <si>
    <t>along</t>
  </si>
  <si>
    <t>eternal</t>
  </si>
  <si>
    <t>struggle</t>
  </si>
  <si>
    <t>amongst</t>
  </si>
  <si>
    <t>nurtured</t>
  </si>
  <si>
    <t>interested</t>
  </si>
  <si>
    <t>parties</t>
  </si>
  <si>
    <t>small</t>
  </si>
  <si>
    <t>rootless</t>
  </si>
  <si>
    <t>clique</t>
  </si>
  <si>
    <t>adolf</t>
  </si>
  <si>
    <t>hitler</t>
  </si>
  <si>
    <t>perhaps</t>
  </si>
  <si>
    <t>racist</t>
  </si>
  <si>
    <t>appreciate</t>
  </si>
  <si>
    <t>damn</t>
  </si>
  <si>
    <t>stand</t>
  </si>
  <si>
    <t>whatever</t>
  </si>
  <si>
    <t>having</t>
  </si>
  <si>
    <t>indeed</t>
  </si>
  <si>
    <t>kind</t>
  </si>
  <si>
    <t>head</t>
  </si>
  <si>
    <t>serious</t>
  </si>
  <si>
    <t>stone</t>
  </si>
  <si>
    <t>throat</t>
  </si>
  <si>
    <t>east</t>
  </si>
  <si>
    <t>gonna</t>
  </si>
  <si>
    <t>obsolete</t>
  </si>
  <si>
    <t>putins</t>
  </si>
  <si>
    <t>doomsday</t>
  </si>
  <si>
    <t>briefcase</t>
  </si>
  <si>
    <t>spetznas</t>
  </si>
  <si>
    <t>bodyguard</t>
  </si>
  <si>
    <t>clearly</t>
  </si>
  <si>
    <t>respects</t>
  </si>
  <si>
    <t>safer</t>
  </si>
  <si>
    <t>shake</t>
  </si>
  <si>
    <t>sand</t>
  </si>
  <si>
    <t>proven</t>
  </si>
  <si>
    <t>word</t>
  </si>
  <si>
    <t>backed</t>
  </si>
  <si>
    <t>thats</t>
  </si>
  <si>
    <t>third</t>
  </si>
  <si>
    <t>minds</t>
  </si>
  <si>
    <t>persons</t>
  </si>
  <si>
    <t>destroy</t>
  </si>
  <si>
    <t>totally</t>
  </si>
  <si>
    <t>dont</t>
  </si>
  <si>
    <t>figure</t>
  </si>
  <si>
    <t>platform</t>
  </si>
  <si>
    <t>agreement</t>
  </si>
  <si>
    <t>words</t>
  </si>
  <si>
    <t>satisfy</t>
  </si>
  <si>
    <t>feeling</t>
  </si>
  <si>
    <t>less</t>
  </si>
  <si>
    <t>getting</t>
  </si>
  <si>
    <t>spays</t>
  </si>
  <si>
    <t>lady</t>
  </si>
  <si>
    <t>mrs</t>
  </si>
  <si>
    <t>encourage</t>
  </si>
  <si>
    <t>continue</t>
  </si>
  <si>
    <t>убийца</t>
  </si>
  <si>
    <t>гэбэшная</t>
  </si>
  <si>
    <t>disgraceful</t>
  </si>
  <si>
    <t>saw</t>
  </si>
  <si>
    <t>sad</t>
  </si>
  <si>
    <t>ohio</t>
  </si>
  <si>
    <t>troubling</t>
  </si>
  <si>
    <t>20</t>
  </si>
  <si>
    <t>horrifying</t>
  </si>
  <si>
    <t>wahrheit</t>
  </si>
  <si>
    <t>heimkehr</t>
  </si>
  <si>
    <t>themenbereiche</t>
  </si>
  <si>
    <t>revisionismus</t>
  </si>
  <si>
    <t>daß</t>
  </si>
  <si>
    <t>einmal</t>
  </si>
  <si>
    <t>estadounidenses</t>
  </si>
  <si>
    <t>dicen</t>
  </si>
  <si>
    <t>verdad</t>
  </si>
  <si>
    <t>creen</t>
  </si>
  <si>
    <t>presionan</t>
  </si>
  <si>
    <t>pelee</t>
  </si>
  <si>
    <t>cn</t>
  </si>
  <si>
    <t>estan</t>
  </si>
  <si>
    <t>felices</t>
  </si>
  <si>
    <t>haciendo</t>
  </si>
  <si>
    <t>guerras</t>
  </si>
  <si>
    <t>vendiendo</t>
  </si>
  <si>
    <t>armas</t>
  </si>
  <si>
    <t>son</t>
  </si>
  <si>
    <t>amos</t>
  </si>
  <si>
    <t>del</t>
  </si>
  <si>
    <t>mundo</t>
  </si>
  <si>
    <t>ya</t>
  </si>
  <si>
    <t>bajate</t>
  </si>
  <si>
    <t>nube</t>
  </si>
  <si>
    <t>eeuu</t>
  </si>
  <si>
    <t>dios</t>
  </si>
  <si>
    <t>dar</t>
  </si>
  <si>
    <t>pago</t>
  </si>
  <si>
    <t>Top Hashtags In Video1 Comment in Entire Graph</t>
  </si>
  <si>
    <t>Top Hashtags In Video1 Comment in G1</t>
  </si>
  <si>
    <t>Top Hashtags In Video1 Comment in G2</t>
  </si>
  <si>
    <t>Top Hashtags In Video1 Comment in G3</t>
  </si>
  <si>
    <t>Top Hashtags In Video1 Comment in G4</t>
  </si>
  <si>
    <t>Top Hashtags In Video1 Comment in G5</t>
  </si>
  <si>
    <t>Top Hashtags In Video1 Comment in G6</t>
  </si>
  <si>
    <t>Top Hashtags In Video1 Comment in G7</t>
  </si>
  <si>
    <t>Top Hashtags In Video1 Comment in G8</t>
  </si>
  <si>
    <t>Top Hashtags In Video1 Comment in G9</t>
  </si>
  <si>
    <t>Top Hashtags In Video1 Comment in G10</t>
  </si>
  <si>
    <t>Top Hashtags In Video1 Comment</t>
  </si>
  <si>
    <t>Top Hashtags In Video2 Comment in Entire Graph</t>
  </si>
  <si>
    <t>Top Hashtags In Video2 Comment in G1</t>
  </si>
  <si>
    <t>Top Hashtags In Video2 Comment in G2</t>
  </si>
  <si>
    <t>Top Hashtags In Video2 Comment in G3</t>
  </si>
  <si>
    <t>Top Hashtags In Video2 Comment in G4</t>
  </si>
  <si>
    <t>Top Hashtags In Video2 Comment in G5</t>
  </si>
  <si>
    <t>Top Hashtags In Video2 Comment in G6</t>
  </si>
  <si>
    <t>Top Hashtags In Video2 Comment in G7</t>
  </si>
  <si>
    <t>Top Hashtags In Video2 Comment in G8</t>
  </si>
  <si>
    <t>Top Hashtags In Video2 Comment in G9</t>
  </si>
  <si>
    <t>Top Hashtags In Video2 Comment in G10</t>
  </si>
  <si>
    <t>Top Hashtags In Video2 Comment</t>
  </si>
  <si>
    <t>Top Words in Video1 Comment in Entire Graph</t>
  </si>
  <si>
    <t>Top Words in Video1 Comment in G1</t>
  </si>
  <si>
    <t>Top Words in Video1 Comment in G2</t>
  </si>
  <si>
    <t>Top Words in Video1 Comment in G3</t>
  </si>
  <si>
    <t>Top Words in Video1 Comment in G4</t>
  </si>
  <si>
    <t>Top Words in Video1 Comment in G5</t>
  </si>
  <si>
    <t>Top Words in Video1 Comment in G6</t>
  </si>
  <si>
    <t>Top Words in Video1 Comment in G7</t>
  </si>
  <si>
    <t>Top Words in Video1 Comment in G8</t>
  </si>
  <si>
    <t>Top Words in Video1 Comment in G9</t>
  </si>
  <si>
    <t>Top Words in Video1 Comment in G10</t>
  </si>
  <si>
    <t>Top Words in Video1 Comment</t>
  </si>
  <si>
    <t>trump putin 39 president america something obama more white people</t>
  </si>
  <si>
    <t>trump 39 putin blah russia amp news president fake vladimir</t>
  </si>
  <si>
    <t>trump 39 putin lol banks take click mr enemy help</t>
  </si>
  <si>
    <t>trump russia russian 39 more america news laying usa basterds</t>
  </si>
  <si>
    <t>putin obama knew trump recognized america euhu university nederland sony</t>
  </si>
  <si>
    <t>sekolah di bantuan now se ja todos trump solo kasut</t>
  </si>
  <si>
    <t>held accountable trump 39 russia notes part national congress historical</t>
  </si>
  <si>
    <t>39 trump know yes one lying dumb putin never people</t>
  </si>
  <si>
    <t>putin sehr sympathisch herr wahrheit heimkehr info themenbereiche revisionismus daß</t>
  </si>
  <si>
    <t>Top Word Pairs in Video1 Comment in Entire Graph</t>
  </si>
  <si>
    <t>blah,blah</t>
  </si>
  <si>
    <t>fake,news</t>
  </si>
  <si>
    <t>putin,39</t>
  </si>
  <si>
    <t>putin,knew</t>
  </si>
  <si>
    <t>deep,state</t>
  </si>
  <si>
    <t>com,watch</t>
  </si>
  <si>
    <t>Top Word Pairs in Video1 Comment in G1</t>
  </si>
  <si>
    <t>trump,guilty</t>
  </si>
  <si>
    <t>guilty,treason</t>
  </si>
  <si>
    <t>bald,assassin</t>
  </si>
  <si>
    <t>assassin,putin</t>
  </si>
  <si>
    <t>paying,more</t>
  </si>
  <si>
    <t>botax,rat</t>
  </si>
  <si>
    <t>rat,murderer</t>
  </si>
  <si>
    <t>murderer,kremlin</t>
  </si>
  <si>
    <t>kremlin,called</t>
  </si>
  <si>
    <t>Top Word Pairs in Video1 Comment in G2</t>
  </si>
  <si>
    <t>watch,mfjhmfopwde</t>
  </si>
  <si>
    <t>mfjhmfopwde,amp</t>
  </si>
  <si>
    <t>amp,index</t>
  </si>
  <si>
    <t>Top Word Pairs in Video1 Comment in G3</t>
  </si>
  <si>
    <t>Top Word Pairs in Video1 Comment in G4</t>
  </si>
  <si>
    <t>click,click</t>
  </si>
  <si>
    <t>Top Word Pairs in Video1 Comment in G5</t>
  </si>
  <si>
    <t>laying,usa</t>
  </si>
  <si>
    <t>usa,basterds</t>
  </si>
  <si>
    <t>trump,russian</t>
  </si>
  <si>
    <t>russian,spy</t>
  </si>
  <si>
    <t>benedict,arnold</t>
  </si>
  <si>
    <t>russia,together</t>
  </si>
  <si>
    <t>together,set</t>
  </si>
  <si>
    <t>set,example</t>
  </si>
  <si>
    <t>example,teamwork</t>
  </si>
  <si>
    <t>teamwork,leadership</t>
  </si>
  <si>
    <t>Top Word Pairs in Video1 Comment in G6</t>
  </si>
  <si>
    <t>knew,obama</t>
  </si>
  <si>
    <t>knew,trump</t>
  </si>
  <si>
    <t>euhu,university</t>
  </si>
  <si>
    <t>university,nederland</t>
  </si>
  <si>
    <t>nederland,sony</t>
  </si>
  <si>
    <t>sony,tech</t>
  </si>
  <si>
    <t>tech,development</t>
  </si>
  <si>
    <t>development,together</t>
  </si>
  <si>
    <t>putin,hated</t>
  </si>
  <si>
    <t>Top Word Pairs in Video1 Comment in G7</t>
  </si>
  <si>
    <t>bantuan,sekolah</t>
  </si>
  <si>
    <t>ja,ja</t>
  </si>
  <si>
    <t>ja,todos</t>
  </si>
  <si>
    <t>todos,esperando</t>
  </si>
  <si>
    <t>esperando,tener</t>
  </si>
  <si>
    <t>tener,suerte</t>
  </si>
  <si>
    <t>suerte,estrechar</t>
  </si>
  <si>
    <t>estrechar,mano</t>
  </si>
  <si>
    <t>mano,con</t>
  </si>
  <si>
    <t>con,alfa</t>
  </si>
  <si>
    <t>Top Word Pairs in Video1 Comment in G8</t>
  </si>
  <si>
    <t>held,accountable</t>
  </si>
  <si>
    <t>notes,part</t>
  </si>
  <si>
    <t>part,national</t>
  </si>
  <si>
    <t>national,congress</t>
  </si>
  <si>
    <t>congress,historical</t>
  </si>
  <si>
    <t>historical,records</t>
  </si>
  <si>
    <t>records,ensure</t>
  </si>
  <si>
    <t>ensure,wrong</t>
  </si>
  <si>
    <t>wrong,doings</t>
  </si>
  <si>
    <t>doings,held</t>
  </si>
  <si>
    <t>Top Word Pairs in Video1 Comment in G9</t>
  </si>
  <si>
    <t>people,know</t>
  </si>
  <si>
    <t>39,face</t>
  </si>
  <si>
    <t>Top Word Pairs in Video1 Comment in G10</t>
  </si>
  <si>
    <t>sehr,sympathisch</t>
  </si>
  <si>
    <t>sympathisch,herr</t>
  </si>
  <si>
    <t>herr,putin</t>
  </si>
  <si>
    <t>heimkehr,info</t>
  </si>
  <si>
    <t>info,themenbereiche</t>
  </si>
  <si>
    <t>themenbereiche,revisionismus</t>
  </si>
  <si>
    <t>Top Word Pairs in Video1 Comment</t>
  </si>
  <si>
    <t>trump,guilty  guilty,treason  bald,assassin  assassin,putin  president,trump  paying,more  botax,rat  rat,murderer  murderer,kremlin  kremlin,called</t>
  </si>
  <si>
    <t>blah,blah  vladimir,putin  fake,news  president,trump  putin,39  youtube,com  com,watch  watch,mfjhmfopwde  mfjhmfopwde,amp  amp,index</t>
  </si>
  <si>
    <t>laying,usa  usa,basterds  trump,russian  russian,spy  benedict,arnold  russia,together  together,set  set,example  example,teamwork  teamwork,leadership</t>
  </si>
  <si>
    <t>putin,knew  knew,obama  knew,trump  euhu,university  university,nederland  nederland,sony  sony,tech  tech,development  development,together  putin,hated</t>
  </si>
  <si>
    <t>bantuan,sekolah  ja,ja  ja,todos  todos,esperando  esperando,tener  tener,suerte  suerte,estrechar  estrechar,mano  mano,con  con,alfa</t>
  </si>
  <si>
    <t>held,accountable  notes,part  part,national  national,congress  congress,historical  historical,records  records,ensure  ensure,wrong  wrong,doings  doings,held</t>
  </si>
  <si>
    <t>putin,39  people,know  39,face</t>
  </si>
  <si>
    <t>sehr,sympathisch  sympathisch,herr  herr,putin  heimkehr,info  info,themenbereiche  themenbereiche,revisionismus</t>
  </si>
  <si>
    <t>Hashtags In Video1 Comment by Count</t>
  </si>
  <si>
    <t>Hashtags In Video1 Comment by Salience</t>
  </si>
  <si>
    <t>Hashtags In Video2 Comment by Count</t>
  </si>
  <si>
    <t>Hashtags In Video2 Comment by Salience</t>
  </si>
  <si>
    <t>Top Words in Video1 Comment by Count</t>
  </si>
  <si>
    <t>trump putin guilty treason hang believe suffered much gave everything</t>
  </si>
  <si>
    <t>brainwashed comment section arabia russia end western world order</t>
  </si>
  <si>
    <t>putin hates democrats easy talk</t>
  </si>
  <si>
    <t>se solo va trump estadounidenses dicen verdad creen presionan para</t>
  </si>
  <si>
    <t>sehr sympathisch herr putin</t>
  </si>
  <si>
    <t>military industrial complex agrees many nukes good without nuclear deterrence</t>
  </si>
  <si>
    <t>trump russian spy more people trust news channel owned kremlin</t>
  </si>
  <si>
    <t>wahrheit heimkehr info themenbereiche revisionismus daß einmal danke erläuterungen aktuellen</t>
  </si>
  <si>
    <t>39 trump know one lying dumb never people oh yes</t>
  </si>
  <si>
    <t>39 even jcope 2023 allies russia ditched dollar re once</t>
  </si>
  <si>
    <t>убийца гэбэшная</t>
  </si>
  <si>
    <t>putin obama knew people very trump media recognized america eternal</t>
  </si>
  <si>
    <t>trump 39 giuliani ate notes private meetings thought juicy hamberder</t>
  </si>
  <si>
    <t>big respect two presidents</t>
  </si>
  <si>
    <t>trump more paying president country putin economy guilty treason hang</t>
  </si>
  <si>
    <t>president america trump melania deep state spays mr donald 39</t>
  </si>
  <si>
    <t>feeling less good</t>
  </si>
  <si>
    <t>trump putin make up obama lines out strong want world</t>
  </si>
  <si>
    <t>stands trump america putin guilty treason put death maga moscow</t>
  </si>
  <si>
    <t>putin didn 39 beginning trump held hand something sexy</t>
  </si>
  <si>
    <t>39 country trump thinks over indeed doing even made believe</t>
  </si>
  <si>
    <t>milou thank much trump 39 very feel right bless great</t>
  </si>
  <si>
    <t>pirro america very smart used respect jumped stuck stupid bandwagon</t>
  </si>
  <si>
    <t>art deal selling usa russia trump news sputnik saying putina</t>
  </si>
  <si>
    <t>39 face yes gt thinks putin resembles mona lisa didn</t>
  </si>
  <si>
    <t>white know criminals invited house putin people 39 liberals want</t>
  </si>
  <si>
    <t>39 enemy lol re video mr trump thinking pandering hand</t>
  </si>
  <si>
    <t>bald assassin putin idiots countries putinnnnnnnnn proves president isn elite</t>
  </si>
  <si>
    <t>putin click trump transcript meeting here take envelope full money</t>
  </si>
  <si>
    <t>russia trump together set example teamwork leadership ww1 ww2 ally</t>
  </si>
  <si>
    <t>39 trump amp russian idiot time guys even people never</t>
  </si>
  <si>
    <t>botax rat murderer kremlin called jealous europe americans president puts</t>
  </si>
  <si>
    <t>president trump now friends criminals</t>
  </si>
  <si>
    <t>both look miserable wwi hilter wwii text books america macron</t>
  </si>
  <si>
    <t>trump news president fake italy ms13nbc called america around world</t>
  </si>
  <si>
    <t>united states survive kgb funded promoted compromised president</t>
  </si>
  <si>
    <t>trump banks criminal know putin take business cenk lying reagan</t>
  </si>
  <si>
    <t>cnn nothing pure hatred fake news great tweet wishing peace</t>
  </si>
  <si>
    <t>39 obama don even balls look putin eye trump much</t>
  </si>
  <si>
    <t>god americans ignorant toys boys putin knows trumps dumb kid</t>
  </si>
  <si>
    <t>two great white men trump whats everyone calling traitor cold</t>
  </si>
  <si>
    <t>isn 39 collusion</t>
  </si>
  <si>
    <t>39 spanky putin trump russian agent talked know up owning</t>
  </si>
  <si>
    <t>blah trump dump 39 putin russia history west kgb love</t>
  </si>
  <si>
    <t>laying usa basterds news best youtube jews don ll probably</t>
  </si>
  <si>
    <t>sekolah di bantuan now ja kasut kewangan jangan todos esperando</t>
  </si>
  <si>
    <t>trump 39 shared information russian russia know benedict arnold remember</t>
  </si>
  <si>
    <t>held accountable 39 notes part national congress historical records ensure</t>
  </si>
  <si>
    <t>meetings records russians trump 39 american present white house conversations</t>
  </si>
  <si>
    <t>italy news trump abandoned allies aligned minorities problems embraced fascism</t>
  </si>
  <si>
    <t>something again dems please learn communicate tv look republicans lie</t>
  </si>
  <si>
    <t>amp putin pee nice go youtube com watch mfjhmfopwde index</t>
  </si>
  <si>
    <t>trump russia see consider america private capitalist firm trade including</t>
  </si>
  <si>
    <t>Top Words in Video1 Comment by Salience</t>
  </si>
  <si>
    <t>solo se estadounidenses dicen verdad creen presionan para pelee cn</t>
  </si>
  <si>
    <t>more people trust news channel owned kremlin mean really much</t>
  </si>
  <si>
    <t>know one dumb never people yes horrifying 39 trump lying</t>
  </si>
  <si>
    <t>jcope 2023 allies russia ditched dollar re once going change</t>
  </si>
  <si>
    <t>obama knew putin trump people recognized america media very eternal</t>
  </si>
  <si>
    <t>giuliani ate notes private meetings thought juicy hamberder doesn love</t>
  </si>
  <si>
    <t>more paying president putin economy disgraceful america today troubling allies</t>
  </si>
  <si>
    <t>president america trump damn many men fucking deep state spays</t>
  </si>
  <si>
    <t>lines strong want putin trump make up obama out world</t>
  </si>
  <si>
    <t>stands lol throat knows putin guilty treason put death maga</t>
  </si>
  <si>
    <t>sexy didn 39 beginning trump held hand something putin</t>
  </si>
  <si>
    <t>country thinks over indeed doing believe stone trump kook viewers</t>
  </si>
  <si>
    <t>39 thank much trump milou very feel right bless great</t>
  </si>
  <si>
    <t>trump news sputnik saying putina talking really base kremlin white</t>
  </si>
  <si>
    <t>putin 39 people liberals want another brother between united states</t>
  </si>
  <si>
    <t>39 enemy re video mr trump thinking pandering hand signals</t>
  </si>
  <si>
    <t>idiots countries bald assassin putin putinnnnnnnnn proves president isn elite</t>
  </si>
  <si>
    <t>trump russia america putin together set example teamwork leadership ww1</t>
  </si>
  <si>
    <t>39 amp idiot time guys even people never change borne</t>
  </si>
  <si>
    <t>jealous europe americans president puts first never speaks ill country</t>
  </si>
  <si>
    <t>italy president abandoned allies aligned minorities problems embraced fascism amp</t>
  </si>
  <si>
    <t>banks criminal putin take business trump cenk lying reagan gorbachev</t>
  </si>
  <si>
    <t>nothing pure hatred fake news great tweet wishing peace skin</t>
  </si>
  <si>
    <t>god toys boys putin knows trumps dumb kid hence soccer</t>
  </si>
  <si>
    <t>trump whats everyone calling traitor cold over guys come putin</t>
  </si>
  <si>
    <t>up lock talked know spanky putin ballots trump russian agent</t>
  </si>
  <si>
    <t>blah dump putin 39 history west russia kgb love president</t>
  </si>
  <si>
    <t>news best youtube jews don ll probably take channels down</t>
  </si>
  <si>
    <t>sekolah di bantuan now kasut kewangan jangan ja major global</t>
  </si>
  <si>
    <t>39 shared information russian know benedict arnold trump russia remember</t>
  </si>
  <si>
    <t>held accountable trump supporters aren target audience notes part national</t>
  </si>
  <si>
    <t>meetings records russians american present white house conversations journalists owning</t>
  </si>
  <si>
    <t>italy news abandoned allies aligned minorities problems embraced fascism amp</t>
  </si>
  <si>
    <t>something again propaganda dems please learn communicate tv look republicans</t>
  </si>
  <si>
    <t>amp putin pee nice youtube com watch mfjhmfopwde index list</t>
  </si>
  <si>
    <t>russia see consider america private capitalist firm trade including saudi</t>
  </si>
  <si>
    <t>Top Word Pairs in Video1 Comment by Count</t>
  </si>
  <si>
    <t>trump,guilty  guilty,treason  treason,hang  hang,trump  believe,putin  putin,suffered  suffered,much  much,trump  trump,gave  gave,everything</t>
  </si>
  <si>
    <t>brainwashed,comment  comment,section  arabia,russia  russia,end  end,western  western,world  world,order</t>
  </si>
  <si>
    <t>putin,hates  hates,democrats  democrats,easy  easy,talk</t>
  </si>
  <si>
    <t>solo,estadounidenses  estadounidenses,dicen  dicen,verdad  verdad,se  se,creen  creen,presionan  presionan,trump  trump,para  para,se  se,pelee</t>
  </si>
  <si>
    <t>sehr,sympathisch  sympathisch,herr  herr,putin</t>
  </si>
  <si>
    <t>military,industrial  industrial,complex  complex,agrees  agrees,many  many,nukes  nukes,good  good,without  without,nuclear  nuclear,deterrence  deterrence,usa</t>
  </si>
  <si>
    <t>trump,russian  russian,spy  people,trust  trust,news  news,channel  channel,owned  owned,kremlin  mean,really  really,much  much,going</t>
  </si>
  <si>
    <t>heimkehr,info  info,themenbereiche  themenbereiche,revisionismus  danke,erläuterungen  erläuterungen,aktuellen  aktuellen,ilusionstheater  ilusionstheater,zitat  zitat,manchen  manchen,hochgelobte  hochgelobte,wladimir</t>
  </si>
  <si>
    <t>people,know  one,told  told,truth  truth,another  another,one  one,lying  lying,dumb  dumb,president  president,putin  putin,39</t>
  </si>
  <si>
    <t>jcope,2023  2023,allies  allies,russia  russia,even  even,ditched  ditched,dollar  dollar,39  39,re  re,once  once,39</t>
  </si>
  <si>
    <t>убийца,гэбэшная</t>
  </si>
  <si>
    <t>putin,knew  knew,obama  knew,trump  eternal,struggle  struggle,between  between,people  people,hatred  hatred,amongst  amongst,being  being,nurtured</t>
  </si>
  <si>
    <t>giuliani,trump  trump,ate  ate,notes  notes,private  private,meetings  meetings,trump  trump,thought  thought,juicy  juicy,hamberder  hamberder,doesn</t>
  </si>
  <si>
    <t>big,respect  respect,two  two,presidents</t>
  </si>
  <si>
    <t>paying,more  trump,guilty  guilty,treason  treason,hang  hang,trump  economy,better  republicans,mccain  mccain,arizona  arizona,one  one,disgraceful</t>
  </si>
  <si>
    <t>deep,state  state,spays  spays,president  president,america  america,mr  mr,donald  donald,trump  trump,39  39,nothing  nothing,against</t>
  </si>
  <si>
    <t>feeling,less  less,good</t>
  </si>
  <si>
    <t>west,east  east,gonna  gonna,find  find,peace  peace,need  need,hate  hate,make  make,liberals  liberals,obsolete  obsolete,vote</t>
  </si>
  <si>
    <t>trump,guilty  guilty,treason  treason,put  put,death  death,maga  maga,stands  stands,moscow  moscow,39  39,agent  agent,governing</t>
  </si>
  <si>
    <t>didn,39  39,putin  putin,beginning  beginning,trump  trump,held  held,hand  hand,something  putin,sexy</t>
  </si>
  <si>
    <t>kook,viewers  viewers,over  over,never  never,ending  ending,fake  fake,russia  russia,39  39,39  39,news  news,exactly</t>
  </si>
  <si>
    <t>thank,very  very,much  much,milou  milou,feel  feel,right  right,bless  great,reading  reading,everything  everything,track  track,readers</t>
  </si>
  <si>
    <t>pirro,very  very,smart  smart,used  used,respect  respect,jumped  jumped,stuck  stuck,stupid  stupid,bandwagon  bandwagon,trump  trump,give</t>
  </si>
  <si>
    <t>art,deal  deal,selling  selling,usa  usa,russia  news,sputnik  sputnik,saying  saying,putina  putina,talking  talking,trump  trump,really</t>
  </si>
  <si>
    <t>39,face  thinks,putin  putin,39  face,resembles  resembles,mona  mona,lisa  lisa,39  didn,yes  yes,yes  yes,wanted</t>
  </si>
  <si>
    <t>know,criminals  criminals,invited  invited,white  white,house  liberals,want  want,another  another,brother  brother,between  between,united  united,states</t>
  </si>
  <si>
    <t>re,video  video,mr  mr,trump  trump,39  39,thinking  thinking,pandering  pandering,enemy  enemy,hand  hand,signals  signals,fist</t>
  </si>
  <si>
    <t>bald,assassin  assassin,putin  proves,president  president,isn  isn,elite  elite,hand  hand,behind  behind,everything  everything,merely  merely,face</t>
  </si>
  <si>
    <t>click,click  transcript,meeting  meeting,putin  putin,here  here,take  take,envelope  envelope,full  full,money  money,click  click,sounds</t>
  </si>
  <si>
    <t>russia,together  together,set  set,example  example,teamwork  teamwork,leadership  leadership,ww1  ww1,ww2  ww2,russia  russia,ally  evil,failed</t>
  </si>
  <si>
    <t>people,never  never,change  change,39  39,borne  borne,amp  amp,aren  aren,39  39,russian  russian,amp  amp,trump</t>
  </si>
  <si>
    <t>botax,rat  rat,murderer  murderer,kremlin  kremlin,called  jealous,europe  europe,americans  americans,president  president,puts  puts,first  first,never</t>
  </si>
  <si>
    <t>president,trump  trump,now  now,friends  friends,criminals</t>
  </si>
  <si>
    <t>both,look  look,miserable  wwi,hilter  hilter,wwii  wwii,text  text,books  books,america  macron,globalist  globalist,schill  goes,show</t>
  </si>
  <si>
    <t>president,trump  fake,news  ms13nbc,called  called,fake  news,america  america,around  around,world  world,try  try,best  best,give</t>
  </si>
  <si>
    <t>united,states  states,survive  survive,kgb  kgb,funded  funded,promoted  promoted,compromised  compromised,president</t>
  </si>
  <si>
    <t>cenk,lying  lying,reagan  reagan,gorbachev  gorbachev,private  private,meeting  meeting,negotiations  negotiations,hours  besides,criminal  criminal,acts  acts,know</t>
  </si>
  <si>
    <t>nothing,pure  pure,hatred  hatred,cnn  cnn,fake  fake,news  great,tweet  tweet,wishing  wishing,peace  skin,cnn</t>
  </si>
  <si>
    <t>obama,don  don,39  39,even  even,balls  balls,look  look,putin  putin,39  39,eye  eye,trump  trump,much</t>
  </si>
  <si>
    <t>americans,ignorant  toys,boys  boys,putin  putin,knows  knows,trumps  trumps,dumb  dumb,kid  kid,hence  hence,soccer  soccer,ball</t>
  </si>
  <si>
    <t>two,great  great,white  white,men  whats,everyone  everyone,calling  calling,trump  trump,traitor  traitor,cold  cold,over  over,guys</t>
  </si>
  <si>
    <t>isn,39  39,collusion</t>
  </si>
  <si>
    <t>putin,39  spanky,39  russian,agent  owning,trump  trump,vladimir  vladimir,putin  39,best  best,investment  investment,moscow  moscow,against</t>
  </si>
  <si>
    <t>blah,blah  donald,dump  dump,putin  putin,love  love,each  each,dump  dump,worst  worst,president  president,usa  usa,39</t>
  </si>
  <si>
    <t>laying,usa  usa,basterds  news,best  best,youtube  youtube,jews  jews,don  don,ll  ll,probably  probably,take  take,channels</t>
  </si>
  <si>
    <t>benedict,arnold  remember,sharing  sharing,gt  gt,google  google,donald  donald,trump  trump,39  39,shared  shared,highly  highly,classified</t>
  </si>
  <si>
    <t>meetings,russians  white,house  records,meetings  owning,trump  trump,vladimir  vladimir,putin  putin,39  39,best  best,investment  investment,moscow</t>
  </si>
  <si>
    <t>abandoned,allies  allies,aligned  minorities,problems  problems,embraced  embraced,fascism  fascism,amp  amp,nationalism  mi,zac  zac,wasnt  wasnt,adopted</t>
  </si>
  <si>
    <t>dems,please  please,learn  learn,communicate  communicate,tv  tv,something  something,look  look,republicans  republicans,lie  lie,something  something,truthful</t>
  </si>
  <si>
    <t>youtube,com  com,watch  watch,mfjhmfopwde  mfjhmfopwde,amp  amp,index  index,amp  amp,list  list,rdwre1gwzhk  listen,carefully  carefully,comrad</t>
  </si>
  <si>
    <t>see,trump  trump,consider  consider,america  america,private  private,capitalist  capitalist,firm  firm,trade  trade,including  including,russia  russia,saudi</t>
  </si>
  <si>
    <t>Top Word Pairs in Video1 Comment by Salience</t>
  </si>
  <si>
    <t>people,trust  trust,news  news,channel  channel,owned  owned,kremlin  mean,really  really,much  much,going  going,media  media,politicians</t>
  </si>
  <si>
    <t>paying,more  economy,better  trump,guilty  guilty,treason  treason,hang  hang,trump  republicans,mccain  mccain,arizona  arizona,one  one,disgraceful</t>
  </si>
  <si>
    <t>damn,many  many,men  men,melania  melania,fucking  deep,state  state,spays  spays,president  president,america  america,mr  mr,donald</t>
  </si>
  <si>
    <t>putin,sexy  didn,39  39,putin  putin,beginning  beginning,trump  trump,held  held,hand  hand,something</t>
  </si>
  <si>
    <t>news,sputnik  sputnik,saying  saying,putina  putina,talking  talking,trump  trump,really  really,base  base,kremlin  kremlin,white  white,house</t>
  </si>
  <si>
    <t>liberals,want  want,another  another,brother  brother,between  between,united  united,states  states,russia  russia,two  two,great  great,white</t>
  </si>
  <si>
    <t>jealous,europe  europe,americans  americans,president  president,puts  puts,first  first,never  never,speaks  speaks,ill  ill,country  country,blessed</t>
  </si>
  <si>
    <t>president,trump  abandoned,allies  allies,aligned  minorities,problems  problems,embraced  embraced,fascism  fascism,amp  amp,nationalism  wwi,benito  benito,mussolini</t>
  </si>
  <si>
    <t>toys,boys  boys,putin  putin,knows  knows,trumps  trumps,dumb  dumb,kid  kid,hence  hence,soccer  soccer,ball  ball,insult</t>
  </si>
  <si>
    <t>whats,everyone  everyone,calling  calling,trump  trump,traitor  traitor,cold  cold,over  over,guys  come,putin  putin,dividing  dividing,allies</t>
  </si>
  <si>
    <t>up,lock  lock,up  putin,39  spanky,39  russian,agent  owning,trump  trump,vladimir  vladimir,putin  39,best  best,investment</t>
  </si>
  <si>
    <t>news,best  best,youtube  youtube,jews  jews,don  don,ll  ll,probably  probably,take  take,channels  channels,down  laying,usa</t>
  </si>
  <si>
    <t>bantuan,sekolah  di,seluruh  tahun,2019  ja,ja  ja,todos  todos,esperando  esperando,tener  tener,suerte  suerte,estrechar  estrechar,mano</t>
  </si>
  <si>
    <t>held,accountable  trump,supporters  supporters,aren  aren,39  39,target  target,audience  notes,part  part,national  national,congress  congress,historical</t>
  </si>
  <si>
    <t>G1: trump putin 39 president america something obama more white people</t>
  </si>
  <si>
    <t>G2: trump 39 putin blah russia amp news president fake vladimir</t>
  </si>
  <si>
    <t>G4: trump 39 putin lol banks take click mr enemy help</t>
  </si>
  <si>
    <t>G5: trump russia russian 39 more america news laying usa basterds</t>
  </si>
  <si>
    <t>G6: putin obama knew trump recognized america euhu university nederland sony</t>
  </si>
  <si>
    <t>G7: sekolah di bantuan now se ja todos trump solo kasut</t>
  </si>
  <si>
    <t>G8: held accountable trump 39 russia notes part national congress historical</t>
  </si>
  <si>
    <t>G9: 39 trump know yes one lying dumb putin never people</t>
  </si>
  <si>
    <t>G10: putin sehr sympathisch herr wahrheit heimkehr info themenbereiche revisionismus daß</t>
  </si>
  <si>
    <t>G11: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</si>
</sst>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5">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4"/>
      <tableStyleElement type="headerRow" dxfId="293"/>
    </tableStyle>
    <tableStyle name="NodeXL Table" pivot="0" count="1">
      <tableStyleElement type="headerRow" dxfId="2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617317"/>
        <c:axId val="66011534"/>
      </c:barChart>
      <c:catAx>
        <c:axId val="446173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11534"/>
        <c:crosses val="autoZero"/>
        <c:auto val="1"/>
        <c:lblOffset val="100"/>
        <c:noMultiLvlLbl val="0"/>
      </c:catAx>
      <c:valAx>
        <c:axId val="660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232895"/>
        <c:axId val="45334008"/>
      </c:barChart>
      <c:catAx>
        <c:axId val="572328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334008"/>
        <c:crosses val="autoZero"/>
        <c:auto val="1"/>
        <c:lblOffset val="100"/>
        <c:noMultiLvlLbl val="0"/>
      </c:catAx>
      <c:valAx>
        <c:axId val="45334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32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52889"/>
        <c:axId val="48176002"/>
      </c:barChart>
      <c:catAx>
        <c:axId val="53528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176002"/>
        <c:crosses val="autoZero"/>
        <c:auto val="1"/>
        <c:lblOffset val="100"/>
        <c:noMultiLvlLbl val="0"/>
      </c:catAx>
      <c:valAx>
        <c:axId val="48176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2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930835"/>
        <c:axId val="9942060"/>
      </c:barChart>
      <c:catAx>
        <c:axId val="309308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942060"/>
        <c:crosses val="autoZero"/>
        <c:auto val="1"/>
        <c:lblOffset val="100"/>
        <c:noMultiLvlLbl val="0"/>
      </c:catAx>
      <c:valAx>
        <c:axId val="9942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0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369677"/>
        <c:axId val="502"/>
      </c:barChart>
      <c:catAx>
        <c:axId val="223696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2"/>
        <c:crosses val="autoZero"/>
        <c:auto val="1"/>
        <c:lblOffset val="100"/>
        <c:noMultiLvlLbl val="0"/>
      </c:catAx>
      <c:valAx>
        <c:axId val="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19"/>
        <c:axId val="40672"/>
      </c:barChart>
      <c:catAx>
        <c:axId val="45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672"/>
        <c:crosses val="autoZero"/>
        <c:auto val="1"/>
        <c:lblOffset val="100"/>
        <c:noMultiLvlLbl val="0"/>
      </c:catAx>
      <c:valAx>
        <c:axId val="40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6049"/>
        <c:axId val="3294442"/>
      </c:barChart>
      <c:catAx>
        <c:axId val="3660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94442"/>
        <c:crosses val="autoZero"/>
        <c:auto val="1"/>
        <c:lblOffset val="100"/>
        <c:noMultiLvlLbl val="0"/>
      </c:catAx>
      <c:valAx>
        <c:axId val="32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649979"/>
        <c:axId val="65523220"/>
      </c:barChart>
      <c:catAx>
        <c:axId val="296499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23220"/>
        <c:crosses val="autoZero"/>
        <c:auto val="1"/>
        <c:lblOffset val="100"/>
        <c:noMultiLvlLbl val="0"/>
      </c:catAx>
      <c:valAx>
        <c:axId val="6552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2838069"/>
        <c:axId val="5780574"/>
      </c:barChart>
      <c:catAx>
        <c:axId val="52838069"/>
        <c:scaling>
          <c:orientation val="minMax"/>
        </c:scaling>
        <c:axPos val="b"/>
        <c:delete val="1"/>
        <c:majorTickMark val="out"/>
        <c:minorTickMark val="none"/>
        <c:tickLblPos val="none"/>
        <c:crossAx val="5780574"/>
        <c:crosses val="autoZero"/>
        <c:auto val="1"/>
        <c:lblOffset val="100"/>
        <c:noMultiLvlLbl val="0"/>
      </c:catAx>
      <c:valAx>
        <c:axId val="5780574"/>
        <c:scaling>
          <c:orientation val="minMax"/>
        </c:scaling>
        <c:axPos val="l"/>
        <c:delete val="1"/>
        <c:majorTickMark val="out"/>
        <c:minorTickMark val="none"/>
        <c:tickLblPos val="none"/>
        <c:crossAx val="52838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93" name="Subgraph-mRQtNgHUzQ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95" name="Subgraph-CjHgiG9NGI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97" name="Subgraph-_PvDQBC2aN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99" name="Subgraph-G3d25A35hXQ"/>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01" name="Subgraph-FEB9a_m8kr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03" name="Subgraph-IFS5CSP5fR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05" name="Subgraph-x4YY5b8nIL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07" name="Subgraph-_JZHFOCZto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09" name="Subgraph-I8ecTRhRIT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1" name="Subgraph-VZHCI2VBF2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13" name="Subgraph-Lrk_0CGdHF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15" name="Subgraph-o90Yp54oxk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17" name="Subgraph-iYxdFnk5ed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19" name="Subgraph-Vdxy2qakWA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21" name="Subgraph-Kk6uNlSkLj4"/>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23" name="Subgraph-0nFP1kmGiG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25" name="Subgraph-K_jqKtnW2E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27" name="Subgraph-UvopPM-TBe8"/>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29" name="Subgraph-pHs3M5ObElQ"/>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31" name="Subgraph-bUR7sWLfhb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33" name="Subgraph-bQYosxXNgK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5" name="Subgraph-aofYx0FUHF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37" name="Subgraph-KZNaAIuRqI4"/>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39" name="Subgraph-MghbUG4V0b0"/>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41" name="Subgraph-1_6dMpjXWMw"/>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43" name="Subgraph-3HlYCyJ2zn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45" name="Subgraph-0Jx4BVJSdsw"/>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47" name="Subgraph-5D9F00IGQU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49" name="Subgraph-xkYkDHEc07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51" name="Subgraph-KWOQcKKgrW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53" name="Subgraph-V65nyPKSZs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55" name="Subgraph-bvukOVac7TM"/>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57" name="Subgraph-dSVVs0uWjFQ"/>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59" name="Subgraph-cwxqOoIyWm0"/>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61" name="Subgraph-6t5nb3xtIn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63" name="Subgraph-k7m26G0WpB4"/>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65" name="Subgraph-JOuwpZQ86w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67" name="Subgraph-iPh1gFp1vB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69" name="Subgraph-P-sj-SA6jT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71" name="Subgraph-CEkgH8rOHJ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73" name="Subgraph-iOfZiYM57b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75" name="Subgraph-fiWIThw83s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77" name="Subgraph-iBlApJ9E5_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79" name="Subgraph-ccKmRBTB8oU"/>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81" name="Subgraph-uzFiVQwksu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83" name="Subgraph-d_clS0mfxhQ"/>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85" name="Subgraph-9vcF7akFT3M"/>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87" name="Subgraph-BOVHMjzcMvw"/>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89" name="Subgraph-WNQmadQYpx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91" name="Subgraph-pddipna4Dr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93" name="Subgraph-y5-br83GlL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95" name="Subgraph-SLhb5BiCGB4"/>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97" name="Subgraph-kGW-esNjnI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99" name="Subgraph-hboVyzo0NK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301" name="Subgraph-a_8cur_h6m0"/>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03" name="Subgraph-P_znacxuhyU"/>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05" name="Subgraph-N_i8KWTo8Tg"/>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07" name="Subgraph-tWiJEgSaHW8"/>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09" name="Subgraph-2ivsYr8Tp-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11" name="Subgraph-p9JLeK3ey3U"/>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13" name="Subgraph-8uQwhecKc8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15" name="Subgraph-tG-vT4lP5k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17" name="Subgraph-oMWCjmykeiQ"/>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19" name="Subgraph-X8SfB00WBR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21" name="Subgraph-h0y3D8uqHm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23" name="Subgraph--49koOBguCg"/>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25" name="Subgraph-h4XXng440zQ"/>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27" name="Subgraph-LV2v7MgX1zc"/>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29" name="Subgraph-3Ar80sFzViw"/>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31" name="Subgraph-2-Xw0_2eMJg"/>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33" name="Subgraph-SEvi3AvLbD8"/>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35" name="Subgraph-oVYVEH7d7_k"/>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37" name="Subgraph-24567M2-u-4"/>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39" name="Subgraph-YyiAMLQTOlI"/>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41" name="Subgraph-51LroAfZ_8k"/>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43" name="Subgraph-p5BLKKREIck"/>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45" name="Subgraph-mprvfI7JwFI"/>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47" name="Subgraph-A4DdLYb5AvQ"/>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49" name="Subgraph-XwvjkJXaIJ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351" name="Subgraph-q9PB_et4638"/>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353" name="Subgraph-VVpSTSx2sG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55" name="Subgraph-1fMEA68Skck"/>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57" name="Subgraph-_UpTOfgUch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59" name="Subgraph-x7WlKRbRKu4"/>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361" name="Subgraph-NnYkKaI_ZZQ"/>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363" name="Subgraph-G9fq3BljjKo"/>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365" name="Subgraph-BUcu2xI8p1c"/>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367" name="Subgraph-3EANo82q7X4"/>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369" name="Subgraph-t7jMt6gJmGM"/>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371" name="Subgraph-7S9eUdFcC6k"/>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373" name="Subgraph-G3SO1EmVbB0"/>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375" name="Subgraph-XTuDJtZdMzc"/>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377" name="Subgraph-Qpwq--48wzs"/>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379" name="Subgraph-eBuuAX8rs-4"/>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381" name="Subgraph-viQnQYHVb8M"/>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248" totalsRowShown="0" headerRowDxfId="291" dataDxfId="254">
  <autoFilter ref="A2:AM248"/>
  <tableColumns count="39">
    <tableColumn id="1" name="Vertex 1" dataDxfId="240"/>
    <tableColumn id="2" name="Vertex 2" dataDxfId="238"/>
    <tableColumn id="3" name="Color" dataDxfId="239"/>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257"/>
    <tableColumn id="7" name="ID" dataDxfId="256"/>
    <tableColumn id="9" name="Dynamic Filter" dataDxfId="255"/>
    <tableColumn id="8" name="Add Your Own Columns Here" dataDxfId="237"/>
    <tableColumn id="15" name="Relationship" dataDxfId="236"/>
    <tableColumn id="16" name="Shared Commenter" dataDxfId="235"/>
    <tableColumn id="17" name="Video1 Comment" dataDxfId="234"/>
    <tableColumn id="18" name="Video2 Comment" dataDxfId="233"/>
    <tableColumn id="19" name="URLs In Video1 Comment" dataDxfId="232"/>
    <tableColumn id="20" name="URLs In Video2 Comment" dataDxfId="231"/>
    <tableColumn id="21" name="Domains In Video1 Comment" dataDxfId="230"/>
    <tableColumn id="22" name="Domains In Video2 Comment" dataDxfId="229"/>
    <tableColumn id="23" name="Hashtags In Video1 Comment" dataDxfId="228"/>
    <tableColumn id="24" name="Hashtags In Video2 Comment" dataDxfId="227"/>
    <tableColumn id="25" name="URLs In Both Video Comments" dataDxfId="226"/>
    <tableColumn id="26" name="Domains In Both Video Comments" dataDxfId="225"/>
    <tableColumn id="27" name="Hashtags In Both Video Comments" dataDxfId="224"/>
    <tableColumn id="28" name="Edge Weight"/>
    <tableColumn id="29" name="Vertex 1 Group" dataDxfId="198">
      <calculatedColumnFormula>REPLACE(INDEX(GroupVertices[Group], MATCH(Edges[[#This Row],[Vertex 1]],GroupVertices[Vertex],0)),1,1,"")</calculatedColumnFormula>
    </tableColumn>
    <tableColumn id="30" name="Vertex 2 Group" dataDxfId="165">
      <calculatedColumnFormula>REPLACE(INDEX(GroupVertices[Group], MATCH(Edges[[#This Row],[Vertex 2]],GroupVertices[Vertex],0)),1,1,"")</calculatedColumnFormula>
    </tableColumn>
    <tableColumn id="31" name="Sentiment List #1: Positive Word Count" dataDxfId="164"/>
    <tableColumn id="32" name="Sentiment List #1: Positive Word Percentage (%)" dataDxfId="163"/>
    <tableColumn id="33" name="Sentiment List #2: Negative Word Count" dataDxfId="162"/>
    <tableColumn id="34" name="Sentiment List #2: Negative Word Percentage (%)" dataDxfId="161"/>
    <tableColumn id="35" name="Sentiment List #3: (Add your own word list) Word Count" dataDxfId="160"/>
    <tableColumn id="36" name="Sentiment List #3: (Add your own word list) Word Percentage (%)" dataDxfId="159"/>
    <tableColumn id="37" name="Non-categorized Word Count" dataDxfId="158"/>
    <tableColumn id="38" name="Non-categorized Word Percentage (%)" dataDxfId="157"/>
    <tableColumn id="39" name="Edge Content Word Count" dataDxfId="15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197" dataDxfId="196">
  <autoFilter ref="A2:C27"/>
  <tableColumns count="3">
    <tableColumn id="1" name="Group 1" dataDxfId="189"/>
    <tableColumn id="2" name="Group 2" dataDxfId="188"/>
    <tableColumn id="3" name="Edges" dataDxfId="187"/>
  </tableColumns>
  <tableStyleInfo name="NodeXL Table" showFirstColumn="0" showLastColumn="0" showRowStripes="1" showColumnStripes="0"/>
</table>
</file>

<file path=xl/tables/table12.xml><?xml version="1.0" encoding="utf-8"?>
<table xmlns="http://schemas.openxmlformats.org/spreadsheetml/2006/main" id="11" name="Words" displayName="Words" ref="A1:G1346" totalsRowShown="0" headerRowDxfId="195" dataDxfId="194">
  <autoFilter ref="A1:G1346"/>
  <tableColumns count="7">
    <tableColumn id="1" name="Word" dataDxfId="184"/>
    <tableColumn id="2" name="Count" dataDxfId="183"/>
    <tableColumn id="3" name="Salience" dataDxfId="182"/>
    <tableColumn id="4" name="Group" dataDxfId="181"/>
    <tableColumn id="5" name="Word on Sentiment List #1: Positive" dataDxfId="180"/>
    <tableColumn id="6" name="Word on Sentiment List #2: Negative" dataDxfId="179"/>
    <tableColumn id="7" name="Word on Sentiment List #3: (Add your own word list)" dataDxfId="178"/>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262" totalsRowShown="0" headerRowDxfId="193" dataDxfId="192">
  <autoFilter ref="A1:L1262"/>
  <tableColumns count="12">
    <tableColumn id="1" name="Word 1" dataDxfId="177"/>
    <tableColumn id="2" name="Word 2" dataDxfId="176"/>
    <tableColumn id="3" name="Count" dataDxfId="175"/>
    <tableColumn id="4" name="Salience" dataDxfId="174"/>
    <tableColumn id="5" name="Mutual Information" dataDxfId="173"/>
    <tableColumn id="6" name="Group" dataDxfId="172"/>
    <tableColumn id="7" name="Word1 on Sentiment List #1: Positive" dataDxfId="171"/>
    <tableColumn id="8" name="Word1 on Sentiment List #2: Negative" dataDxfId="170"/>
    <tableColumn id="9" name="Word1 on Sentiment List #3: (Add your own word list)" dataDxfId="169"/>
    <tableColumn id="10" name="Word2 on Sentiment List #1: Positive" dataDxfId="168"/>
    <tableColumn id="11" name="Word2 on Sentiment List #2: Negative" dataDxfId="167"/>
    <tableColumn id="12" name="Word2 on Sentiment List #3: (Add your own word list)" dataDxfId="166"/>
  </tableColumns>
  <tableStyleInfo name="NodeXL Table" showFirstColumn="0" showLastColumn="0" showRowStripes="1" showColumnStripes="0"/>
</table>
</file>

<file path=xl/tables/table14.xml><?xml version="1.0" encoding="utf-8"?>
<table xmlns="http://schemas.openxmlformats.org/spreadsheetml/2006/main" id="16" name="NetworkTopItems_1" displayName="NetworkTopItems_1" ref="A1:V2" totalsRowShown="0" headerRowDxfId="109" dataDxfId="108">
  <autoFilter ref="A1:V2"/>
  <tableColumns count="22">
    <tableColumn id="1" name="Top Hashtags In Video1 Comment in Entire Graph" dataDxfId="107"/>
    <tableColumn id="2" name="Entire Graph Count" dataDxfId="106"/>
    <tableColumn id="3" name="Top Hashtags In Video1 Comment in G1" dataDxfId="105"/>
    <tableColumn id="4" name="G1 Count" dataDxfId="104"/>
    <tableColumn id="5" name="Top Hashtags In Video1 Comment in G2" dataDxfId="103"/>
    <tableColumn id="6" name="G2 Count" dataDxfId="102"/>
    <tableColumn id="7" name="Top Hashtags In Video1 Comment in G3" dataDxfId="101"/>
    <tableColumn id="8" name="G3 Count" dataDxfId="100"/>
    <tableColumn id="9" name="Top Hashtags In Video1 Comment in G4" dataDxfId="99"/>
    <tableColumn id="10" name="G4 Count" dataDxfId="98"/>
    <tableColumn id="11" name="Top Hashtags In Video1 Comment in G5" dataDxfId="97"/>
    <tableColumn id="12" name="G5 Count" dataDxfId="96"/>
    <tableColumn id="13" name="Top Hashtags In Video1 Comment in G6" dataDxfId="95"/>
    <tableColumn id="14" name="G6 Count" dataDxfId="94"/>
    <tableColumn id="15" name="Top Hashtags In Video1 Comment in G7" dataDxfId="93"/>
    <tableColumn id="16" name="G7 Count" dataDxfId="92"/>
    <tableColumn id="17" name="Top Hashtags In Video1 Comment in G8" dataDxfId="91"/>
    <tableColumn id="18" name="G8 Count" dataDxfId="90"/>
    <tableColumn id="19" name="Top Hashtags In Video1 Comment in G9" dataDxfId="89"/>
    <tableColumn id="20" name="G9 Count" dataDxfId="88"/>
    <tableColumn id="21" name="Top Hashtags In Video1 Comment in G10" dataDxfId="87"/>
    <tableColumn id="22" name="G10 Count" dataDxfId="86"/>
  </tableColumns>
  <tableStyleInfo name="NodeXL Table" showFirstColumn="0" showLastColumn="0" showRowStripes="1" showColumnStripes="0"/>
</table>
</file>

<file path=xl/tables/table15.xml><?xml version="1.0" encoding="utf-8"?>
<table xmlns="http://schemas.openxmlformats.org/spreadsheetml/2006/main" id="17" name="NetworkTopItems_2" displayName="NetworkTopItems_2" ref="A4:V5" totalsRowShown="0" headerRowDxfId="84" dataDxfId="83">
  <autoFilter ref="A4:V5"/>
  <tableColumns count="22">
    <tableColumn id="1" name="Top Hashtags In Video2 Comment in Entire Graph" dataDxfId="82"/>
    <tableColumn id="2" name="Entire Graph Count" dataDxfId="81"/>
    <tableColumn id="3" name="Top Hashtags In Video2 Comment in G1" dataDxfId="80"/>
    <tableColumn id="4" name="G1 Count" dataDxfId="79"/>
    <tableColumn id="5" name="Top Hashtags In Video2 Comment in G2" dataDxfId="78"/>
    <tableColumn id="6" name="G2 Count" dataDxfId="77"/>
    <tableColumn id="7" name="Top Hashtags In Video2 Comment in G3" dataDxfId="76"/>
    <tableColumn id="8" name="G3 Count" dataDxfId="75"/>
    <tableColumn id="9" name="Top Hashtags In Video2 Comment in G4" dataDxfId="74"/>
    <tableColumn id="10" name="G4 Count" dataDxfId="73"/>
    <tableColumn id="11" name="Top Hashtags In Video2 Comment in G5" dataDxfId="72"/>
    <tableColumn id="12" name="G5 Count" dataDxfId="71"/>
    <tableColumn id="13" name="Top Hashtags In Video2 Comment in G6" dataDxfId="70"/>
    <tableColumn id="14" name="G6 Count" dataDxfId="69"/>
    <tableColumn id="15" name="Top Hashtags In Video2 Comment in G7" dataDxfId="68"/>
    <tableColumn id="16" name="G7 Count" dataDxfId="67"/>
    <tableColumn id="17" name="Top Hashtags In Video2 Comment in G8" dataDxfId="66"/>
    <tableColumn id="18" name="G8 Count" dataDxfId="65"/>
    <tableColumn id="19" name="Top Hashtags In Video2 Comment in G9" dataDxfId="64"/>
    <tableColumn id="20" name="G9 Count" dataDxfId="63"/>
    <tableColumn id="21" name="Top Hashtags In Video2 Comment in G10" dataDxfId="62"/>
    <tableColumn id="22" name="G10 Count" dataDxfId="61"/>
  </tableColumns>
  <tableStyleInfo name="NodeXL Table" showFirstColumn="0" showLastColumn="0" showRowStripes="1" showColumnStripes="0"/>
</table>
</file>

<file path=xl/tables/table16.xml><?xml version="1.0" encoding="utf-8"?>
<table xmlns="http://schemas.openxmlformats.org/spreadsheetml/2006/main" id="18" name="NetworkTopItems_3" displayName="NetworkTopItems_3" ref="A7:V17" totalsRowShown="0" headerRowDxfId="59" dataDxfId="58">
  <autoFilter ref="A7:V17"/>
  <tableColumns count="22">
    <tableColumn id="1" name="Top Words in Video1 Comment in Entire Graph" dataDxfId="57"/>
    <tableColumn id="2" name="Entire Graph Count" dataDxfId="56"/>
    <tableColumn id="3" name="Top Words in Video1 Comment in G1" dataDxfId="55"/>
    <tableColumn id="4" name="G1 Count" dataDxfId="54"/>
    <tableColumn id="5" name="Top Words in Video1 Comment in G2" dataDxfId="53"/>
    <tableColumn id="6" name="G2 Count" dataDxfId="52"/>
    <tableColumn id="7" name="Top Words in Video1 Comment in G3" dataDxfId="51"/>
    <tableColumn id="8" name="G3 Count" dataDxfId="50"/>
    <tableColumn id="9" name="Top Words in Video1 Comment in G4" dataDxfId="49"/>
    <tableColumn id="10" name="G4 Count" dataDxfId="48"/>
    <tableColumn id="11" name="Top Words in Video1 Comment in G5" dataDxfId="47"/>
    <tableColumn id="12" name="G5 Count" dataDxfId="46"/>
    <tableColumn id="13" name="Top Words in Video1 Comment in G6" dataDxfId="45"/>
    <tableColumn id="14" name="G6 Count" dataDxfId="44"/>
    <tableColumn id="15" name="Top Words in Video1 Comment in G7" dataDxfId="43"/>
    <tableColumn id="16" name="G7 Count" dataDxfId="42"/>
    <tableColumn id="17" name="Top Words in Video1 Comment in G8" dataDxfId="41"/>
    <tableColumn id="18" name="G8 Count" dataDxfId="40"/>
    <tableColumn id="19" name="Top Words in Video1 Comment in G9" dataDxfId="39"/>
    <tableColumn id="20" name="G9 Count" dataDxfId="38"/>
    <tableColumn id="21" name="Top Words in Video1 Comment in G10" dataDxfId="37"/>
    <tableColumn id="22" name="G10 Count" dataDxfId="36"/>
  </tableColumns>
  <tableStyleInfo name="NodeXL Table" showFirstColumn="0" showLastColumn="0" showRowStripes="1" showColumnStripes="0"/>
</table>
</file>

<file path=xl/tables/table17.xml><?xml version="1.0" encoding="utf-8"?>
<table xmlns="http://schemas.openxmlformats.org/spreadsheetml/2006/main" id="19" name="NetworkTopItems_4" displayName="NetworkTopItems_4" ref="A20:V30" totalsRowShown="0" headerRowDxfId="34" dataDxfId="33">
  <autoFilter ref="A20:V30"/>
  <tableColumns count="22">
    <tableColumn id="1" name="Top Word Pairs in Video1 Comment in Entire Graph" dataDxfId="32"/>
    <tableColumn id="2" name="Entire Graph Count" dataDxfId="31"/>
    <tableColumn id="3" name="Top Word Pairs in Video1 Comment in G1" dataDxfId="30"/>
    <tableColumn id="4" name="G1 Count" dataDxfId="29"/>
    <tableColumn id="5" name="Top Word Pairs in Video1 Comment in G2" dataDxfId="28"/>
    <tableColumn id="6" name="G2 Count" dataDxfId="27"/>
    <tableColumn id="7" name="Top Word Pairs in Video1 Comment in G3" dataDxfId="26"/>
    <tableColumn id="8" name="G3 Count" dataDxfId="25"/>
    <tableColumn id="9" name="Top Word Pairs in Video1 Comment in G4" dataDxfId="24"/>
    <tableColumn id="10" name="G4 Count" dataDxfId="23"/>
    <tableColumn id="11" name="Top Word Pairs in Video1 Comment in G5" dataDxfId="22"/>
    <tableColumn id="12" name="G5 Count" dataDxfId="21"/>
    <tableColumn id="13" name="Top Word Pairs in Video1 Comment in G6" dataDxfId="20"/>
    <tableColumn id="14" name="G6 Count" dataDxfId="19"/>
    <tableColumn id="15" name="Top Word Pairs in Video1 Comment in G7" dataDxfId="18"/>
    <tableColumn id="16" name="G7 Count" dataDxfId="17"/>
    <tableColumn id="17" name="Top Word Pairs in Video1 Comment in G8" dataDxfId="16"/>
    <tableColumn id="18" name="G8 Count" dataDxfId="15"/>
    <tableColumn id="19" name="Top Word Pairs in Video1 Comment in G9" dataDxfId="14"/>
    <tableColumn id="20" name="G9 Count" dataDxfId="13"/>
    <tableColumn id="21" name="Top Word Pairs in Video1 Comment in G10" dataDxfId="12"/>
    <tableColumn id="22" name="G10 Count" dataDxfId="1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K97" totalsRowShown="0" headerRowDxfId="290" dataDxfId="241">
  <autoFilter ref="A2:BK97"/>
  <tableColumns count="63">
    <tableColumn id="1" name="Vertex" dataDxfId="253"/>
    <tableColumn id="55" name="Subgraph"/>
    <tableColumn id="2" name="Color" dataDxfId="252"/>
    <tableColumn id="5" name="Shape" dataDxfId="251"/>
    <tableColumn id="6" name="Size" dataDxfId="250"/>
    <tableColumn id="4" name="Opacity" dataDxfId="211"/>
    <tableColumn id="7" name="Image File" dataDxfId="209"/>
    <tableColumn id="3" name="Visibility" dataDxfId="210"/>
    <tableColumn id="10" name="Label" dataDxfId="249"/>
    <tableColumn id="16" name="Label Fill Color" dataDxfId="248"/>
    <tableColumn id="9" name="Label Position" dataDxfId="223"/>
    <tableColumn id="8" name="Tooltip" dataDxfId="221"/>
    <tableColumn id="18" name="Layout Order" dataDxfId="222"/>
    <tableColumn id="13" name="X" dataDxfId="247"/>
    <tableColumn id="14" name="Y" dataDxfId="246"/>
    <tableColumn id="12" name="Locked?" dataDxfId="245"/>
    <tableColumn id="19" name="Polar R" dataDxfId="244"/>
    <tableColumn id="20" name="Polar Angle" dataDxfId="119"/>
    <tableColumn id="21" name="Degree" dataDxfId="117"/>
    <tableColumn id="22" name="In-Degree" dataDxfId="118"/>
    <tableColumn id="23" name="Out-Degree" dataDxfId="114"/>
    <tableColumn id="24" name="Betweenness Centrality" dataDxfId="113"/>
    <tableColumn id="25" name="Closeness Centrality" dataDxfId="112"/>
    <tableColumn id="26" name="Eigenvector Centrality" dataDxfId="110"/>
    <tableColumn id="15" name="PageRank" dataDxfId="111"/>
    <tableColumn id="27" name="Clustering Coefficient" dataDxfId="115"/>
    <tableColumn id="29" name="Reciprocated Vertex Pair Ratio" dataDxfId="116"/>
    <tableColumn id="11" name="ID" dataDxfId="243"/>
    <tableColumn id="28" name="Dynamic Filter" dataDxfId="242"/>
    <tableColumn id="17" name="Add Your Own Columns Here" dataDxfId="220"/>
    <tableColumn id="30" name="Title" dataDxfId="219"/>
    <tableColumn id="31" name="Description" dataDxfId="218"/>
    <tableColumn id="32" name="Tags" dataDxfId="217"/>
    <tableColumn id="33" name="Author" dataDxfId="216"/>
    <tableColumn id="34" name="Created Date (UTC)" dataDxfId="215"/>
    <tableColumn id="35" name="Views" dataDxfId="214"/>
    <tableColumn id="36" name="Comments" dataDxfId="213"/>
    <tableColumn id="37" name="Likes Count" dataDxfId="212"/>
    <tableColumn id="38" name="Dislikes Count" dataDxfId="208"/>
    <tableColumn id="39" name="Custom Menu Item Text" dataDxfId="207"/>
    <tableColumn id="40" name="Custom Menu Item Action" dataDxfId="199"/>
    <tableColumn id="41" name="Vertex Group" dataDxfId="155">
      <calculatedColumnFormula>REPLACE(INDEX(GroupVertices[Group], MATCH(Vertices[[#This Row],[Vertex]],GroupVertices[Vertex],0)),1,1,"")</calculatedColumnFormula>
    </tableColumn>
    <tableColumn id="42" name="Sentiment List #1: Positive Word Count" dataDxfId="154"/>
    <tableColumn id="43" name="Sentiment List #1: Positive Word Percentage (%)" dataDxfId="153"/>
    <tableColumn id="44" name="Sentiment List #2: Negative Word Count" dataDxfId="152"/>
    <tableColumn id="45" name="Sentiment List #2: Negative Word Percentage (%)" dataDxfId="151"/>
    <tableColumn id="46" name="Sentiment List #3: (Add your own word list) Word Count" dataDxfId="150"/>
    <tableColumn id="47" name="Sentiment List #3: (Add your own word list) Word Percentage (%)" dataDxfId="149"/>
    <tableColumn id="48" name="Non-categorized Word Count" dataDxfId="148"/>
    <tableColumn id="49" name="Non-categorized Word Percentage (%)" dataDxfId="147"/>
    <tableColumn id="50" name="Vertex Content Word Count" dataDxfId="145"/>
    <tableColumn id="51" name="Top Words in Description by Count" dataDxfId="146"/>
    <tableColumn id="52" name="Top Words in Description by Salience" dataDxfId="191"/>
    <tableColumn id="53" name="Top Word Pairs in Description by Count" dataDxfId="190"/>
    <tableColumn id="54" name="Top Word Pairs in Description by Salience" dataDxfId="8"/>
    <tableColumn id="56" name="Hashtags In Video1 Comment by Count" dataDxfId="7"/>
    <tableColumn id="57" name="Hashtags In Video1 Comment by Salience" dataDxfId="6"/>
    <tableColumn id="58" name="Hashtags In Video2 Comment by Count" dataDxfId="5"/>
    <tableColumn id="59" name="Hashtags In Video2 Comment by Salience" dataDxfId="4"/>
    <tableColumn id="60" name="Top Words in Video1 Comment by Count" dataDxfId="3"/>
    <tableColumn id="61" name="Top Words in Video1 Comment by Salience" dataDxfId="2"/>
    <tableColumn id="62" name="Top Word Pairs in Video1 Comment by Count" dataDxfId="1"/>
    <tableColumn id="63" name="Top Word Pairs in Video1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M13" totalsRowShown="0" headerRowDxfId="289">
  <autoFilter ref="A2:AM13"/>
  <tableColumns count="39">
    <tableColumn id="1" name="Group" dataDxfId="206"/>
    <tableColumn id="2" name="Vertex Color" dataDxfId="205"/>
    <tableColumn id="3" name="Vertex Shape" dataDxfId="203"/>
    <tableColumn id="22" name="Visibility" dataDxfId="204"/>
    <tableColumn id="4" name="Collapsed?"/>
    <tableColumn id="18" name="Label" dataDxfId="288"/>
    <tableColumn id="20" name="Collapsed X"/>
    <tableColumn id="21" name="Collapsed Y"/>
    <tableColumn id="6" name="ID" dataDxfId="287"/>
    <tableColumn id="19" name="Collapsed Properties" dataDxfId="135"/>
    <tableColumn id="5" name="Vertices" dataDxfId="134"/>
    <tableColumn id="7" name="Unique Edges" dataDxfId="133"/>
    <tableColumn id="8" name="Edges With Duplicates" dataDxfId="132"/>
    <tableColumn id="9" name="Total Edges" dataDxfId="131"/>
    <tableColumn id="10" name="Self-Loops" dataDxfId="130"/>
    <tableColumn id="24" name="Reciprocated Vertex Pair Ratio" dataDxfId="129"/>
    <tableColumn id="25" name="Reciprocated Edge Ratio" dataDxfId="128"/>
    <tableColumn id="11" name="Connected Components" dataDxfId="127"/>
    <tableColumn id="12" name="Single-Vertex Connected Components" dataDxfId="126"/>
    <tableColumn id="13" name="Maximum Vertices in a Connected Component" dataDxfId="125"/>
    <tableColumn id="14" name="Maximum Edges in a Connected Component" dataDxfId="124"/>
    <tableColumn id="15" name="Maximum Geodesic Distance (Diameter)" dataDxfId="123"/>
    <tableColumn id="16" name="Average Geodesic Distance" dataDxfId="122"/>
    <tableColumn id="17" name="Graph Density" dataDxfId="120"/>
    <tableColumn id="23" name="Sentiment List #1: Positive Word Count" dataDxfId="121"/>
    <tableColumn id="26" name="Sentiment List #1: Positive Word Percentage (%)" dataDxfId="144"/>
    <tableColumn id="27" name="Sentiment List #2: Negative Word Count" dataDxfId="143"/>
    <tableColumn id="28" name="Sentiment List #2: Negative Word Percentage (%)" dataDxfId="142"/>
    <tableColumn id="29" name="Sentiment List #3: (Add your own word list) Word Count" dataDxfId="141"/>
    <tableColumn id="30" name="Sentiment List #3: (Add your own word list) Word Percentage (%)" dataDxfId="140"/>
    <tableColumn id="31" name="Non-categorized Word Count" dataDxfId="139"/>
    <tableColumn id="32" name="Non-categorized Word Percentage (%)" dataDxfId="138"/>
    <tableColumn id="33" name="Group Content Word Count" dataDxfId="136"/>
    <tableColumn id="34" name="Top Words in Description" dataDxfId="137"/>
    <tableColumn id="35" name="Top Word Pairs in Description" dataDxfId="85"/>
    <tableColumn id="36" name="Top Hashtags In Video1 Comment" dataDxfId="60"/>
    <tableColumn id="37" name="Top Hashtags In Video2 Comment" dataDxfId="35"/>
    <tableColumn id="38" name="Top Words in Video1 Comment" dataDxfId="10"/>
    <tableColumn id="39" name="Top Word Pairs in Video1 Comment" dataDxfId="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286" dataDxfId="285">
  <autoFilter ref="A1:C96"/>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6"/>
    <tableColumn id="2" name="Value" dataDxfId="1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4"/>
    <tableColumn id="2" name="Degree Frequency" dataDxfId="283">
      <calculatedColumnFormula>COUNTIF(Vertices[Degree], "&gt;= " &amp; D2) - COUNTIF(Vertices[Degree], "&gt;=" &amp; D3)</calculatedColumnFormula>
    </tableColumn>
    <tableColumn id="3" name="In-Degree Bin" dataDxfId="282"/>
    <tableColumn id="4" name="In-Degree Frequency" dataDxfId="281">
      <calculatedColumnFormula>COUNTIF(Vertices[In-Degree], "&gt;= " &amp; F2) - COUNTIF(Vertices[In-Degree], "&gt;=" &amp; F3)</calculatedColumnFormula>
    </tableColumn>
    <tableColumn id="5" name="Out-Degree Bin" dataDxfId="280"/>
    <tableColumn id="6" name="Out-Degree Frequency" dataDxfId="279">
      <calculatedColumnFormula>COUNTIF(Vertices[Out-Degree], "&gt;= " &amp; H2) - COUNTIF(Vertices[Out-Degree], "&gt;=" &amp; H3)</calculatedColumnFormula>
    </tableColumn>
    <tableColumn id="7" name="Betweenness Centrality Bin" dataDxfId="278"/>
    <tableColumn id="8" name="Betweenness Centrality Frequency" dataDxfId="277">
      <calculatedColumnFormula>COUNTIF(Vertices[Betweenness Centrality], "&gt;= " &amp; J2) - COUNTIF(Vertices[Betweenness Centrality], "&gt;=" &amp; J3)</calculatedColumnFormula>
    </tableColumn>
    <tableColumn id="9" name="Closeness Centrality Bin" dataDxfId="276"/>
    <tableColumn id="10" name="Closeness Centrality Frequency" dataDxfId="275">
      <calculatedColumnFormula>COUNTIF(Vertices[Closeness Centrality], "&gt;= " &amp; L2) - COUNTIF(Vertices[Closeness Centrality], "&gt;=" &amp; L3)</calculatedColumnFormula>
    </tableColumn>
    <tableColumn id="11" name="Eigenvector Centrality Bin" dataDxfId="274"/>
    <tableColumn id="12" name="Eigenvector Centrality Frequency" dataDxfId="273">
      <calculatedColumnFormula>COUNTIF(Vertices[Eigenvector Centrality], "&gt;= " &amp; N2) - COUNTIF(Vertices[Eigenvector Centrality], "&gt;=" &amp; N3)</calculatedColumnFormula>
    </tableColumn>
    <tableColumn id="18" name="PageRank Bin" dataDxfId="272"/>
    <tableColumn id="17" name="PageRank Frequency" dataDxfId="271">
      <calculatedColumnFormula>COUNTIF(Vertices[Eigenvector Centrality], "&gt;= " &amp; P2) - COUNTIF(Vertices[Eigenvector Centrality], "&gt;=" &amp; P3)</calculatedColumnFormula>
    </tableColumn>
    <tableColumn id="13" name="Clustering Coefficient Bin" dataDxfId="270"/>
    <tableColumn id="14" name="Clustering Coefficient Frequency" dataDxfId="269">
      <calculatedColumnFormula>COUNTIF(Vertices[Clustering Coefficient], "&gt;= " &amp; R2) - COUNTIF(Vertices[Clustering Coefficient], "&gt;=" &amp; R3)</calculatedColumnFormula>
    </tableColumn>
    <tableColumn id="15" name="Dynamic Filter Bin" dataDxfId="268"/>
    <tableColumn id="16" name="Dynamic Filter Frequency" dataDxfId="2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 Id="rId2" Type="http://schemas.openxmlformats.org/officeDocument/2006/relationships/table" Target="../tables/table15.xml" /><Relationship Id="rId3" Type="http://schemas.openxmlformats.org/officeDocument/2006/relationships/table" Target="../tables/table16.xml" /><Relationship Id="rId4"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Ionut.Rusu.Comedy/" TargetMode="External" /><Relationship Id="rId2" Type="http://schemas.openxmlformats.org/officeDocument/2006/relationships/hyperlink" Target="https://i.ytimg.com/vi/mRQtNgHUzQs/default.jpg" TargetMode="External" /><Relationship Id="rId3" Type="http://schemas.openxmlformats.org/officeDocument/2006/relationships/hyperlink" Target="https://i.ytimg.com/vi/CjHgiG9NGIU/default.jpg" TargetMode="External" /><Relationship Id="rId4" Type="http://schemas.openxmlformats.org/officeDocument/2006/relationships/hyperlink" Target="https://i.ytimg.com/vi/_PvDQBC2aN4/default.jpg" TargetMode="External" /><Relationship Id="rId5" Type="http://schemas.openxmlformats.org/officeDocument/2006/relationships/hyperlink" Target="https://i.ytimg.com/vi/G3d25A35hXQ/default.jpg" TargetMode="External" /><Relationship Id="rId6" Type="http://schemas.openxmlformats.org/officeDocument/2006/relationships/hyperlink" Target="https://i.ytimg.com/vi/FEB9a_m8kr0/default.jpg" TargetMode="External" /><Relationship Id="rId7" Type="http://schemas.openxmlformats.org/officeDocument/2006/relationships/hyperlink" Target="https://i.ytimg.com/vi/IFS5CSP5fRM/default.jpg" TargetMode="External" /><Relationship Id="rId8" Type="http://schemas.openxmlformats.org/officeDocument/2006/relationships/hyperlink" Target="https://i.ytimg.com/vi/x4YY5b8nILg/default.jpg" TargetMode="External" /><Relationship Id="rId9" Type="http://schemas.openxmlformats.org/officeDocument/2006/relationships/hyperlink" Target="https://i.ytimg.com/vi/_JZHFOCZtoM/default.jpg" TargetMode="External" /><Relationship Id="rId10" Type="http://schemas.openxmlformats.org/officeDocument/2006/relationships/hyperlink" Target="https://i.ytimg.com/vi/I8ecTRhRITo/default.jpg" TargetMode="External" /><Relationship Id="rId11" Type="http://schemas.openxmlformats.org/officeDocument/2006/relationships/hyperlink" Target="https://i.ytimg.com/vi/VZHCI2VBF2o/default.jpg" TargetMode="External" /><Relationship Id="rId12" Type="http://schemas.openxmlformats.org/officeDocument/2006/relationships/hyperlink" Target="https://i.ytimg.com/vi/Lrk_0CGdHFo/default.jpg" TargetMode="External" /><Relationship Id="rId13" Type="http://schemas.openxmlformats.org/officeDocument/2006/relationships/hyperlink" Target="https://i.ytimg.com/vi/o90Yp54oxkc/default.jpg" TargetMode="External" /><Relationship Id="rId14" Type="http://schemas.openxmlformats.org/officeDocument/2006/relationships/hyperlink" Target="https://i.ytimg.com/vi/iYxdFnk5edA/default.jpg" TargetMode="External" /><Relationship Id="rId15" Type="http://schemas.openxmlformats.org/officeDocument/2006/relationships/hyperlink" Target="https://i.ytimg.com/vi/Vdxy2qakWAk/default.jpg" TargetMode="External" /><Relationship Id="rId16" Type="http://schemas.openxmlformats.org/officeDocument/2006/relationships/hyperlink" Target="https://i.ytimg.com/vi/Kk6uNlSkLj4/default.jpg" TargetMode="External" /><Relationship Id="rId17" Type="http://schemas.openxmlformats.org/officeDocument/2006/relationships/hyperlink" Target="https://i.ytimg.com/vi/0nFP1kmGiGo/default.jpg" TargetMode="External" /><Relationship Id="rId18" Type="http://schemas.openxmlformats.org/officeDocument/2006/relationships/hyperlink" Target="https://i.ytimg.com/vi/K_jqKtnW2Ec/default.jpg" TargetMode="External" /><Relationship Id="rId19" Type="http://schemas.openxmlformats.org/officeDocument/2006/relationships/hyperlink" Target="https://i.ytimg.com/vi/UvopPM-TBe8/default.jpg" TargetMode="External" /><Relationship Id="rId20" Type="http://schemas.openxmlformats.org/officeDocument/2006/relationships/hyperlink" Target="https://i.ytimg.com/vi/pHs3M5ObElQ/default.jpg" TargetMode="External" /><Relationship Id="rId21" Type="http://schemas.openxmlformats.org/officeDocument/2006/relationships/hyperlink" Target="https://i.ytimg.com/vi/bUR7sWLfhbc/default.jpg" TargetMode="External" /><Relationship Id="rId22" Type="http://schemas.openxmlformats.org/officeDocument/2006/relationships/hyperlink" Target="https://i.ytimg.com/vi/bQYosxXNgK0/default.jpg" TargetMode="External" /><Relationship Id="rId23" Type="http://schemas.openxmlformats.org/officeDocument/2006/relationships/hyperlink" Target="https://i.ytimg.com/vi/aofYx0FUHFI/default.jpg" TargetMode="External" /><Relationship Id="rId24" Type="http://schemas.openxmlformats.org/officeDocument/2006/relationships/hyperlink" Target="https://i.ytimg.com/vi/KZNaAIuRqI4/default.jpg" TargetMode="External" /><Relationship Id="rId25" Type="http://schemas.openxmlformats.org/officeDocument/2006/relationships/hyperlink" Target="https://i.ytimg.com/vi/MghbUG4V0b0/default.jpg" TargetMode="External" /><Relationship Id="rId26" Type="http://schemas.openxmlformats.org/officeDocument/2006/relationships/hyperlink" Target="https://i.ytimg.com/vi/1_6dMpjXWMw/default.jpg" TargetMode="External" /><Relationship Id="rId27" Type="http://schemas.openxmlformats.org/officeDocument/2006/relationships/hyperlink" Target="https://i.ytimg.com/vi/3HlYCyJ2znc/default.jpg" TargetMode="External" /><Relationship Id="rId28" Type="http://schemas.openxmlformats.org/officeDocument/2006/relationships/hyperlink" Target="https://i.ytimg.com/vi/0Jx4BVJSdsw/default.jpg" TargetMode="External" /><Relationship Id="rId29" Type="http://schemas.openxmlformats.org/officeDocument/2006/relationships/hyperlink" Target="https://i.ytimg.com/vi/5D9F00IGQUI/default.jpg" TargetMode="External" /><Relationship Id="rId30" Type="http://schemas.openxmlformats.org/officeDocument/2006/relationships/hyperlink" Target="https://i.ytimg.com/vi/xkYkDHEc07g/default.jpg" TargetMode="External" /><Relationship Id="rId31" Type="http://schemas.openxmlformats.org/officeDocument/2006/relationships/hyperlink" Target="https://i.ytimg.com/vi/KWOQcKKgrWI/default.jpg" TargetMode="External" /><Relationship Id="rId32" Type="http://schemas.openxmlformats.org/officeDocument/2006/relationships/hyperlink" Target="https://i.ytimg.com/vi/V65nyPKSZss/default.jpg" TargetMode="External" /><Relationship Id="rId33" Type="http://schemas.openxmlformats.org/officeDocument/2006/relationships/hyperlink" Target="https://i.ytimg.com/vi/bvukOVac7TM/default.jpg" TargetMode="External" /><Relationship Id="rId34" Type="http://schemas.openxmlformats.org/officeDocument/2006/relationships/hyperlink" Target="https://i.ytimg.com/vi/dSVVs0uWjFQ/default.jpg" TargetMode="External" /><Relationship Id="rId35" Type="http://schemas.openxmlformats.org/officeDocument/2006/relationships/hyperlink" Target="https://i.ytimg.com/vi/cwxqOoIyWm0/default.jpg" TargetMode="External" /><Relationship Id="rId36" Type="http://schemas.openxmlformats.org/officeDocument/2006/relationships/hyperlink" Target="https://i.ytimg.com/vi/6t5nb3xtInY/default.jpg" TargetMode="External" /><Relationship Id="rId37" Type="http://schemas.openxmlformats.org/officeDocument/2006/relationships/hyperlink" Target="https://i.ytimg.com/vi/k7m26G0WpB4/default.jpg" TargetMode="External" /><Relationship Id="rId38" Type="http://schemas.openxmlformats.org/officeDocument/2006/relationships/hyperlink" Target="https://i.ytimg.com/vi/JOuwpZQ86wk/default.jpg" TargetMode="External" /><Relationship Id="rId39" Type="http://schemas.openxmlformats.org/officeDocument/2006/relationships/hyperlink" Target="https://i.ytimg.com/vi/iPh1gFp1vBs/default.jpg" TargetMode="External" /><Relationship Id="rId40" Type="http://schemas.openxmlformats.org/officeDocument/2006/relationships/hyperlink" Target="https://i.ytimg.com/vi/P-sj-SA6jTE/default.jpg" TargetMode="External" /><Relationship Id="rId41" Type="http://schemas.openxmlformats.org/officeDocument/2006/relationships/hyperlink" Target="https://i.ytimg.com/vi/CEkgH8rOHJY/default.jpg" TargetMode="External" /><Relationship Id="rId42" Type="http://schemas.openxmlformats.org/officeDocument/2006/relationships/hyperlink" Target="https://i.ytimg.com/vi/iOfZiYM57bM/default.jpg" TargetMode="External" /><Relationship Id="rId43" Type="http://schemas.openxmlformats.org/officeDocument/2006/relationships/hyperlink" Target="https://i.ytimg.com/vi/fiWIThw83sE/default.jpg" TargetMode="External" /><Relationship Id="rId44" Type="http://schemas.openxmlformats.org/officeDocument/2006/relationships/hyperlink" Target="https://i.ytimg.com/vi/iBlApJ9E5_E/default.jpg" TargetMode="External" /><Relationship Id="rId45" Type="http://schemas.openxmlformats.org/officeDocument/2006/relationships/hyperlink" Target="https://i.ytimg.com/vi/ccKmRBTB8oU/default.jpg" TargetMode="External" /><Relationship Id="rId46" Type="http://schemas.openxmlformats.org/officeDocument/2006/relationships/hyperlink" Target="https://i.ytimg.com/vi/uzFiVQwksuU/default.jpg" TargetMode="External" /><Relationship Id="rId47" Type="http://schemas.openxmlformats.org/officeDocument/2006/relationships/hyperlink" Target="https://i.ytimg.com/vi/d_clS0mfxhQ/default.jpg" TargetMode="External" /><Relationship Id="rId48" Type="http://schemas.openxmlformats.org/officeDocument/2006/relationships/hyperlink" Target="https://i.ytimg.com/vi/9vcF7akFT3M/default.jpg" TargetMode="External" /><Relationship Id="rId49" Type="http://schemas.openxmlformats.org/officeDocument/2006/relationships/hyperlink" Target="https://i.ytimg.com/vi/BOVHMjzcMvw/default.jpg" TargetMode="External" /><Relationship Id="rId50" Type="http://schemas.openxmlformats.org/officeDocument/2006/relationships/hyperlink" Target="https://i.ytimg.com/vi/WNQmadQYpxs/default.jpg" TargetMode="External" /><Relationship Id="rId51" Type="http://schemas.openxmlformats.org/officeDocument/2006/relationships/hyperlink" Target="https://i.ytimg.com/vi/pddipna4Dr8/default.jpg" TargetMode="External" /><Relationship Id="rId52" Type="http://schemas.openxmlformats.org/officeDocument/2006/relationships/hyperlink" Target="https://i.ytimg.com/vi/y5-br83GlLc/default.jpg" TargetMode="External" /><Relationship Id="rId53" Type="http://schemas.openxmlformats.org/officeDocument/2006/relationships/hyperlink" Target="https://i.ytimg.com/vi/SLhb5BiCGB4/default.jpg" TargetMode="External" /><Relationship Id="rId54" Type="http://schemas.openxmlformats.org/officeDocument/2006/relationships/hyperlink" Target="https://i.ytimg.com/vi/kGW-esNjnIA/default.jpg" TargetMode="External" /><Relationship Id="rId55" Type="http://schemas.openxmlformats.org/officeDocument/2006/relationships/hyperlink" Target="https://i.ytimg.com/vi/hboVyzo0NKA/default.jpg" TargetMode="External" /><Relationship Id="rId56" Type="http://schemas.openxmlformats.org/officeDocument/2006/relationships/hyperlink" Target="https://i.ytimg.com/vi/a_8cur_h6m0/default.jpg" TargetMode="External" /><Relationship Id="rId57" Type="http://schemas.openxmlformats.org/officeDocument/2006/relationships/hyperlink" Target="https://i.ytimg.com/vi/P_znacxuhyU/default.jpg" TargetMode="External" /><Relationship Id="rId58" Type="http://schemas.openxmlformats.org/officeDocument/2006/relationships/hyperlink" Target="https://i.ytimg.com/vi/N_i8KWTo8Tg/default.jpg" TargetMode="External" /><Relationship Id="rId59" Type="http://schemas.openxmlformats.org/officeDocument/2006/relationships/hyperlink" Target="https://i.ytimg.com/vi/tWiJEgSaHW8/default.jpg" TargetMode="External" /><Relationship Id="rId60" Type="http://schemas.openxmlformats.org/officeDocument/2006/relationships/hyperlink" Target="https://i.ytimg.com/vi/2ivsYr8Tp-c/default.jpg" TargetMode="External" /><Relationship Id="rId61" Type="http://schemas.openxmlformats.org/officeDocument/2006/relationships/hyperlink" Target="https://i.ytimg.com/vi/p9JLeK3ey3U/default.jpg" TargetMode="External" /><Relationship Id="rId62" Type="http://schemas.openxmlformats.org/officeDocument/2006/relationships/hyperlink" Target="https://i.ytimg.com/vi/8uQwhecKc88/default.jpg" TargetMode="External" /><Relationship Id="rId63" Type="http://schemas.openxmlformats.org/officeDocument/2006/relationships/hyperlink" Target="https://i.ytimg.com/vi/tG-vT4lP5ks/default.jpg" TargetMode="External" /><Relationship Id="rId64" Type="http://schemas.openxmlformats.org/officeDocument/2006/relationships/hyperlink" Target="https://i.ytimg.com/vi/oMWCjmykeiQ/default.jpg" TargetMode="External" /><Relationship Id="rId65" Type="http://schemas.openxmlformats.org/officeDocument/2006/relationships/hyperlink" Target="https://i.ytimg.com/vi/X8SfB00WBRI/default.jpg" TargetMode="External" /><Relationship Id="rId66" Type="http://schemas.openxmlformats.org/officeDocument/2006/relationships/hyperlink" Target="https://i.ytimg.com/vi/h0y3D8uqHms/default.jpg" TargetMode="External" /><Relationship Id="rId67" Type="http://schemas.openxmlformats.org/officeDocument/2006/relationships/hyperlink" Target="https://i.ytimg.com/vi/-49koOBguCg/default.jpg" TargetMode="External" /><Relationship Id="rId68" Type="http://schemas.openxmlformats.org/officeDocument/2006/relationships/hyperlink" Target="https://i.ytimg.com/vi/h4XXng440zQ/default.jpg" TargetMode="External" /><Relationship Id="rId69" Type="http://schemas.openxmlformats.org/officeDocument/2006/relationships/hyperlink" Target="https://i.ytimg.com/vi/LV2v7MgX1zc/default.jpg" TargetMode="External" /><Relationship Id="rId70" Type="http://schemas.openxmlformats.org/officeDocument/2006/relationships/hyperlink" Target="https://i.ytimg.com/vi/3Ar80sFzViw/default.jpg" TargetMode="External" /><Relationship Id="rId71" Type="http://schemas.openxmlformats.org/officeDocument/2006/relationships/hyperlink" Target="https://i.ytimg.com/vi/2-Xw0_2eMJg/default.jpg" TargetMode="External" /><Relationship Id="rId72" Type="http://schemas.openxmlformats.org/officeDocument/2006/relationships/hyperlink" Target="https://i.ytimg.com/vi/SEvi3AvLbD8/default.jpg" TargetMode="External" /><Relationship Id="rId73" Type="http://schemas.openxmlformats.org/officeDocument/2006/relationships/hyperlink" Target="https://i.ytimg.com/vi/oVYVEH7d7_k/default.jpg" TargetMode="External" /><Relationship Id="rId74" Type="http://schemas.openxmlformats.org/officeDocument/2006/relationships/hyperlink" Target="https://i.ytimg.com/vi/24567M2-u-4/default.jpg" TargetMode="External" /><Relationship Id="rId75" Type="http://schemas.openxmlformats.org/officeDocument/2006/relationships/hyperlink" Target="https://i.ytimg.com/vi/YyiAMLQTOlI/default.jpg" TargetMode="External" /><Relationship Id="rId76" Type="http://schemas.openxmlformats.org/officeDocument/2006/relationships/hyperlink" Target="https://i.ytimg.com/vi/51LroAfZ_8k/default.jpg" TargetMode="External" /><Relationship Id="rId77" Type="http://schemas.openxmlformats.org/officeDocument/2006/relationships/hyperlink" Target="https://i.ytimg.com/vi/p5BLKKREIck/default.jpg" TargetMode="External" /><Relationship Id="rId78" Type="http://schemas.openxmlformats.org/officeDocument/2006/relationships/hyperlink" Target="https://i.ytimg.com/vi/mprvfI7JwFI/default.jpg" TargetMode="External" /><Relationship Id="rId79" Type="http://schemas.openxmlformats.org/officeDocument/2006/relationships/hyperlink" Target="https://i.ytimg.com/vi/A4DdLYb5AvQ/default.jpg" TargetMode="External" /><Relationship Id="rId80" Type="http://schemas.openxmlformats.org/officeDocument/2006/relationships/hyperlink" Target="https://i.ytimg.com/vi/XwvjkJXaIJE/default.jpg" TargetMode="External" /><Relationship Id="rId81" Type="http://schemas.openxmlformats.org/officeDocument/2006/relationships/hyperlink" Target="https://i.ytimg.com/vi/q9PB_et4638/default.jpg" TargetMode="External" /><Relationship Id="rId82" Type="http://schemas.openxmlformats.org/officeDocument/2006/relationships/hyperlink" Target="https://i.ytimg.com/vi/VVpSTSx2sGU/default.jpg" TargetMode="External" /><Relationship Id="rId83" Type="http://schemas.openxmlformats.org/officeDocument/2006/relationships/hyperlink" Target="https://i.ytimg.com/vi/1fMEA68Skck/default.jpg" TargetMode="External" /><Relationship Id="rId84" Type="http://schemas.openxmlformats.org/officeDocument/2006/relationships/hyperlink" Target="https://i.ytimg.com/vi/_UpTOfgUchI/default.jpg" TargetMode="External" /><Relationship Id="rId85" Type="http://schemas.openxmlformats.org/officeDocument/2006/relationships/hyperlink" Target="https://i.ytimg.com/vi/x7WlKRbRKu4/default.jpg" TargetMode="External" /><Relationship Id="rId86" Type="http://schemas.openxmlformats.org/officeDocument/2006/relationships/hyperlink" Target="https://i.ytimg.com/vi/NnYkKaI_ZZQ/default.jpg" TargetMode="External" /><Relationship Id="rId87" Type="http://schemas.openxmlformats.org/officeDocument/2006/relationships/hyperlink" Target="https://i.ytimg.com/vi/G9fq3BljjKo/default.jpg" TargetMode="External" /><Relationship Id="rId88" Type="http://schemas.openxmlformats.org/officeDocument/2006/relationships/hyperlink" Target="https://i.ytimg.com/vi/BUcu2xI8p1c/default.jpg" TargetMode="External" /><Relationship Id="rId89" Type="http://schemas.openxmlformats.org/officeDocument/2006/relationships/hyperlink" Target="https://i.ytimg.com/vi/3EANo82q7X4/default.jpg" TargetMode="External" /><Relationship Id="rId90" Type="http://schemas.openxmlformats.org/officeDocument/2006/relationships/hyperlink" Target="https://i.ytimg.com/vi/t7jMt6gJmGM/default.jpg" TargetMode="External" /><Relationship Id="rId91" Type="http://schemas.openxmlformats.org/officeDocument/2006/relationships/hyperlink" Target="https://i.ytimg.com/vi/7S9eUdFcC6k/default.jpg" TargetMode="External" /><Relationship Id="rId92" Type="http://schemas.openxmlformats.org/officeDocument/2006/relationships/hyperlink" Target="https://i.ytimg.com/vi/G3SO1EmVbB0/default.jpg" TargetMode="External" /><Relationship Id="rId93" Type="http://schemas.openxmlformats.org/officeDocument/2006/relationships/hyperlink" Target="https://i.ytimg.com/vi/XTuDJtZdMzc/default.jpg" TargetMode="External" /><Relationship Id="rId94" Type="http://schemas.openxmlformats.org/officeDocument/2006/relationships/hyperlink" Target="https://i.ytimg.com/vi/Qpwq--48wzs/default.jpg" TargetMode="External" /><Relationship Id="rId95" Type="http://schemas.openxmlformats.org/officeDocument/2006/relationships/hyperlink" Target="https://i.ytimg.com/vi/eBuuAX8rs-4/default.jpg" TargetMode="External" /><Relationship Id="rId96" Type="http://schemas.openxmlformats.org/officeDocument/2006/relationships/hyperlink" Target="https://i.ytimg.com/vi/viQnQYHVb8M/default.jpg" TargetMode="External" /><Relationship Id="rId97" Type="http://schemas.openxmlformats.org/officeDocument/2006/relationships/hyperlink" Target="https://www.youtube.com/watch?v=mRQtNgHUzQs" TargetMode="External" /><Relationship Id="rId98" Type="http://schemas.openxmlformats.org/officeDocument/2006/relationships/hyperlink" Target="https://www.youtube.com/watch?v=CjHgiG9NGIU" TargetMode="External" /><Relationship Id="rId99" Type="http://schemas.openxmlformats.org/officeDocument/2006/relationships/hyperlink" Target="https://www.youtube.com/watch?v=_PvDQBC2aN4" TargetMode="External" /><Relationship Id="rId100" Type="http://schemas.openxmlformats.org/officeDocument/2006/relationships/hyperlink" Target="https://www.youtube.com/watch?v=G3d25A35hXQ" TargetMode="External" /><Relationship Id="rId101" Type="http://schemas.openxmlformats.org/officeDocument/2006/relationships/hyperlink" Target="https://www.youtube.com/watch?v=FEB9a_m8kr0" TargetMode="External" /><Relationship Id="rId102" Type="http://schemas.openxmlformats.org/officeDocument/2006/relationships/hyperlink" Target="https://www.youtube.com/watch?v=IFS5CSP5fRM" TargetMode="External" /><Relationship Id="rId103" Type="http://schemas.openxmlformats.org/officeDocument/2006/relationships/hyperlink" Target="https://www.youtube.com/watch?v=x4YY5b8nILg" TargetMode="External" /><Relationship Id="rId104" Type="http://schemas.openxmlformats.org/officeDocument/2006/relationships/hyperlink" Target="https://www.youtube.com/watch?v=_JZHFOCZtoM" TargetMode="External" /><Relationship Id="rId105" Type="http://schemas.openxmlformats.org/officeDocument/2006/relationships/hyperlink" Target="https://www.youtube.com/watch?v=I8ecTRhRITo" TargetMode="External" /><Relationship Id="rId106" Type="http://schemas.openxmlformats.org/officeDocument/2006/relationships/hyperlink" Target="https://www.youtube.com/watch?v=VZHCI2VBF2o" TargetMode="External" /><Relationship Id="rId107" Type="http://schemas.openxmlformats.org/officeDocument/2006/relationships/hyperlink" Target="https://www.youtube.com/watch?v=Lrk_0CGdHFo" TargetMode="External" /><Relationship Id="rId108" Type="http://schemas.openxmlformats.org/officeDocument/2006/relationships/hyperlink" Target="https://www.youtube.com/watch?v=o90Yp54oxkc" TargetMode="External" /><Relationship Id="rId109" Type="http://schemas.openxmlformats.org/officeDocument/2006/relationships/hyperlink" Target="https://www.youtube.com/watch?v=iYxdFnk5edA" TargetMode="External" /><Relationship Id="rId110" Type="http://schemas.openxmlformats.org/officeDocument/2006/relationships/hyperlink" Target="https://www.youtube.com/watch?v=Vdxy2qakWAk" TargetMode="External" /><Relationship Id="rId111" Type="http://schemas.openxmlformats.org/officeDocument/2006/relationships/hyperlink" Target="https://www.youtube.com/watch?v=Kk6uNlSkLj4" TargetMode="External" /><Relationship Id="rId112" Type="http://schemas.openxmlformats.org/officeDocument/2006/relationships/hyperlink" Target="https://www.youtube.com/watch?v=0nFP1kmGiGo" TargetMode="External" /><Relationship Id="rId113" Type="http://schemas.openxmlformats.org/officeDocument/2006/relationships/hyperlink" Target="https://www.youtube.com/watch?v=K_jqKtnW2Ec" TargetMode="External" /><Relationship Id="rId114" Type="http://schemas.openxmlformats.org/officeDocument/2006/relationships/hyperlink" Target="https://www.youtube.com/watch?v=UvopPM-TBe8" TargetMode="External" /><Relationship Id="rId115" Type="http://schemas.openxmlformats.org/officeDocument/2006/relationships/hyperlink" Target="https://www.youtube.com/watch?v=pHs3M5ObElQ" TargetMode="External" /><Relationship Id="rId116" Type="http://schemas.openxmlformats.org/officeDocument/2006/relationships/hyperlink" Target="https://www.youtube.com/watch?v=bUR7sWLfhbc" TargetMode="External" /><Relationship Id="rId117" Type="http://schemas.openxmlformats.org/officeDocument/2006/relationships/hyperlink" Target="https://www.youtube.com/watch?v=bQYosxXNgK0" TargetMode="External" /><Relationship Id="rId118" Type="http://schemas.openxmlformats.org/officeDocument/2006/relationships/hyperlink" Target="https://www.youtube.com/watch?v=aofYx0FUHFI" TargetMode="External" /><Relationship Id="rId119" Type="http://schemas.openxmlformats.org/officeDocument/2006/relationships/hyperlink" Target="https://www.youtube.com/watch?v=KZNaAIuRqI4" TargetMode="External" /><Relationship Id="rId120" Type="http://schemas.openxmlformats.org/officeDocument/2006/relationships/hyperlink" Target="https://www.youtube.com/watch?v=MghbUG4V0b0" TargetMode="External" /><Relationship Id="rId121" Type="http://schemas.openxmlformats.org/officeDocument/2006/relationships/hyperlink" Target="https://www.youtube.com/watch?v=1_6dMpjXWMw" TargetMode="External" /><Relationship Id="rId122" Type="http://schemas.openxmlformats.org/officeDocument/2006/relationships/hyperlink" Target="https://www.youtube.com/watch?v=3HlYCyJ2znc" TargetMode="External" /><Relationship Id="rId123" Type="http://schemas.openxmlformats.org/officeDocument/2006/relationships/hyperlink" Target="https://www.youtube.com/watch?v=0Jx4BVJSdsw" TargetMode="External" /><Relationship Id="rId124" Type="http://schemas.openxmlformats.org/officeDocument/2006/relationships/hyperlink" Target="https://www.youtube.com/watch?v=5D9F00IGQUI" TargetMode="External" /><Relationship Id="rId125" Type="http://schemas.openxmlformats.org/officeDocument/2006/relationships/hyperlink" Target="https://www.youtube.com/watch?v=xkYkDHEc07g" TargetMode="External" /><Relationship Id="rId126" Type="http://schemas.openxmlformats.org/officeDocument/2006/relationships/hyperlink" Target="https://www.youtube.com/watch?v=KWOQcKKgrWI" TargetMode="External" /><Relationship Id="rId127" Type="http://schemas.openxmlformats.org/officeDocument/2006/relationships/hyperlink" Target="https://www.youtube.com/watch?v=V65nyPKSZss" TargetMode="External" /><Relationship Id="rId128" Type="http://schemas.openxmlformats.org/officeDocument/2006/relationships/hyperlink" Target="https://www.youtube.com/watch?v=bvukOVac7TM" TargetMode="External" /><Relationship Id="rId129" Type="http://schemas.openxmlformats.org/officeDocument/2006/relationships/hyperlink" Target="https://www.youtube.com/watch?v=dSVVs0uWjFQ" TargetMode="External" /><Relationship Id="rId130" Type="http://schemas.openxmlformats.org/officeDocument/2006/relationships/hyperlink" Target="https://www.youtube.com/watch?v=cwxqOoIyWm0" TargetMode="External" /><Relationship Id="rId131" Type="http://schemas.openxmlformats.org/officeDocument/2006/relationships/hyperlink" Target="https://www.youtube.com/watch?v=6t5nb3xtInY" TargetMode="External" /><Relationship Id="rId132" Type="http://schemas.openxmlformats.org/officeDocument/2006/relationships/hyperlink" Target="https://www.youtube.com/watch?v=k7m26G0WpB4" TargetMode="External" /><Relationship Id="rId133" Type="http://schemas.openxmlformats.org/officeDocument/2006/relationships/hyperlink" Target="https://www.youtube.com/watch?v=JOuwpZQ86wk" TargetMode="External" /><Relationship Id="rId134" Type="http://schemas.openxmlformats.org/officeDocument/2006/relationships/hyperlink" Target="https://www.youtube.com/watch?v=iPh1gFp1vBs" TargetMode="External" /><Relationship Id="rId135" Type="http://schemas.openxmlformats.org/officeDocument/2006/relationships/hyperlink" Target="https://www.youtube.com/watch?v=P-sj-SA6jTE" TargetMode="External" /><Relationship Id="rId136" Type="http://schemas.openxmlformats.org/officeDocument/2006/relationships/hyperlink" Target="https://www.youtube.com/watch?v=CEkgH8rOHJY" TargetMode="External" /><Relationship Id="rId137" Type="http://schemas.openxmlformats.org/officeDocument/2006/relationships/hyperlink" Target="https://www.youtube.com/watch?v=iOfZiYM57bM" TargetMode="External" /><Relationship Id="rId138" Type="http://schemas.openxmlformats.org/officeDocument/2006/relationships/hyperlink" Target="https://www.youtube.com/watch?v=fiWIThw83sE" TargetMode="External" /><Relationship Id="rId139" Type="http://schemas.openxmlformats.org/officeDocument/2006/relationships/hyperlink" Target="https://www.youtube.com/watch?v=iBlApJ9E5_E" TargetMode="External" /><Relationship Id="rId140" Type="http://schemas.openxmlformats.org/officeDocument/2006/relationships/hyperlink" Target="https://www.youtube.com/watch?v=ccKmRBTB8oU" TargetMode="External" /><Relationship Id="rId141" Type="http://schemas.openxmlformats.org/officeDocument/2006/relationships/hyperlink" Target="https://www.youtube.com/watch?v=uzFiVQwksuU" TargetMode="External" /><Relationship Id="rId142" Type="http://schemas.openxmlformats.org/officeDocument/2006/relationships/hyperlink" Target="https://www.youtube.com/watch?v=d_clS0mfxhQ" TargetMode="External" /><Relationship Id="rId143" Type="http://schemas.openxmlformats.org/officeDocument/2006/relationships/hyperlink" Target="https://www.youtube.com/watch?v=9vcF7akFT3M" TargetMode="External" /><Relationship Id="rId144" Type="http://schemas.openxmlformats.org/officeDocument/2006/relationships/hyperlink" Target="https://www.youtube.com/watch?v=BOVHMjzcMvw" TargetMode="External" /><Relationship Id="rId145" Type="http://schemas.openxmlformats.org/officeDocument/2006/relationships/hyperlink" Target="https://www.youtube.com/watch?v=WNQmadQYpxs" TargetMode="External" /><Relationship Id="rId146" Type="http://schemas.openxmlformats.org/officeDocument/2006/relationships/hyperlink" Target="https://www.youtube.com/watch?v=pddipna4Dr8" TargetMode="External" /><Relationship Id="rId147" Type="http://schemas.openxmlformats.org/officeDocument/2006/relationships/hyperlink" Target="https://www.youtube.com/watch?v=y5-br83GlLc" TargetMode="External" /><Relationship Id="rId148" Type="http://schemas.openxmlformats.org/officeDocument/2006/relationships/hyperlink" Target="https://www.youtube.com/watch?v=SLhb5BiCGB4" TargetMode="External" /><Relationship Id="rId149" Type="http://schemas.openxmlformats.org/officeDocument/2006/relationships/hyperlink" Target="https://www.youtube.com/watch?v=kGW-esNjnIA" TargetMode="External" /><Relationship Id="rId150" Type="http://schemas.openxmlformats.org/officeDocument/2006/relationships/hyperlink" Target="https://www.youtube.com/watch?v=hboVyzo0NKA" TargetMode="External" /><Relationship Id="rId151" Type="http://schemas.openxmlformats.org/officeDocument/2006/relationships/hyperlink" Target="https://www.youtube.com/watch?v=a_8cur_h6m0" TargetMode="External" /><Relationship Id="rId152" Type="http://schemas.openxmlformats.org/officeDocument/2006/relationships/hyperlink" Target="https://www.youtube.com/watch?v=P_znacxuhyU" TargetMode="External" /><Relationship Id="rId153" Type="http://schemas.openxmlformats.org/officeDocument/2006/relationships/hyperlink" Target="https://www.youtube.com/watch?v=N_i8KWTo8Tg" TargetMode="External" /><Relationship Id="rId154" Type="http://schemas.openxmlformats.org/officeDocument/2006/relationships/hyperlink" Target="https://www.youtube.com/watch?v=tWiJEgSaHW8" TargetMode="External" /><Relationship Id="rId155" Type="http://schemas.openxmlformats.org/officeDocument/2006/relationships/hyperlink" Target="https://www.youtube.com/watch?v=2ivsYr8Tp-c" TargetMode="External" /><Relationship Id="rId156" Type="http://schemas.openxmlformats.org/officeDocument/2006/relationships/hyperlink" Target="https://www.youtube.com/watch?v=p9JLeK3ey3U" TargetMode="External" /><Relationship Id="rId157" Type="http://schemas.openxmlformats.org/officeDocument/2006/relationships/hyperlink" Target="https://www.youtube.com/watch?v=8uQwhecKc88" TargetMode="External" /><Relationship Id="rId158" Type="http://schemas.openxmlformats.org/officeDocument/2006/relationships/hyperlink" Target="https://www.youtube.com/watch?v=tG-vT4lP5ks" TargetMode="External" /><Relationship Id="rId159" Type="http://schemas.openxmlformats.org/officeDocument/2006/relationships/hyperlink" Target="https://www.youtube.com/watch?v=oMWCjmykeiQ" TargetMode="External" /><Relationship Id="rId160" Type="http://schemas.openxmlformats.org/officeDocument/2006/relationships/hyperlink" Target="https://www.youtube.com/watch?v=X8SfB00WBRI" TargetMode="External" /><Relationship Id="rId161" Type="http://schemas.openxmlformats.org/officeDocument/2006/relationships/hyperlink" Target="https://www.youtube.com/watch?v=h0y3D8uqHms" TargetMode="External" /><Relationship Id="rId162" Type="http://schemas.openxmlformats.org/officeDocument/2006/relationships/hyperlink" Target="https://www.youtube.com/watch?v=-49koOBguCg" TargetMode="External" /><Relationship Id="rId163" Type="http://schemas.openxmlformats.org/officeDocument/2006/relationships/hyperlink" Target="https://www.youtube.com/watch?v=h4XXng440zQ" TargetMode="External" /><Relationship Id="rId164" Type="http://schemas.openxmlformats.org/officeDocument/2006/relationships/hyperlink" Target="https://www.youtube.com/watch?v=LV2v7MgX1zc" TargetMode="External" /><Relationship Id="rId165" Type="http://schemas.openxmlformats.org/officeDocument/2006/relationships/hyperlink" Target="https://www.youtube.com/watch?v=3Ar80sFzViw" TargetMode="External" /><Relationship Id="rId166" Type="http://schemas.openxmlformats.org/officeDocument/2006/relationships/hyperlink" Target="https://www.youtube.com/watch?v=2-Xw0_2eMJg" TargetMode="External" /><Relationship Id="rId167" Type="http://schemas.openxmlformats.org/officeDocument/2006/relationships/hyperlink" Target="https://www.youtube.com/watch?v=SEvi3AvLbD8" TargetMode="External" /><Relationship Id="rId168" Type="http://schemas.openxmlformats.org/officeDocument/2006/relationships/hyperlink" Target="https://www.youtube.com/watch?v=oVYVEH7d7_k" TargetMode="External" /><Relationship Id="rId169" Type="http://schemas.openxmlformats.org/officeDocument/2006/relationships/hyperlink" Target="https://www.youtube.com/watch?v=24567M2-u-4" TargetMode="External" /><Relationship Id="rId170" Type="http://schemas.openxmlformats.org/officeDocument/2006/relationships/hyperlink" Target="https://www.youtube.com/watch?v=YyiAMLQTOlI" TargetMode="External" /><Relationship Id="rId171" Type="http://schemas.openxmlformats.org/officeDocument/2006/relationships/hyperlink" Target="https://www.youtube.com/watch?v=51LroAfZ_8k" TargetMode="External" /><Relationship Id="rId172" Type="http://schemas.openxmlformats.org/officeDocument/2006/relationships/hyperlink" Target="https://www.youtube.com/watch?v=p5BLKKREIck" TargetMode="External" /><Relationship Id="rId173" Type="http://schemas.openxmlformats.org/officeDocument/2006/relationships/hyperlink" Target="https://www.youtube.com/watch?v=mprvfI7JwFI" TargetMode="External" /><Relationship Id="rId174" Type="http://schemas.openxmlformats.org/officeDocument/2006/relationships/hyperlink" Target="https://www.youtube.com/watch?v=A4DdLYb5AvQ" TargetMode="External" /><Relationship Id="rId175" Type="http://schemas.openxmlformats.org/officeDocument/2006/relationships/hyperlink" Target="https://www.youtube.com/watch?v=XwvjkJXaIJE" TargetMode="External" /><Relationship Id="rId176" Type="http://schemas.openxmlformats.org/officeDocument/2006/relationships/hyperlink" Target="https://www.youtube.com/watch?v=q9PB_et4638" TargetMode="External" /><Relationship Id="rId177" Type="http://schemas.openxmlformats.org/officeDocument/2006/relationships/hyperlink" Target="https://www.youtube.com/watch?v=VVpSTSx2sGU" TargetMode="External" /><Relationship Id="rId178" Type="http://schemas.openxmlformats.org/officeDocument/2006/relationships/hyperlink" Target="https://www.youtube.com/watch?v=1fMEA68Skck" TargetMode="External" /><Relationship Id="rId179" Type="http://schemas.openxmlformats.org/officeDocument/2006/relationships/hyperlink" Target="https://www.youtube.com/watch?v=_UpTOfgUchI" TargetMode="External" /><Relationship Id="rId180" Type="http://schemas.openxmlformats.org/officeDocument/2006/relationships/hyperlink" Target="https://www.youtube.com/watch?v=x7WlKRbRKu4" TargetMode="External" /><Relationship Id="rId181" Type="http://schemas.openxmlformats.org/officeDocument/2006/relationships/hyperlink" Target="https://www.youtube.com/watch?v=NnYkKaI_ZZQ" TargetMode="External" /><Relationship Id="rId182" Type="http://schemas.openxmlformats.org/officeDocument/2006/relationships/hyperlink" Target="https://www.youtube.com/watch?v=G9fq3BljjKo" TargetMode="External" /><Relationship Id="rId183" Type="http://schemas.openxmlformats.org/officeDocument/2006/relationships/hyperlink" Target="https://www.youtube.com/watch?v=BUcu2xI8p1c" TargetMode="External" /><Relationship Id="rId184" Type="http://schemas.openxmlformats.org/officeDocument/2006/relationships/hyperlink" Target="https://www.youtube.com/watch?v=3EANo82q7X4" TargetMode="External" /><Relationship Id="rId185" Type="http://schemas.openxmlformats.org/officeDocument/2006/relationships/hyperlink" Target="https://www.youtube.com/watch?v=t7jMt6gJmGM" TargetMode="External" /><Relationship Id="rId186" Type="http://schemas.openxmlformats.org/officeDocument/2006/relationships/hyperlink" Target="https://www.youtube.com/watch?v=7S9eUdFcC6k" TargetMode="External" /><Relationship Id="rId187" Type="http://schemas.openxmlformats.org/officeDocument/2006/relationships/hyperlink" Target="https://www.youtube.com/watch?v=G3SO1EmVbB0" TargetMode="External" /><Relationship Id="rId188" Type="http://schemas.openxmlformats.org/officeDocument/2006/relationships/hyperlink" Target="https://www.youtube.com/watch?v=XTuDJtZdMzc" TargetMode="External" /><Relationship Id="rId189" Type="http://schemas.openxmlformats.org/officeDocument/2006/relationships/hyperlink" Target="https://www.youtube.com/watch?v=Qpwq--48wzs" TargetMode="External" /><Relationship Id="rId190" Type="http://schemas.openxmlformats.org/officeDocument/2006/relationships/hyperlink" Target="https://www.youtube.com/watch?v=eBuuAX8rs-4" TargetMode="External" /><Relationship Id="rId191" Type="http://schemas.openxmlformats.org/officeDocument/2006/relationships/hyperlink" Target="https://www.youtube.com/watch?v=viQnQYHVb8M" TargetMode="External" /><Relationship Id="rId192" Type="http://schemas.openxmlformats.org/officeDocument/2006/relationships/comments" Target="../comments2.xml" /><Relationship Id="rId193" Type="http://schemas.openxmlformats.org/officeDocument/2006/relationships/vmlDrawing" Target="../drawings/vmlDrawing2.vml" /><Relationship Id="rId194" Type="http://schemas.openxmlformats.org/officeDocument/2006/relationships/table" Target="../tables/table2.xml" /><Relationship Id="rId195" Type="http://schemas.openxmlformats.org/officeDocument/2006/relationships/drawing" Target="../drawings/drawing1.xml" /><Relationship Id="rId19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48"/>
  <sheetViews>
    <sheetView workbookViewId="0" topLeftCell="A1">
      <pane xSplit="2" ySplit="2" topLeftCell="C3" activePane="bottomRight" state="frozen"/>
      <selection pane="topRight" activeCell="C1" sqref="C1"/>
      <selection pane="bottomLeft" activeCell="A3" sqref="A3"/>
      <selection pane="bottomRight" activeCell="A2" sqref="A2:AM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8515625" style="0" bestFit="1" customWidth="1"/>
    <col min="17" max="18" width="12.00390625" style="0" bestFit="1" customWidth="1"/>
    <col min="19" max="20" width="16.421875" style="0" bestFit="1" customWidth="1"/>
    <col min="21" max="22" width="20.140625" style="0" bestFit="1" customWidth="1"/>
    <col min="23" max="24" width="20.28125" style="0" bestFit="1" customWidth="1"/>
    <col min="25" max="25" width="20.140625" style="0" bestFit="1" customWidth="1"/>
    <col min="26" max="27" width="18.7109375" style="0" bestFit="1" customWidth="1"/>
    <col min="28" max="28" width="14.421875" style="0" customWidth="1"/>
    <col min="29" max="30" width="11.140625" style="0" bestFit="1" customWidth="1"/>
    <col min="31" max="31" width="21.7109375" style="0" bestFit="1" customWidth="1"/>
    <col min="32" max="32" width="27.421875" style="0" bestFit="1" customWidth="1"/>
    <col min="33" max="33" width="22.57421875" style="0" bestFit="1" customWidth="1"/>
    <col min="34" max="34" width="28.421875" style="0" bestFit="1" customWidth="1"/>
    <col min="35" max="35" width="29.140625" style="0" bestFit="1" customWidth="1"/>
    <col min="36" max="36" width="33.57421875" style="0" bestFit="1" customWidth="1"/>
    <col min="37" max="37" width="18.57421875" style="0" bestFit="1" customWidth="1"/>
    <col min="38" max="38" width="22.28125" style="0" bestFit="1" customWidth="1"/>
    <col min="39" max="39" width="15.710937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197</v>
      </c>
      <c r="P2" s="13" t="s">
        <v>198</v>
      </c>
      <c r="Q2" s="13" t="s">
        <v>199</v>
      </c>
      <c r="R2" s="13" t="s">
        <v>200</v>
      </c>
      <c r="S2" s="13" t="s">
        <v>201</v>
      </c>
      <c r="T2" s="13" t="s">
        <v>202</v>
      </c>
      <c r="U2" s="13" t="s">
        <v>203</v>
      </c>
      <c r="V2" s="13" t="s">
        <v>204</v>
      </c>
      <c r="W2" s="13" t="s">
        <v>205</v>
      </c>
      <c r="X2" s="13" t="s">
        <v>206</v>
      </c>
      <c r="Y2" s="13" t="s">
        <v>207</v>
      </c>
      <c r="Z2" s="13" t="s">
        <v>208</v>
      </c>
      <c r="AA2" s="13" t="s">
        <v>209</v>
      </c>
      <c r="AB2" t="s">
        <v>1397</v>
      </c>
      <c r="AC2" s="13" t="s">
        <v>1421</v>
      </c>
      <c r="AD2" s="13" t="s">
        <v>1422</v>
      </c>
      <c r="AE2" s="52" t="s">
        <v>1608</v>
      </c>
      <c r="AF2" s="52" t="s">
        <v>1609</v>
      </c>
      <c r="AG2" s="52" t="s">
        <v>1610</v>
      </c>
      <c r="AH2" s="52" t="s">
        <v>1611</v>
      </c>
      <c r="AI2" s="52" t="s">
        <v>1612</v>
      </c>
      <c r="AJ2" s="52" t="s">
        <v>1613</v>
      </c>
      <c r="AK2" s="52" t="s">
        <v>1614</v>
      </c>
      <c r="AL2" s="52" t="s">
        <v>1615</v>
      </c>
      <c r="AM2" s="52" t="s">
        <v>1616</v>
      </c>
    </row>
    <row r="3" spans="1:39" ht="15" customHeight="1">
      <c r="A3" s="65" t="s">
        <v>210</v>
      </c>
      <c r="B3" s="65" t="s">
        <v>264</v>
      </c>
      <c r="C3" s="66" t="s">
        <v>1663</v>
      </c>
      <c r="D3" s="67">
        <v>5</v>
      </c>
      <c r="E3" s="68" t="s">
        <v>137</v>
      </c>
      <c r="F3" s="69">
        <v>24.90909090909091</v>
      </c>
      <c r="G3" s="66"/>
      <c r="H3" s="70"/>
      <c r="I3" s="71"/>
      <c r="J3" s="71"/>
      <c r="K3" s="34"/>
      <c r="L3" s="72">
        <v>3</v>
      </c>
      <c r="M3" s="72"/>
      <c r="N3" s="73"/>
      <c r="O3" s="79" t="s">
        <v>287</v>
      </c>
      <c r="P3" s="79" t="s">
        <v>288</v>
      </c>
      <c r="Q3" s="79" t="s">
        <v>412</v>
      </c>
      <c r="R3" s="79" t="s">
        <v>585</v>
      </c>
      <c r="S3" s="79"/>
      <c r="T3" s="79"/>
      <c r="U3" s="79"/>
      <c r="V3" s="79"/>
      <c r="W3" s="79"/>
      <c r="X3" s="79"/>
      <c r="Y3" s="79"/>
      <c r="Z3" s="79"/>
      <c r="AA3" s="79"/>
      <c r="AB3">
        <v>4</v>
      </c>
      <c r="AC3" s="79" t="str">
        <f>REPLACE(INDEX(GroupVertices[Group],MATCH(Edges[[#This Row],[Vertex 1]],GroupVertices[Vertex],0)),1,1,"")</f>
        <v>1</v>
      </c>
      <c r="AD3" s="79" t="str">
        <f>REPLACE(INDEX(GroupVertices[Group],MATCH(Edges[[#This Row],[Vertex 2]],GroupVertices[Vertex],0)),1,1,"")</f>
        <v>1</v>
      </c>
      <c r="AE3" s="48">
        <v>1</v>
      </c>
      <c r="AF3" s="49">
        <v>14.285714285714286</v>
      </c>
      <c r="AG3" s="48">
        <v>0</v>
      </c>
      <c r="AH3" s="49">
        <v>0</v>
      </c>
      <c r="AI3" s="48">
        <v>0</v>
      </c>
      <c r="AJ3" s="49">
        <v>0</v>
      </c>
      <c r="AK3" s="48">
        <v>6</v>
      </c>
      <c r="AL3" s="49">
        <v>85.71428571428571</v>
      </c>
      <c r="AM3" s="48">
        <v>7</v>
      </c>
    </row>
    <row r="4" spans="1:39" ht="15" customHeight="1">
      <c r="A4" s="65" t="s">
        <v>210</v>
      </c>
      <c r="B4" s="65" t="s">
        <v>264</v>
      </c>
      <c r="C4" s="66" t="s">
        <v>1663</v>
      </c>
      <c r="D4" s="67">
        <v>5</v>
      </c>
      <c r="E4" s="68" t="s">
        <v>137</v>
      </c>
      <c r="F4" s="69">
        <v>24.90909090909091</v>
      </c>
      <c r="G4" s="66"/>
      <c r="H4" s="70"/>
      <c r="I4" s="71"/>
      <c r="J4" s="71"/>
      <c r="K4" s="34"/>
      <c r="L4" s="78">
        <v>4</v>
      </c>
      <c r="M4" s="78"/>
      <c r="N4" s="73"/>
      <c r="O4" s="80" t="s">
        <v>287</v>
      </c>
      <c r="P4" s="80" t="s">
        <v>289</v>
      </c>
      <c r="Q4" s="80" t="s">
        <v>413</v>
      </c>
      <c r="R4" s="80" t="s">
        <v>586</v>
      </c>
      <c r="S4" s="80"/>
      <c r="T4" s="80"/>
      <c r="U4" s="80"/>
      <c r="V4" s="80"/>
      <c r="W4" s="80"/>
      <c r="X4" s="80"/>
      <c r="Y4" s="80"/>
      <c r="Z4" s="80"/>
      <c r="AA4" s="80"/>
      <c r="AB4">
        <v>4</v>
      </c>
      <c r="AC4" s="79" t="str">
        <f>REPLACE(INDEX(GroupVertices[Group],MATCH(Edges[[#This Row],[Vertex 1]],GroupVertices[Vertex],0)),1,1,"")</f>
        <v>1</v>
      </c>
      <c r="AD4" s="79" t="str">
        <f>REPLACE(INDEX(GroupVertices[Group],MATCH(Edges[[#This Row],[Vertex 2]],GroupVertices[Vertex],0)),1,1,"")</f>
        <v>1</v>
      </c>
      <c r="AE4" s="48">
        <v>0</v>
      </c>
      <c r="AF4" s="49">
        <v>0</v>
      </c>
      <c r="AG4" s="48">
        <v>1</v>
      </c>
      <c r="AH4" s="49">
        <v>14.285714285714286</v>
      </c>
      <c r="AI4" s="48">
        <v>0</v>
      </c>
      <c r="AJ4" s="49">
        <v>0</v>
      </c>
      <c r="AK4" s="48">
        <v>6</v>
      </c>
      <c r="AL4" s="49">
        <v>85.71428571428571</v>
      </c>
      <c r="AM4" s="48">
        <v>7</v>
      </c>
    </row>
    <row r="5" spans="1:39" ht="15">
      <c r="A5" s="65" t="s">
        <v>210</v>
      </c>
      <c r="B5" s="65" t="s">
        <v>264</v>
      </c>
      <c r="C5" s="66" t="s">
        <v>1663</v>
      </c>
      <c r="D5" s="67">
        <v>5</v>
      </c>
      <c r="E5" s="68" t="s">
        <v>137</v>
      </c>
      <c r="F5" s="69">
        <v>24.90909090909091</v>
      </c>
      <c r="G5" s="66"/>
      <c r="H5" s="70"/>
      <c r="I5" s="71"/>
      <c r="J5" s="71"/>
      <c r="K5" s="34"/>
      <c r="L5" s="78">
        <v>5</v>
      </c>
      <c r="M5" s="78"/>
      <c r="N5" s="73"/>
      <c r="O5" s="80" t="s">
        <v>287</v>
      </c>
      <c r="P5" s="80" t="s">
        <v>290</v>
      </c>
      <c r="Q5" s="80" t="s">
        <v>414</v>
      </c>
      <c r="R5" s="80" t="s">
        <v>587</v>
      </c>
      <c r="S5" s="80"/>
      <c r="T5" s="80"/>
      <c r="U5" s="80"/>
      <c r="V5" s="80"/>
      <c r="W5" s="80"/>
      <c r="X5" s="80"/>
      <c r="Y5" s="80"/>
      <c r="Z5" s="80"/>
      <c r="AA5" s="80"/>
      <c r="AB5">
        <v>4</v>
      </c>
      <c r="AC5" s="79" t="str">
        <f>REPLACE(INDEX(GroupVertices[Group],MATCH(Edges[[#This Row],[Vertex 1]],GroupVertices[Vertex],0)),1,1,"")</f>
        <v>1</v>
      </c>
      <c r="AD5" s="79" t="str">
        <f>REPLACE(INDEX(GroupVertices[Group],MATCH(Edges[[#This Row],[Vertex 2]],GroupVertices[Vertex],0)),1,1,"")</f>
        <v>1</v>
      </c>
      <c r="AE5" s="48">
        <v>2</v>
      </c>
      <c r="AF5" s="49">
        <v>66.66666666666667</v>
      </c>
      <c r="AG5" s="48">
        <v>0</v>
      </c>
      <c r="AH5" s="49">
        <v>0</v>
      </c>
      <c r="AI5" s="48">
        <v>0</v>
      </c>
      <c r="AJ5" s="49">
        <v>0</v>
      </c>
      <c r="AK5" s="48">
        <v>1</v>
      </c>
      <c r="AL5" s="49">
        <v>33.333333333333336</v>
      </c>
      <c r="AM5" s="48">
        <v>3</v>
      </c>
    </row>
    <row r="6" spans="1:39" ht="15">
      <c r="A6" s="65" t="s">
        <v>210</v>
      </c>
      <c r="B6" s="65" t="s">
        <v>264</v>
      </c>
      <c r="C6" s="66" t="s">
        <v>1663</v>
      </c>
      <c r="D6" s="67">
        <v>5</v>
      </c>
      <c r="E6" s="68" t="s">
        <v>137</v>
      </c>
      <c r="F6" s="69">
        <v>24.90909090909091</v>
      </c>
      <c r="G6" s="66"/>
      <c r="H6" s="70"/>
      <c r="I6" s="71"/>
      <c r="J6" s="71"/>
      <c r="K6" s="34"/>
      <c r="L6" s="78">
        <v>6</v>
      </c>
      <c r="M6" s="78"/>
      <c r="N6" s="73"/>
      <c r="O6" s="80" t="s">
        <v>287</v>
      </c>
      <c r="P6" s="80" t="s">
        <v>291</v>
      </c>
      <c r="Q6" s="80" t="s">
        <v>415</v>
      </c>
      <c r="R6" s="80" t="s">
        <v>588</v>
      </c>
      <c r="S6" s="80"/>
      <c r="T6" s="80"/>
      <c r="U6" s="80"/>
      <c r="V6" s="80"/>
      <c r="W6" s="80"/>
      <c r="X6" s="80"/>
      <c r="Y6" s="80"/>
      <c r="Z6" s="80"/>
      <c r="AA6" s="80"/>
      <c r="AB6">
        <v>4</v>
      </c>
      <c r="AC6" s="79" t="str">
        <f>REPLACE(INDEX(GroupVertices[Group],MATCH(Edges[[#This Row],[Vertex 1]],GroupVertices[Vertex],0)),1,1,"")</f>
        <v>1</v>
      </c>
      <c r="AD6" s="79" t="str">
        <f>REPLACE(INDEX(GroupVertices[Group],MATCH(Edges[[#This Row],[Vertex 2]],GroupVertices[Vertex],0)),1,1,"")</f>
        <v>1</v>
      </c>
      <c r="AE6" s="48">
        <v>2</v>
      </c>
      <c r="AF6" s="49">
        <v>4.444444444444445</v>
      </c>
      <c r="AG6" s="48">
        <v>1</v>
      </c>
      <c r="AH6" s="49">
        <v>2.2222222222222223</v>
      </c>
      <c r="AI6" s="48">
        <v>0</v>
      </c>
      <c r="AJ6" s="49">
        <v>0</v>
      </c>
      <c r="AK6" s="48">
        <v>42</v>
      </c>
      <c r="AL6" s="49">
        <v>93.33333333333333</v>
      </c>
      <c r="AM6" s="48">
        <v>45</v>
      </c>
    </row>
    <row r="7" spans="1:39" ht="15">
      <c r="A7" s="65" t="s">
        <v>211</v>
      </c>
      <c r="B7" s="65" t="s">
        <v>265</v>
      </c>
      <c r="C7" s="66" t="s">
        <v>1664</v>
      </c>
      <c r="D7" s="67">
        <v>2.333333333333333</v>
      </c>
      <c r="E7" s="68" t="s">
        <v>137</v>
      </c>
      <c r="F7" s="69">
        <v>29.636363636363637</v>
      </c>
      <c r="G7" s="66"/>
      <c r="H7" s="70"/>
      <c r="I7" s="71"/>
      <c r="J7" s="71"/>
      <c r="K7" s="34"/>
      <c r="L7" s="78">
        <v>7</v>
      </c>
      <c r="M7" s="78"/>
      <c r="N7" s="73"/>
      <c r="O7" s="80" t="s">
        <v>287</v>
      </c>
      <c r="P7" s="80" t="s">
        <v>292</v>
      </c>
      <c r="Q7" s="80" t="s">
        <v>416</v>
      </c>
      <c r="R7" s="80" t="s">
        <v>589</v>
      </c>
      <c r="S7" s="80"/>
      <c r="T7" s="80"/>
      <c r="U7" s="80"/>
      <c r="V7" s="80"/>
      <c r="W7" s="80"/>
      <c r="X7" s="80"/>
      <c r="Y7" s="80"/>
      <c r="Z7" s="80"/>
      <c r="AA7" s="80"/>
      <c r="AB7">
        <v>2</v>
      </c>
      <c r="AC7" s="79" t="str">
        <f>REPLACE(INDEX(GroupVertices[Group],MATCH(Edges[[#This Row],[Vertex 1]],GroupVertices[Vertex],0)),1,1,"")</f>
        <v>2</v>
      </c>
      <c r="AD7" s="79" t="str">
        <f>REPLACE(INDEX(GroupVertices[Group],MATCH(Edges[[#This Row],[Vertex 2]],GroupVertices[Vertex],0)),1,1,"")</f>
        <v>2</v>
      </c>
      <c r="AE7" s="48">
        <v>0</v>
      </c>
      <c r="AF7" s="49">
        <v>0</v>
      </c>
      <c r="AG7" s="48">
        <v>0</v>
      </c>
      <c r="AH7" s="49">
        <v>0</v>
      </c>
      <c r="AI7" s="48">
        <v>0</v>
      </c>
      <c r="AJ7" s="49">
        <v>0</v>
      </c>
      <c r="AK7" s="48">
        <v>8</v>
      </c>
      <c r="AL7" s="49">
        <v>100</v>
      </c>
      <c r="AM7" s="48">
        <v>8</v>
      </c>
    </row>
    <row r="8" spans="1:39" ht="15">
      <c r="A8" s="65" t="s">
        <v>211</v>
      </c>
      <c r="B8" s="65" t="s">
        <v>265</v>
      </c>
      <c r="C8" s="66" t="s">
        <v>1664</v>
      </c>
      <c r="D8" s="67">
        <v>2.333333333333333</v>
      </c>
      <c r="E8" s="68" t="s">
        <v>137</v>
      </c>
      <c r="F8" s="69">
        <v>29.636363636363637</v>
      </c>
      <c r="G8" s="66"/>
      <c r="H8" s="70"/>
      <c r="I8" s="71"/>
      <c r="J8" s="71"/>
      <c r="K8" s="34"/>
      <c r="L8" s="78">
        <v>8</v>
      </c>
      <c r="M8" s="78"/>
      <c r="N8" s="73"/>
      <c r="O8" s="80" t="s">
        <v>287</v>
      </c>
      <c r="P8" s="80" t="s">
        <v>293</v>
      </c>
      <c r="Q8" s="80" t="s">
        <v>417</v>
      </c>
      <c r="R8" s="80" t="s">
        <v>590</v>
      </c>
      <c r="S8" s="80"/>
      <c r="T8" s="80"/>
      <c r="U8" s="80"/>
      <c r="V8" s="80"/>
      <c r="W8" s="80"/>
      <c r="X8" s="80"/>
      <c r="Y8" s="80"/>
      <c r="Z8" s="80"/>
      <c r="AA8" s="80"/>
      <c r="AB8">
        <v>2</v>
      </c>
      <c r="AC8" s="79" t="str">
        <f>REPLACE(INDEX(GroupVertices[Group],MATCH(Edges[[#This Row],[Vertex 1]],GroupVertices[Vertex],0)),1,1,"")</f>
        <v>2</v>
      </c>
      <c r="AD8" s="79" t="str">
        <f>REPLACE(INDEX(GroupVertices[Group],MATCH(Edges[[#This Row],[Vertex 2]],GroupVertices[Vertex],0)),1,1,"")</f>
        <v>2</v>
      </c>
      <c r="AE8" s="48">
        <v>0</v>
      </c>
      <c r="AF8" s="49">
        <v>0</v>
      </c>
      <c r="AG8" s="48">
        <v>0</v>
      </c>
      <c r="AH8" s="49">
        <v>0</v>
      </c>
      <c r="AI8" s="48">
        <v>0</v>
      </c>
      <c r="AJ8" s="49">
        <v>0</v>
      </c>
      <c r="AK8" s="48">
        <v>3</v>
      </c>
      <c r="AL8" s="49">
        <v>100</v>
      </c>
      <c r="AM8" s="48">
        <v>3</v>
      </c>
    </row>
    <row r="9" spans="1:39" ht="15">
      <c r="A9" s="65" t="s">
        <v>212</v>
      </c>
      <c r="B9" s="65" t="s">
        <v>266</v>
      </c>
      <c r="C9" s="66" t="s">
        <v>1665</v>
      </c>
      <c r="D9" s="67">
        <v>1</v>
      </c>
      <c r="E9" s="68" t="s">
        <v>133</v>
      </c>
      <c r="F9" s="69">
        <v>32</v>
      </c>
      <c r="G9" s="66"/>
      <c r="H9" s="70"/>
      <c r="I9" s="71"/>
      <c r="J9" s="71"/>
      <c r="K9" s="34"/>
      <c r="L9" s="78">
        <v>9</v>
      </c>
      <c r="M9" s="78"/>
      <c r="N9" s="73"/>
      <c r="O9" s="80" t="s">
        <v>287</v>
      </c>
      <c r="P9" s="80" t="s">
        <v>294</v>
      </c>
      <c r="Q9" s="80" t="s">
        <v>418</v>
      </c>
      <c r="R9" s="80" t="s">
        <v>591</v>
      </c>
      <c r="S9" s="80"/>
      <c r="T9" s="80"/>
      <c r="U9" s="80"/>
      <c r="V9" s="80"/>
      <c r="W9" s="80"/>
      <c r="X9" s="80"/>
      <c r="Y9" s="80"/>
      <c r="Z9" s="80"/>
      <c r="AA9" s="80"/>
      <c r="AB9">
        <v>1</v>
      </c>
      <c r="AC9" s="79" t="str">
        <f>REPLACE(INDEX(GroupVertices[Group],MATCH(Edges[[#This Row],[Vertex 1]],GroupVertices[Vertex],0)),1,1,"")</f>
        <v>6</v>
      </c>
      <c r="AD9" s="79" t="str">
        <f>REPLACE(INDEX(GroupVertices[Group],MATCH(Edges[[#This Row],[Vertex 2]],GroupVertices[Vertex],0)),1,1,"")</f>
        <v>6</v>
      </c>
      <c r="AE9" s="48">
        <v>1</v>
      </c>
      <c r="AF9" s="49">
        <v>10</v>
      </c>
      <c r="AG9" s="48">
        <v>1</v>
      </c>
      <c r="AH9" s="49">
        <v>10</v>
      </c>
      <c r="AI9" s="48">
        <v>0</v>
      </c>
      <c r="AJ9" s="49">
        <v>0</v>
      </c>
      <c r="AK9" s="48">
        <v>8</v>
      </c>
      <c r="AL9" s="49">
        <v>80</v>
      </c>
      <c r="AM9" s="48">
        <v>10</v>
      </c>
    </row>
    <row r="10" spans="1:39" ht="15">
      <c r="A10" s="65" t="s">
        <v>213</v>
      </c>
      <c r="B10" s="65" t="s">
        <v>267</v>
      </c>
      <c r="C10" s="66" t="s">
        <v>1666</v>
      </c>
      <c r="D10" s="67">
        <v>3.6666666666666665</v>
      </c>
      <c r="E10" s="68" t="s">
        <v>137</v>
      </c>
      <c r="F10" s="69">
        <v>27.272727272727273</v>
      </c>
      <c r="G10" s="66"/>
      <c r="H10" s="70"/>
      <c r="I10" s="71"/>
      <c r="J10" s="71"/>
      <c r="K10" s="34"/>
      <c r="L10" s="78">
        <v>10</v>
      </c>
      <c r="M10" s="78"/>
      <c r="N10" s="73"/>
      <c r="O10" s="80" t="s">
        <v>287</v>
      </c>
      <c r="P10" s="80" t="s">
        <v>295</v>
      </c>
      <c r="Q10" s="80" t="s">
        <v>419</v>
      </c>
      <c r="R10" s="80" t="s">
        <v>592</v>
      </c>
      <c r="S10" s="80"/>
      <c r="T10" s="80"/>
      <c r="U10" s="80"/>
      <c r="V10" s="80"/>
      <c r="W10" s="80"/>
      <c r="X10" s="80"/>
      <c r="Y10" s="80"/>
      <c r="Z10" s="80"/>
      <c r="AA10" s="80"/>
      <c r="AB10">
        <v>3</v>
      </c>
      <c r="AC10" s="79" t="str">
        <f>REPLACE(INDEX(GroupVertices[Group],MATCH(Edges[[#This Row],[Vertex 1]],GroupVertices[Vertex],0)),1,1,"")</f>
        <v>7</v>
      </c>
      <c r="AD10" s="79" t="str">
        <f>REPLACE(INDEX(GroupVertices[Group],MATCH(Edges[[#This Row],[Vertex 2]],GroupVertices[Vertex],0)),1,1,"")</f>
        <v>7</v>
      </c>
      <c r="AE10" s="48">
        <v>1</v>
      </c>
      <c r="AF10" s="49">
        <v>8.333333333333334</v>
      </c>
      <c r="AG10" s="48">
        <v>0</v>
      </c>
      <c r="AH10" s="49">
        <v>0</v>
      </c>
      <c r="AI10" s="48">
        <v>0</v>
      </c>
      <c r="AJ10" s="49">
        <v>0</v>
      </c>
      <c r="AK10" s="48">
        <v>11</v>
      </c>
      <c r="AL10" s="49">
        <v>91.66666666666667</v>
      </c>
      <c r="AM10" s="48">
        <v>12</v>
      </c>
    </row>
    <row r="11" spans="1:39" ht="15">
      <c r="A11" s="65" t="s">
        <v>213</v>
      </c>
      <c r="B11" s="65" t="s">
        <v>267</v>
      </c>
      <c r="C11" s="66" t="s">
        <v>1666</v>
      </c>
      <c r="D11" s="67">
        <v>3.6666666666666665</v>
      </c>
      <c r="E11" s="68" t="s">
        <v>137</v>
      </c>
      <c r="F11" s="69">
        <v>27.272727272727273</v>
      </c>
      <c r="G11" s="66"/>
      <c r="H11" s="70"/>
      <c r="I11" s="71"/>
      <c r="J11" s="71"/>
      <c r="K11" s="34"/>
      <c r="L11" s="78">
        <v>11</v>
      </c>
      <c r="M11" s="78"/>
      <c r="N11" s="73"/>
      <c r="O11" s="80" t="s">
        <v>287</v>
      </c>
      <c r="P11" s="80" t="s">
        <v>296</v>
      </c>
      <c r="Q11" s="80" t="s">
        <v>420</v>
      </c>
      <c r="R11" s="80" t="s">
        <v>593</v>
      </c>
      <c r="S11" s="80"/>
      <c r="T11" s="80"/>
      <c r="U11" s="80"/>
      <c r="V11" s="80"/>
      <c r="W11" s="80"/>
      <c r="X11" s="80"/>
      <c r="Y11" s="80"/>
      <c r="Z11" s="80"/>
      <c r="AA11" s="80"/>
      <c r="AB11">
        <v>3</v>
      </c>
      <c r="AC11" s="79" t="str">
        <f>REPLACE(INDEX(GroupVertices[Group],MATCH(Edges[[#This Row],[Vertex 1]],GroupVertices[Vertex],0)),1,1,"")</f>
        <v>7</v>
      </c>
      <c r="AD11" s="79" t="str">
        <f>REPLACE(INDEX(GroupVertices[Group],MATCH(Edges[[#This Row],[Vertex 2]],GroupVertices[Vertex],0)),1,1,"")</f>
        <v>7</v>
      </c>
      <c r="AE11" s="48">
        <v>1</v>
      </c>
      <c r="AF11" s="49">
        <v>2.272727272727273</v>
      </c>
      <c r="AG11" s="48">
        <v>0</v>
      </c>
      <c r="AH11" s="49">
        <v>0</v>
      </c>
      <c r="AI11" s="48">
        <v>0</v>
      </c>
      <c r="AJ11" s="49">
        <v>0</v>
      </c>
      <c r="AK11" s="48">
        <v>43</v>
      </c>
      <c r="AL11" s="49">
        <v>97.72727272727273</v>
      </c>
      <c r="AM11" s="48">
        <v>44</v>
      </c>
    </row>
    <row r="12" spans="1:39" ht="15">
      <c r="A12" s="65" t="s">
        <v>213</v>
      </c>
      <c r="B12" s="65" t="s">
        <v>267</v>
      </c>
      <c r="C12" s="66" t="s">
        <v>1666</v>
      </c>
      <c r="D12" s="67">
        <v>3.6666666666666665</v>
      </c>
      <c r="E12" s="68" t="s">
        <v>137</v>
      </c>
      <c r="F12" s="69">
        <v>27.272727272727273</v>
      </c>
      <c r="G12" s="66"/>
      <c r="H12" s="70"/>
      <c r="I12" s="71"/>
      <c r="J12" s="71"/>
      <c r="K12" s="34"/>
      <c r="L12" s="78">
        <v>12</v>
      </c>
      <c r="M12" s="78"/>
      <c r="N12" s="73"/>
      <c r="O12" s="80" t="s">
        <v>287</v>
      </c>
      <c r="P12" s="80" t="s">
        <v>296</v>
      </c>
      <c r="Q12" s="80" t="s">
        <v>421</v>
      </c>
      <c r="R12" s="80" t="s">
        <v>593</v>
      </c>
      <c r="S12" s="80"/>
      <c r="T12" s="80"/>
      <c r="U12" s="80"/>
      <c r="V12" s="80"/>
      <c r="W12" s="80"/>
      <c r="X12" s="80"/>
      <c r="Y12" s="80"/>
      <c r="Z12" s="80"/>
      <c r="AA12" s="80"/>
      <c r="AB12">
        <v>3</v>
      </c>
      <c r="AC12" s="79" t="str">
        <f>REPLACE(INDEX(GroupVertices[Group],MATCH(Edges[[#This Row],[Vertex 1]],GroupVertices[Vertex],0)),1,1,"")</f>
        <v>7</v>
      </c>
      <c r="AD12" s="79" t="str">
        <f>REPLACE(INDEX(GroupVertices[Group],MATCH(Edges[[#This Row],[Vertex 2]],GroupVertices[Vertex],0)),1,1,"")</f>
        <v>7</v>
      </c>
      <c r="AE12" s="48">
        <v>1</v>
      </c>
      <c r="AF12" s="49">
        <v>2.272727272727273</v>
      </c>
      <c r="AG12" s="48">
        <v>0</v>
      </c>
      <c r="AH12" s="49">
        <v>0</v>
      </c>
      <c r="AI12" s="48">
        <v>0</v>
      </c>
      <c r="AJ12" s="49">
        <v>0</v>
      </c>
      <c r="AK12" s="48">
        <v>43</v>
      </c>
      <c r="AL12" s="49">
        <v>97.72727272727273</v>
      </c>
      <c r="AM12" s="48">
        <v>44</v>
      </c>
    </row>
    <row r="13" spans="1:39" ht="15">
      <c r="A13" s="65" t="s">
        <v>214</v>
      </c>
      <c r="B13" s="65" t="s">
        <v>268</v>
      </c>
      <c r="C13" s="66" t="s">
        <v>1666</v>
      </c>
      <c r="D13" s="67">
        <v>3.6666666666666665</v>
      </c>
      <c r="E13" s="68" t="s">
        <v>137</v>
      </c>
      <c r="F13" s="69">
        <v>27.272727272727273</v>
      </c>
      <c r="G13" s="66"/>
      <c r="H13" s="70"/>
      <c r="I13" s="71"/>
      <c r="J13" s="71"/>
      <c r="K13" s="34"/>
      <c r="L13" s="78">
        <v>13</v>
      </c>
      <c r="M13" s="78"/>
      <c r="N13" s="73"/>
      <c r="O13" s="80" t="s">
        <v>287</v>
      </c>
      <c r="P13" s="80" t="s">
        <v>297</v>
      </c>
      <c r="Q13" s="80" t="s">
        <v>422</v>
      </c>
      <c r="R13" s="80" t="s">
        <v>594</v>
      </c>
      <c r="S13" s="80"/>
      <c r="T13" s="80"/>
      <c r="U13" s="80"/>
      <c r="V13" s="80"/>
      <c r="W13" s="80"/>
      <c r="X13" s="80"/>
      <c r="Y13" s="80"/>
      <c r="Z13" s="80"/>
      <c r="AA13" s="80"/>
      <c r="AB13">
        <v>3</v>
      </c>
      <c r="AC13" s="79" t="str">
        <f>REPLACE(INDEX(GroupVertices[Group],MATCH(Edges[[#This Row],[Vertex 1]],GroupVertices[Vertex],0)),1,1,"")</f>
        <v>10</v>
      </c>
      <c r="AD13" s="79" t="str">
        <f>REPLACE(INDEX(GroupVertices[Group],MATCH(Edges[[#This Row],[Vertex 2]],GroupVertices[Vertex],0)),1,1,"")</f>
        <v>10</v>
      </c>
      <c r="AE13" s="48">
        <v>0</v>
      </c>
      <c r="AF13" s="49">
        <v>0</v>
      </c>
      <c r="AG13" s="48">
        <v>0</v>
      </c>
      <c r="AH13" s="49">
        <v>0</v>
      </c>
      <c r="AI13" s="48">
        <v>0</v>
      </c>
      <c r="AJ13" s="49">
        <v>0</v>
      </c>
      <c r="AK13" s="48">
        <v>5</v>
      </c>
      <c r="AL13" s="49">
        <v>100</v>
      </c>
      <c r="AM13" s="48">
        <v>5</v>
      </c>
    </row>
    <row r="14" spans="1:39" ht="15">
      <c r="A14" s="65" t="s">
        <v>214</v>
      </c>
      <c r="B14" s="65" t="s">
        <v>268</v>
      </c>
      <c r="C14" s="66" t="s">
        <v>1666</v>
      </c>
      <c r="D14" s="67">
        <v>3.6666666666666665</v>
      </c>
      <c r="E14" s="68" t="s">
        <v>137</v>
      </c>
      <c r="F14" s="69">
        <v>27.272727272727273</v>
      </c>
      <c r="G14" s="66"/>
      <c r="H14" s="70"/>
      <c r="I14" s="71"/>
      <c r="J14" s="71"/>
      <c r="K14" s="34"/>
      <c r="L14" s="78">
        <v>14</v>
      </c>
      <c r="M14" s="78"/>
      <c r="N14" s="73"/>
      <c r="O14" s="80" t="s">
        <v>287</v>
      </c>
      <c r="P14" s="80" t="s">
        <v>297</v>
      </c>
      <c r="Q14" s="80" t="s">
        <v>422</v>
      </c>
      <c r="R14" s="80" t="s">
        <v>595</v>
      </c>
      <c r="S14" s="80"/>
      <c r="T14" s="80"/>
      <c r="U14" s="80"/>
      <c r="V14" s="80"/>
      <c r="W14" s="80"/>
      <c r="X14" s="80"/>
      <c r="Y14" s="80"/>
      <c r="Z14" s="80"/>
      <c r="AA14" s="80"/>
      <c r="AB14">
        <v>3</v>
      </c>
      <c r="AC14" s="79" t="str">
        <f>REPLACE(INDEX(GroupVertices[Group],MATCH(Edges[[#This Row],[Vertex 1]],GroupVertices[Vertex],0)),1,1,"")</f>
        <v>10</v>
      </c>
      <c r="AD14" s="79" t="str">
        <f>REPLACE(INDEX(GroupVertices[Group],MATCH(Edges[[#This Row],[Vertex 2]],GroupVertices[Vertex],0)),1,1,"")</f>
        <v>10</v>
      </c>
      <c r="AE14" s="48">
        <v>0</v>
      </c>
      <c r="AF14" s="49">
        <v>0</v>
      </c>
      <c r="AG14" s="48">
        <v>0</v>
      </c>
      <c r="AH14" s="49">
        <v>0</v>
      </c>
      <c r="AI14" s="48">
        <v>0</v>
      </c>
      <c r="AJ14" s="49">
        <v>0</v>
      </c>
      <c r="AK14" s="48">
        <v>5</v>
      </c>
      <c r="AL14" s="49">
        <v>100</v>
      </c>
      <c r="AM14" s="48">
        <v>5</v>
      </c>
    </row>
    <row r="15" spans="1:39" ht="15">
      <c r="A15" s="65" t="s">
        <v>214</v>
      </c>
      <c r="B15" s="65" t="s">
        <v>268</v>
      </c>
      <c r="C15" s="66" t="s">
        <v>1666</v>
      </c>
      <c r="D15" s="67">
        <v>3.6666666666666665</v>
      </c>
      <c r="E15" s="68" t="s">
        <v>137</v>
      </c>
      <c r="F15" s="69">
        <v>27.272727272727273</v>
      </c>
      <c r="G15" s="66"/>
      <c r="H15" s="70"/>
      <c r="I15" s="71"/>
      <c r="J15" s="71"/>
      <c r="K15" s="34"/>
      <c r="L15" s="78">
        <v>15</v>
      </c>
      <c r="M15" s="78"/>
      <c r="N15" s="73"/>
      <c r="O15" s="80" t="s">
        <v>287</v>
      </c>
      <c r="P15" s="80" t="s">
        <v>297</v>
      </c>
      <c r="Q15" s="80" t="s">
        <v>422</v>
      </c>
      <c r="R15" s="80" t="s">
        <v>596</v>
      </c>
      <c r="S15" s="80"/>
      <c r="T15" s="80"/>
      <c r="U15" s="80"/>
      <c r="V15" s="80"/>
      <c r="W15" s="80"/>
      <c r="X15" s="80"/>
      <c r="Y15" s="80"/>
      <c r="Z15" s="80"/>
      <c r="AA15" s="80"/>
      <c r="AB15">
        <v>3</v>
      </c>
      <c r="AC15" s="79" t="str">
        <f>REPLACE(INDEX(GroupVertices[Group],MATCH(Edges[[#This Row],[Vertex 1]],GroupVertices[Vertex],0)),1,1,"")</f>
        <v>10</v>
      </c>
      <c r="AD15" s="79" t="str">
        <f>REPLACE(INDEX(GroupVertices[Group],MATCH(Edges[[#This Row],[Vertex 2]],GroupVertices[Vertex],0)),1,1,"")</f>
        <v>10</v>
      </c>
      <c r="AE15" s="48">
        <v>0</v>
      </c>
      <c r="AF15" s="49">
        <v>0</v>
      </c>
      <c r="AG15" s="48">
        <v>0</v>
      </c>
      <c r="AH15" s="49">
        <v>0</v>
      </c>
      <c r="AI15" s="48">
        <v>0</v>
      </c>
      <c r="AJ15" s="49">
        <v>0</v>
      </c>
      <c r="AK15" s="48">
        <v>5</v>
      </c>
      <c r="AL15" s="49">
        <v>100</v>
      </c>
      <c r="AM15" s="48">
        <v>5</v>
      </c>
    </row>
    <row r="16" spans="1:39" ht="15">
      <c r="A16" s="65" t="s">
        <v>215</v>
      </c>
      <c r="B16" s="65" t="s">
        <v>269</v>
      </c>
      <c r="C16" s="66" t="s">
        <v>1665</v>
      </c>
      <c r="D16" s="67">
        <v>1</v>
      </c>
      <c r="E16" s="68" t="s">
        <v>133</v>
      </c>
      <c r="F16" s="69">
        <v>32</v>
      </c>
      <c r="G16" s="66"/>
      <c r="H16" s="70"/>
      <c r="I16" s="71"/>
      <c r="J16" s="71"/>
      <c r="K16" s="34"/>
      <c r="L16" s="78">
        <v>16</v>
      </c>
      <c r="M16" s="78"/>
      <c r="N16" s="73"/>
      <c r="O16" s="80" t="s">
        <v>287</v>
      </c>
      <c r="P16" s="80" t="s">
        <v>298</v>
      </c>
      <c r="Q16" s="80" t="s">
        <v>423</v>
      </c>
      <c r="R16" s="80" t="s">
        <v>597</v>
      </c>
      <c r="S16" s="80"/>
      <c r="T16" s="80"/>
      <c r="U16" s="80"/>
      <c r="V16" s="80"/>
      <c r="W16" s="80"/>
      <c r="X16" s="80"/>
      <c r="Y16" s="80"/>
      <c r="Z16" s="80"/>
      <c r="AA16" s="80"/>
      <c r="AB16">
        <v>1</v>
      </c>
      <c r="AC16" s="79" t="str">
        <f>REPLACE(INDEX(GroupVertices[Group],MATCH(Edges[[#This Row],[Vertex 1]],GroupVertices[Vertex],0)),1,1,"")</f>
        <v>6</v>
      </c>
      <c r="AD16" s="79" t="str">
        <f>REPLACE(INDEX(GroupVertices[Group],MATCH(Edges[[#This Row],[Vertex 2]],GroupVertices[Vertex],0)),1,1,"")</f>
        <v>1</v>
      </c>
      <c r="AE16" s="48">
        <v>1</v>
      </c>
      <c r="AF16" s="49">
        <v>14.285714285714286</v>
      </c>
      <c r="AG16" s="48">
        <v>0</v>
      </c>
      <c r="AH16" s="49">
        <v>0</v>
      </c>
      <c r="AI16" s="48">
        <v>0</v>
      </c>
      <c r="AJ16" s="49">
        <v>0</v>
      </c>
      <c r="AK16" s="48">
        <v>6</v>
      </c>
      <c r="AL16" s="49">
        <v>85.71428571428571</v>
      </c>
      <c r="AM16" s="48">
        <v>7</v>
      </c>
    </row>
    <row r="17" spans="1:39" ht="15">
      <c r="A17" s="65" t="s">
        <v>215</v>
      </c>
      <c r="B17" s="65" t="s">
        <v>242</v>
      </c>
      <c r="C17" s="66" t="s">
        <v>1664</v>
      </c>
      <c r="D17" s="67">
        <v>2.333333333333333</v>
      </c>
      <c r="E17" s="68" t="s">
        <v>137</v>
      </c>
      <c r="F17" s="69">
        <v>29.636363636363637</v>
      </c>
      <c r="G17" s="66"/>
      <c r="H17" s="70"/>
      <c r="I17" s="71"/>
      <c r="J17" s="71"/>
      <c r="K17" s="34"/>
      <c r="L17" s="78">
        <v>17</v>
      </c>
      <c r="M17" s="78"/>
      <c r="N17" s="73"/>
      <c r="O17" s="80" t="s">
        <v>287</v>
      </c>
      <c r="P17" s="80" t="s">
        <v>299</v>
      </c>
      <c r="Q17" s="80" t="s">
        <v>424</v>
      </c>
      <c r="R17" s="80" t="s">
        <v>598</v>
      </c>
      <c r="S17" s="80"/>
      <c r="T17" s="80"/>
      <c r="U17" s="80"/>
      <c r="V17" s="80"/>
      <c r="W17" s="80"/>
      <c r="X17" s="80"/>
      <c r="Y17" s="80"/>
      <c r="Z17" s="80"/>
      <c r="AA17" s="80"/>
      <c r="AB17">
        <v>2</v>
      </c>
      <c r="AC17" s="79" t="str">
        <f>REPLACE(INDEX(GroupVertices[Group],MATCH(Edges[[#This Row],[Vertex 1]],GroupVertices[Vertex],0)),1,1,"")</f>
        <v>6</v>
      </c>
      <c r="AD17" s="79" t="str">
        <f>REPLACE(INDEX(GroupVertices[Group],MATCH(Edges[[#This Row],[Vertex 2]],GroupVertices[Vertex],0)),1,1,"")</f>
        <v>5</v>
      </c>
      <c r="AE17" s="48">
        <v>1</v>
      </c>
      <c r="AF17" s="49">
        <v>4.761904761904762</v>
      </c>
      <c r="AG17" s="48">
        <v>2</v>
      </c>
      <c r="AH17" s="49">
        <v>9.523809523809524</v>
      </c>
      <c r="AI17" s="48">
        <v>0</v>
      </c>
      <c r="AJ17" s="49">
        <v>0</v>
      </c>
      <c r="AK17" s="48">
        <v>18</v>
      </c>
      <c r="AL17" s="49">
        <v>85.71428571428571</v>
      </c>
      <c r="AM17" s="48">
        <v>21</v>
      </c>
    </row>
    <row r="18" spans="1:39" ht="15">
      <c r="A18" s="65" t="s">
        <v>215</v>
      </c>
      <c r="B18" s="65" t="s">
        <v>242</v>
      </c>
      <c r="C18" s="66" t="s">
        <v>1664</v>
      </c>
      <c r="D18" s="67">
        <v>2.333333333333333</v>
      </c>
      <c r="E18" s="68" t="s">
        <v>137</v>
      </c>
      <c r="F18" s="69">
        <v>29.636363636363637</v>
      </c>
      <c r="G18" s="66"/>
      <c r="H18" s="70"/>
      <c r="I18" s="71"/>
      <c r="J18" s="71"/>
      <c r="K18" s="34"/>
      <c r="L18" s="78">
        <v>18</v>
      </c>
      <c r="M18" s="78"/>
      <c r="N18" s="73"/>
      <c r="O18" s="80" t="s">
        <v>287</v>
      </c>
      <c r="P18" s="80" t="s">
        <v>300</v>
      </c>
      <c r="Q18" s="80" t="s">
        <v>425</v>
      </c>
      <c r="R18" s="80" t="s">
        <v>599</v>
      </c>
      <c r="S18" s="80"/>
      <c r="T18" s="80"/>
      <c r="U18" s="80"/>
      <c r="V18" s="80"/>
      <c r="W18" s="80"/>
      <c r="X18" s="80"/>
      <c r="Y18" s="80"/>
      <c r="Z18" s="80"/>
      <c r="AA18" s="80"/>
      <c r="AB18">
        <v>2</v>
      </c>
      <c r="AC18" s="79" t="str">
        <f>REPLACE(INDEX(GroupVertices[Group],MATCH(Edges[[#This Row],[Vertex 1]],GroupVertices[Vertex],0)),1,1,"")</f>
        <v>6</v>
      </c>
      <c r="AD18" s="79" t="str">
        <f>REPLACE(INDEX(GroupVertices[Group],MATCH(Edges[[#This Row],[Vertex 2]],GroupVertices[Vertex],0)),1,1,"")</f>
        <v>5</v>
      </c>
      <c r="AE18" s="48">
        <v>1</v>
      </c>
      <c r="AF18" s="49">
        <v>4</v>
      </c>
      <c r="AG18" s="48">
        <v>1</v>
      </c>
      <c r="AH18" s="49">
        <v>4</v>
      </c>
      <c r="AI18" s="48">
        <v>0</v>
      </c>
      <c r="AJ18" s="49">
        <v>0</v>
      </c>
      <c r="AK18" s="48">
        <v>23</v>
      </c>
      <c r="AL18" s="49">
        <v>92</v>
      </c>
      <c r="AM18" s="48">
        <v>25</v>
      </c>
    </row>
    <row r="19" spans="1:39" ht="15">
      <c r="A19" s="65" t="s">
        <v>215</v>
      </c>
      <c r="B19" s="65" t="s">
        <v>212</v>
      </c>
      <c r="C19" s="66" t="s">
        <v>1665</v>
      </c>
      <c r="D19" s="67">
        <v>1</v>
      </c>
      <c r="E19" s="68" t="s">
        <v>133</v>
      </c>
      <c r="F19" s="69">
        <v>32</v>
      </c>
      <c r="G19" s="66"/>
      <c r="H19" s="70"/>
      <c r="I19" s="71"/>
      <c r="J19" s="71"/>
      <c r="K19" s="34"/>
      <c r="L19" s="78">
        <v>19</v>
      </c>
      <c r="M19" s="78"/>
      <c r="N19" s="73"/>
      <c r="O19" s="80" t="s">
        <v>287</v>
      </c>
      <c r="P19" s="80" t="s">
        <v>301</v>
      </c>
      <c r="Q19" s="80" t="s">
        <v>426</v>
      </c>
      <c r="R19" s="80" t="s">
        <v>600</v>
      </c>
      <c r="S19" s="80"/>
      <c r="T19" s="80"/>
      <c r="U19" s="80"/>
      <c r="V19" s="80"/>
      <c r="W19" s="80"/>
      <c r="X19" s="80"/>
      <c r="Y19" s="80"/>
      <c r="Z19" s="80"/>
      <c r="AA19" s="80"/>
      <c r="AB19">
        <v>1</v>
      </c>
      <c r="AC19" s="79" t="str">
        <f>REPLACE(INDEX(GroupVertices[Group],MATCH(Edges[[#This Row],[Vertex 1]],GroupVertices[Vertex],0)),1,1,"")</f>
        <v>6</v>
      </c>
      <c r="AD19" s="79" t="str">
        <f>REPLACE(INDEX(GroupVertices[Group],MATCH(Edges[[#This Row],[Vertex 2]],GroupVertices[Vertex],0)),1,1,"")</f>
        <v>6</v>
      </c>
      <c r="AE19" s="48">
        <v>0</v>
      </c>
      <c r="AF19" s="49">
        <v>0</v>
      </c>
      <c r="AG19" s="48">
        <v>0</v>
      </c>
      <c r="AH19" s="49">
        <v>0</v>
      </c>
      <c r="AI19" s="48">
        <v>0</v>
      </c>
      <c r="AJ19" s="49">
        <v>0</v>
      </c>
      <c r="AK19" s="48">
        <v>0</v>
      </c>
      <c r="AL19" s="49">
        <v>0</v>
      </c>
      <c r="AM19" s="48">
        <v>0</v>
      </c>
    </row>
    <row r="20" spans="1:39" ht="15">
      <c r="A20" s="65" t="s">
        <v>216</v>
      </c>
      <c r="B20" s="65" t="s">
        <v>214</v>
      </c>
      <c r="C20" s="66" t="s">
        <v>1665</v>
      </c>
      <c r="D20" s="67">
        <v>1</v>
      </c>
      <c r="E20" s="68" t="s">
        <v>133</v>
      </c>
      <c r="F20" s="69">
        <v>32</v>
      </c>
      <c r="G20" s="66"/>
      <c r="H20" s="70"/>
      <c r="I20" s="71"/>
      <c r="J20" s="71"/>
      <c r="K20" s="34"/>
      <c r="L20" s="78">
        <v>20</v>
      </c>
      <c r="M20" s="78"/>
      <c r="N20" s="73"/>
      <c r="O20" s="80" t="s">
        <v>287</v>
      </c>
      <c r="P20" s="80" t="s">
        <v>302</v>
      </c>
      <c r="Q20" s="80" t="s">
        <v>427</v>
      </c>
      <c r="R20" s="80" t="s">
        <v>601</v>
      </c>
      <c r="S20" s="80" t="s">
        <v>717</v>
      </c>
      <c r="T20" s="80" t="s">
        <v>717</v>
      </c>
      <c r="U20" s="80" t="s">
        <v>719</v>
      </c>
      <c r="V20" s="80" t="s">
        <v>719</v>
      </c>
      <c r="W20" s="80"/>
      <c r="X20" s="80"/>
      <c r="Y20" s="80" t="s">
        <v>721</v>
      </c>
      <c r="Z20" s="80" t="s">
        <v>723</v>
      </c>
      <c r="AA20" s="80"/>
      <c r="AB20">
        <v>1</v>
      </c>
      <c r="AC20" s="79" t="str">
        <f>REPLACE(INDEX(GroupVertices[Group],MATCH(Edges[[#This Row],[Vertex 1]],GroupVertices[Vertex],0)),1,1,"")</f>
        <v>10</v>
      </c>
      <c r="AD20" s="79" t="str">
        <f>REPLACE(INDEX(GroupVertices[Group],MATCH(Edges[[#This Row],[Vertex 2]],GroupVertices[Vertex],0)),1,1,"")</f>
        <v>10</v>
      </c>
      <c r="AE20" s="48">
        <v>2</v>
      </c>
      <c r="AF20" s="49">
        <v>1.6260162601626016</v>
      </c>
      <c r="AG20" s="48">
        <v>10</v>
      </c>
      <c r="AH20" s="49">
        <v>8.130081300813009</v>
      </c>
      <c r="AI20" s="48">
        <v>0</v>
      </c>
      <c r="AJ20" s="49">
        <v>0</v>
      </c>
      <c r="AK20" s="48">
        <v>111</v>
      </c>
      <c r="AL20" s="49">
        <v>90.2439024390244</v>
      </c>
      <c r="AM20" s="48">
        <v>123</v>
      </c>
    </row>
    <row r="21" spans="1:39" ht="15">
      <c r="A21" s="65" t="s">
        <v>217</v>
      </c>
      <c r="B21" s="65" t="s">
        <v>270</v>
      </c>
      <c r="C21" s="66" t="s">
        <v>1667</v>
      </c>
      <c r="D21" s="67">
        <v>5</v>
      </c>
      <c r="E21" s="68" t="s">
        <v>137</v>
      </c>
      <c r="F21" s="69">
        <v>22.545454545454547</v>
      </c>
      <c r="G21" s="66"/>
      <c r="H21" s="70"/>
      <c r="I21" s="71"/>
      <c r="J21" s="71"/>
      <c r="K21" s="34"/>
      <c r="L21" s="78">
        <v>21</v>
      </c>
      <c r="M21" s="78"/>
      <c r="N21" s="73"/>
      <c r="O21" s="80" t="s">
        <v>287</v>
      </c>
      <c r="P21" s="80" t="s">
        <v>303</v>
      </c>
      <c r="Q21" s="80" t="s">
        <v>428</v>
      </c>
      <c r="R21" s="80" t="s">
        <v>602</v>
      </c>
      <c r="S21" s="80"/>
      <c r="T21" s="80"/>
      <c r="U21" s="80"/>
      <c r="V21" s="80"/>
      <c r="W21" s="80"/>
      <c r="X21" s="80"/>
      <c r="Y21" s="80"/>
      <c r="Z21" s="80"/>
      <c r="AA21" s="80"/>
      <c r="AB21">
        <v>5</v>
      </c>
      <c r="AC21" s="79" t="str">
        <f>REPLACE(INDEX(GroupVertices[Group],MATCH(Edges[[#This Row],[Vertex 1]],GroupVertices[Vertex],0)),1,1,"")</f>
        <v>9</v>
      </c>
      <c r="AD21" s="79" t="str">
        <f>REPLACE(INDEX(GroupVertices[Group],MATCH(Edges[[#This Row],[Vertex 2]],GroupVertices[Vertex],0)),1,1,"")</f>
        <v>9</v>
      </c>
      <c r="AE21" s="48">
        <v>5</v>
      </c>
      <c r="AF21" s="49">
        <v>4.62962962962963</v>
      </c>
      <c r="AG21" s="48">
        <v>17</v>
      </c>
      <c r="AH21" s="49">
        <v>15.74074074074074</v>
      </c>
      <c r="AI21" s="48">
        <v>0</v>
      </c>
      <c r="AJ21" s="49">
        <v>0</v>
      </c>
      <c r="AK21" s="48">
        <v>86</v>
      </c>
      <c r="AL21" s="49">
        <v>79.62962962962963</v>
      </c>
      <c r="AM21" s="48">
        <v>108</v>
      </c>
    </row>
    <row r="22" spans="1:39" ht="15">
      <c r="A22" s="65" t="s">
        <v>217</v>
      </c>
      <c r="B22" s="65" t="s">
        <v>270</v>
      </c>
      <c r="C22" s="66" t="s">
        <v>1667</v>
      </c>
      <c r="D22" s="67">
        <v>5</v>
      </c>
      <c r="E22" s="68" t="s">
        <v>137</v>
      </c>
      <c r="F22" s="69">
        <v>22.545454545454547</v>
      </c>
      <c r="G22" s="66"/>
      <c r="H22" s="70"/>
      <c r="I22" s="71"/>
      <c r="J22" s="71"/>
      <c r="K22" s="34"/>
      <c r="L22" s="78">
        <v>22</v>
      </c>
      <c r="M22" s="78"/>
      <c r="N22" s="73"/>
      <c r="O22" s="80" t="s">
        <v>287</v>
      </c>
      <c r="P22" s="80" t="s">
        <v>304</v>
      </c>
      <c r="Q22" s="80" t="s">
        <v>429</v>
      </c>
      <c r="R22" s="80" t="s">
        <v>603</v>
      </c>
      <c r="S22" s="80"/>
      <c r="T22" s="80"/>
      <c r="U22" s="80"/>
      <c r="V22" s="80"/>
      <c r="W22" s="80"/>
      <c r="X22" s="80"/>
      <c r="Y22" s="80"/>
      <c r="Z22" s="80"/>
      <c r="AA22" s="80"/>
      <c r="AB22">
        <v>5</v>
      </c>
      <c r="AC22" s="79" t="str">
        <f>REPLACE(INDEX(GroupVertices[Group],MATCH(Edges[[#This Row],[Vertex 1]],GroupVertices[Vertex],0)),1,1,"")</f>
        <v>9</v>
      </c>
      <c r="AD22" s="79" t="str">
        <f>REPLACE(INDEX(GroupVertices[Group],MATCH(Edges[[#This Row],[Vertex 2]],GroupVertices[Vertex],0)),1,1,"")</f>
        <v>9</v>
      </c>
      <c r="AE22" s="48">
        <v>0</v>
      </c>
      <c r="AF22" s="49">
        <v>0</v>
      </c>
      <c r="AG22" s="48">
        <v>0</v>
      </c>
      <c r="AH22" s="49">
        <v>0</v>
      </c>
      <c r="AI22" s="48">
        <v>0</v>
      </c>
      <c r="AJ22" s="49">
        <v>0</v>
      </c>
      <c r="AK22" s="48">
        <v>2</v>
      </c>
      <c r="AL22" s="49">
        <v>100</v>
      </c>
      <c r="AM22" s="48">
        <v>2</v>
      </c>
    </row>
    <row r="23" spans="1:39" ht="15">
      <c r="A23" s="65" t="s">
        <v>217</v>
      </c>
      <c r="B23" s="65" t="s">
        <v>270</v>
      </c>
      <c r="C23" s="66" t="s">
        <v>1667</v>
      </c>
      <c r="D23" s="67">
        <v>5</v>
      </c>
      <c r="E23" s="68" t="s">
        <v>137</v>
      </c>
      <c r="F23" s="69">
        <v>22.545454545454547</v>
      </c>
      <c r="G23" s="66"/>
      <c r="H23" s="70"/>
      <c r="I23" s="71"/>
      <c r="J23" s="71"/>
      <c r="K23" s="34"/>
      <c r="L23" s="78">
        <v>23</v>
      </c>
      <c r="M23" s="78"/>
      <c r="N23" s="73"/>
      <c r="O23" s="80" t="s">
        <v>287</v>
      </c>
      <c r="P23" s="80" t="s">
        <v>304</v>
      </c>
      <c r="Q23" s="80" t="s">
        <v>430</v>
      </c>
      <c r="R23" s="80" t="s">
        <v>603</v>
      </c>
      <c r="S23" s="80"/>
      <c r="T23" s="80"/>
      <c r="U23" s="80"/>
      <c r="V23" s="80"/>
      <c r="W23" s="80"/>
      <c r="X23" s="80"/>
      <c r="Y23" s="80"/>
      <c r="Z23" s="80"/>
      <c r="AA23" s="80"/>
      <c r="AB23">
        <v>5</v>
      </c>
      <c r="AC23" s="79" t="str">
        <f>REPLACE(INDEX(GroupVertices[Group],MATCH(Edges[[#This Row],[Vertex 1]],GroupVertices[Vertex],0)),1,1,"")</f>
        <v>9</v>
      </c>
      <c r="AD23" s="79" t="str">
        <f>REPLACE(INDEX(GroupVertices[Group],MATCH(Edges[[#This Row],[Vertex 2]],GroupVertices[Vertex],0)),1,1,"")</f>
        <v>9</v>
      </c>
      <c r="AE23" s="48">
        <v>1</v>
      </c>
      <c r="AF23" s="49">
        <v>3.5714285714285716</v>
      </c>
      <c r="AG23" s="48">
        <v>0</v>
      </c>
      <c r="AH23" s="49">
        <v>0</v>
      </c>
      <c r="AI23" s="48">
        <v>0</v>
      </c>
      <c r="AJ23" s="49">
        <v>0</v>
      </c>
      <c r="AK23" s="48">
        <v>27</v>
      </c>
      <c r="AL23" s="49">
        <v>96.42857142857143</v>
      </c>
      <c r="AM23" s="48">
        <v>28</v>
      </c>
    </row>
    <row r="24" spans="1:39" ht="15">
      <c r="A24" s="65" t="s">
        <v>217</v>
      </c>
      <c r="B24" s="65" t="s">
        <v>270</v>
      </c>
      <c r="C24" s="66" t="s">
        <v>1667</v>
      </c>
      <c r="D24" s="67">
        <v>5</v>
      </c>
      <c r="E24" s="68" t="s">
        <v>137</v>
      </c>
      <c r="F24" s="69">
        <v>22.545454545454547</v>
      </c>
      <c r="G24" s="66"/>
      <c r="H24" s="70"/>
      <c r="I24" s="71"/>
      <c r="J24" s="71"/>
      <c r="K24" s="34"/>
      <c r="L24" s="78">
        <v>24</v>
      </c>
      <c r="M24" s="78"/>
      <c r="N24" s="73"/>
      <c r="O24" s="80" t="s">
        <v>287</v>
      </c>
      <c r="P24" s="80" t="s">
        <v>304</v>
      </c>
      <c r="Q24" s="80" t="s">
        <v>431</v>
      </c>
      <c r="R24" s="80" t="s">
        <v>603</v>
      </c>
      <c r="S24" s="80"/>
      <c r="T24" s="80"/>
      <c r="U24" s="80"/>
      <c r="V24" s="80"/>
      <c r="W24" s="80"/>
      <c r="X24" s="80"/>
      <c r="Y24" s="80"/>
      <c r="Z24" s="80"/>
      <c r="AA24" s="80"/>
      <c r="AB24">
        <v>5</v>
      </c>
      <c r="AC24" s="79" t="str">
        <f>REPLACE(INDEX(GroupVertices[Group],MATCH(Edges[[#This Row],[Vertex 1]],GroupVertices[Vertex],0)),1,1,"")</f>
        <v>9</v>
      </c>
      <c r="AD24" s="79" t="str">
        <f>REPLACE(INDEX(GroupVertices[Group],MATCH(Edges[[#This Row],[Vertex 2]],GroupVertices[Vertex],0)),1,1,"")</f>
        <v>9</v>
      </c>
      <c r="AE24" s="48">
        <v>1</v>
      </c>
      <c r="AF24" s="49">
        <v>2.4390243902439024</v>
      </c>
      <c r="AG24" s="48">
        <v>0</v>
      </c>
      <c r="AH24" s="49">
        <v>0</v>
      </c>
      <c r="AI24" s="48">
        <v>0</v>
      </c>
      <c r="AJ24" s="49">
        <v>0</v>
      </c>
      <c r="AK24" s="48">
        <v>40</v>
      </c>
      <c r="AL24" s="49">
        <v>97.5609756097561</v>
      </c>
      <c r="AM24" s="48">
        <v>41</v>
      </c>
    </row>
    <row r="25" spans="1:39" ht="15">
      <c r="A25" s="65" t="s">
        <v>217</v>
      </c>
      <c r="B25" s="65" t="s">
        <v>270</v>
      </c>
      <c r="C25" s="66" t="s">
        <v>1667</v>
      </c>
      <c r="D25" s="67">
        <v>5</v>
      </c>
      <c r="E25" s="68" t="s">
        <v>137</v>
      </c>
      <c r="F25" s="69">
        <v>22.545454545454547</v>
      </c>
      <c r="G25" s="66"/>
      <c r="H25" s="70"/>
      <c r="I25" s="71"/>
      <c r="J25" s="71"/>
      <c r="K25" s="34"/>
      <c r="L25" s="78">
        <v>25</v>
      </c>
      <c r="M25" s="78"/>
      <c r="N25" s="73"/>
      <c r="O25" s="80" t="s">
        <v>287</v>
      </c>
      <c r="P25" s="80" t="s">
        <v>304</v>
      </c>
      <c r="Q25" s="80" t="s">
        <v>432</v>
      </c>
      <c r="R25" s="80" t="s">
        <v>603</v>
      </c>
      <c r="S25" s="80"/>
      <c r="T25" s="80"/>
      <c r="U25" s="80"/>
      <c r="V25" s="80"/>
      <c r="W25" s="80"/>
      <c r="X25" s="80"/>
      <c r="Y25" s="80"/>
      <c r="Z25" s="80"/>
      <c r="AA25" s="80"/>
      <c r="AB25">
        <v>5</v>
      </c>
      <c r="AC25" s="79" t="str">
        <f>REPLACE(INDEX(GroupVertices[Group],MATCH(Edges[[#This Row],[Vertex 1]],GroupVertices[Vertex],0)),1,1,"")</f>
        <v>9</v>
      </c>
      <c r="AD25" s="79" t="str">
        <f>REPLACE(INDEX(GroupVertices[Group],MATCH(Edges[[#This Row],[Vertex 2]],GroupVertices[Vertex],0)),1,1,"")</f>
        <v>9</v>
      </c>
      <c r="AE25" s="48">
        <v>5</v>
      </c>
      <c r="AF25" s="49">
        <v>6.097560975609756</v>
      </c>
      <c r="AG25" s="48">
        <v>4</v>
      </c>
      <c r="AH25" s="49">
        <v>4.878048780487805</v>
      </c>
      <c r="AI25" s="48">
        <v>0</v>
      </c>
      <c r="AJ25" s="49">
        <v>0</v>
      </c>
      <c r="AK25" s="48">
        <v>73</v>
      </c>
      <c r="AL25" s="49">
        <v>89.02439024390245</v>
      </c>
      <c r="AM25" s="48">
        <v>82</v>
      </c>
    </row>
    <row r="26" spans="1:39" ht="15">
      <c r="A26" s="65" t="s">
        <v>218</v>
      </c>
      <c r="B26" s="65" t="s">
        <v>210</v>
      </c>
      <c r="C26" s="66" t="s">
        <v>1665</v>
      </c>
      <c r="D26" s="67">
        <v>1</v>
      </c>
      <c r="E26" s="68" t="s">
        <v>133</v>
      </c>
      <c r="F26" s="69">
        <v>32</v>
      </c>
      <c r="G26" s="66"/>
      <c r="H26" s="70"/>
      <c r="I26" s="71"/>
      <c r="J26" s="71"/>
      <c r="K26" s="34"/>
      <c r="L26" s="78">
        <v>26</v>
      </c>
      <c r="M26" s="78"/>
      <c r="N26" s="73"/>
      <c r="O26" s="80" t="s">
        <v>287</v>
      </c>
      <c r="P26" s="80" t="s">
        <v>305</v>
      </c>
      <c r="Q26" s="80" t="s">
        <v>433</v>
      </c>
      <c r="R26" s="80" t="s">
        <v>604</v>
      </c>
      <c r="S26" s="80"/>
      <c r="T26" s="80"/>
      <c r="U26" s="80"/>
      <c r="V26" s="80"/>
      <c r="W26" s="80"/>
      <c r="X26" s="80"/>
      <c r="Y26" s="80"/>
      <c r="Z26" s="80"/>
      <c r="AA26" s="80"/>
      <c r="AB26">
        <v>1</v>
      </c>
      <c r="AC26" s="79" t="str">
        <f>REPLACE(INDEX(GroupVertices[Group],MATCH(Edges[[#This Row],[Vertex 1]],GroupVertices[Vertex],0)),1,1,"")</f>
        <v>1</v>
      </c>
      <c r="AD26" s="79" t="str">
        <f>REPLACE(INDEX(GroupVertices[Group],MATCH(Edges[[#This Row],[Vertex 2]],GroupVertices[Vertex],0)),1,1,"")</f>
        <v>1</v>
      </c>
      <c r="AE26" s="48">
        <v>1</v>
      </c>
      <c r="AF26" s="49">
        <v>3.0303030303030303</v>
      </c>
      <c r="AG26" s="48">
        <v>6</v>
      </c>
      <c r="AH26" s="49">
        <v>18.181818181818183</v>
      </c>
      <c r="AI26" s="48">
        <v>0</v>
      </c>
      <c r="AJ26" s="49">
        <v>0</v>
      </c>
      <c r="AK26" s="48">
        <v>26</v>
      </c>
      <c r="AL26" s="49">
        <v>78.78787878787878</v>
      </c>
      <c r="AM26" s="48">
        <v>33</v>
      </c>
    </row>
    <row r="27" spans="1:39" ht="15">
      <c r="A27" s="65" t="s">
        <v>218</v>
      </c>
      <c r="B27" s="65" t="s">
        <v>247</v>
      </c>
      <c r="C27" s="66" t="s">
        <v>1665</v>
      </c>
      <c r="D27" s="67">
        <v>1</v>
      </c>
      <c r="E27" s="68" t="s">
        <v>133</v>
      </c>
      <c r="F27" s="69">
        <v>32</v>
      </c>
      <c r="G27" s="66"/>
      <c r="H27" s="70"/>
      <c r="I27" s="71"/>
      <c r="J27" s="71"/>
      <c r="K27" s="34"/>
      <c r="L27" s="78">
        <v>27</v>
      </c>
      <c r="M27" s="78"/>
      <c r="N27" s="73"/>
      <c r="O27" s="80" t="s">
        <v>287</v>
      </c>
      <c r="P27" s="80" t="s">
        <v>306</v>
      </c>
      <c r="Q27" s="80" t="s">
        <v>434</v>
      </c>
      <c r="R27" s="80" t="s">
        <v>605</v>
      </c>
      <c r="S27" s="80"/>
      <c r="T27" s="80"/>
      <c r="U27" s="80"/>
      <c r="V27" s="80"/>
      <c r="W27" s="80"/>
      <c r="X27" s="80"/>
      <c r="Y27" s="80"/>
      <c r="Z27" s="80"/>
      <c r="AA27" s="80"/>
      <c r="AB27">
        <v>1</v>
      </c>
      <c r="AC27" s="79" t="str">
        <f>REPLACE(INDEX(GroupVertices[Group],MATCH(Edges[[#This Row],[Vertex 1]],GroupVertices[Vertex],0)),1,1,"")</f>
        <v>1</v>
      </c>
      <c r="AD27" s="79" t="str">
        <f>REPLACE(INDEX(GroupVertices[Group],MATCH(Edges[[#This Row],[Vertex 2]],GroupVertices[Vertex],0)),1,1,"")</f>
        <v>1</v>
      </c>
      <c r="AE27" s="48">
        <v>0</v>
      </c>
      <c r="AF27" s="49">
        <v>0</v>
      </c>
      <c r="AG27" s="48">
        <v>0</v>
      </c>
      <c r="AH27" s="49">
        <v>0</v>
      </c>
      <c r="AI27" s="48">
        <v>0</v>
      </c>
      <c r="AJ27" s="49">
        <v>0</v>
      </c>
      <c r="AK27" s="48">
        <v>40</v>
      </c>
      <c r="AL27" s="49">
        <v>100</v>
      </c>
      <c r="AM27" s="48">
        <v>40</v>
      </c>
    </row>
    <row r="28" spans="1:39" ht="15">
      <c r="A28" s="65" t="s">
        <v>219</v>
      </c>
      <c r="B28" s="65" t="s">
        <v>216</v>
      </c>
      <c r="C28" s="66" t="s">
        <v>1666</v>
      </c>
      <c r="D28" s="67">
        <v>3.6666666666666665</v>
      </c>
      <c r="E28" s="68" t="s">
        <v>137</v>
      </c>
      <c r="F28" s="69">
        <v>27.272727272727273</v>
      </c>
      <c r="G28" s="66"/>
      <c r="H28" s="70"/>
      <c r="I28" s="71"/>
      <c r="J28" s="71"/>
      <c r="K28" s="34"/>
      <c r="L28" s="78">
        <v>28</v>
      </c>
      <c r="M28" s="78"/>
      <c r="N28" s="73"/>
      <c r="O28" s="80" t="s">
        <v>287</v>
      </c>
      <c r="P28" s="80" t="s">
        <v>307</v>
      </c>
      <c r="Q28" s="80" t="s">
        <v>435</v>
      </c>
      <c r="R28" s="80" t="s">
        <v>606</v>
      </c>
      <c r="S28" s="80"/>
      <c r="T28" s="80"/>
      <c r="U28" s="80"/>
      <c r="V28" s="80"/>
      <c r="W28" s="80"/>
      <c r="X28" s="80"/>
      <c r="Y28" s="80"/>
      <c r="Z28" s="80"/>
      <c r="AA28" s="80"/>
      <c r="AB28">
        <v>3</v>
      </c>
      <c r="AC28" s="79" t="str">
        <f>REPLACE(INDEX(GroupVertices[Group],MATCH(Edges[[#This Row],[Vertex 1]],GroupVertices[Vertex],0)),1,1,"")</f>
        <v>1</v>
      </c>
      <c r="AD28" s="79" t="str">
        <f>REPLACE(INDEX(GroupVertices[Group],MATCH(Edges[[#This Row],[Vertex 2]],GroupVertices[Vertex],0)),1,1,"")</f>
        <v>10</v>
      </c>
      <c r="AE28" s="48">
        <v>0</v>
      </c>
      <c r="AF28" s="49">
        <v>0</v>
      </c>
      <c r="AG28" s="48">
        <v>0</v>
      </c>
      <c r="AH28" s="49">
        <v>0</v>
      </c>
      <c r="AI28" s="48">
        <v>0</v>
      </c>
      <c r="AJ28" s="49">
        <v>0</v>
      </c>
      <c r="AK28" s="48">
        <v>31</v>
      </c>
      <c r="AL28" s="49">
        <v>100</v>
      </c>
      <c r="AM28" s="48">
        <v>31</v>
      </c>
    </row>
    <row r="29" spans="1:39" ht="15">
      <c r="A29" s="65" t="s">
        <v>219</v>
      </c>
      <c r="B29" s="65" t="s">
        <v>216</v>
      </c>
      <c r="C29" s="66" t="s">
        <v>1666</v>
      </c>
      <c r="D29" s="67">
        <v>3.6666666666666665</v>
      </c>
      <c r="E29" s="68" t="s">
        <v>137</v>
      </c>
      <c r="F29" s="69">
        <v>27.272727272727273</v>
      </c>
      <c r="G29" s="66"/>
      <c r="H29" s="70"/>
      <c r="I29" s="71"/>
      <c r="J29" s="71"/>
      <c r="K29" s="34"/>
      <c r="L29" s="78">
        <v>29</v>
      </c>
      <c r="M29" s="78"/>
      <c r="N29" s="73"/>
      <c r="O29" s="80" t="s">
        <v>287</v>
      </c>
      <c r="P29" s="80" t="s">
        <v>307</v>
      </c>
      <c r="Q29" s="80" t="s">
        <v>436</v>
      </c>
      <c r="R29" s="80" t="s">
        <v>606</v>
      </c>
      <c r="S29" s="80"/>
      <c r="T29" s="80"/>
      <c r="U29" s="80"/>
      <c r="V29" s="80"/>
      <c r="W29" s="80"/>
      <c r="X29" s="80"/>
      <c r="Y29" s="80"/>
      <c r="Z29" s="80"/>
      <c r="AA29" s="80"/>
      <c r="AB29">
        <v>3</v>
      </c>
      <c r="AC29" s="79" t="str">
        <f>REPLACE(INDEX(GroupVertices[Group],MATCH(Edges[[#This Row],[Vertex 1]],GroupVertices[Vertex],0)),1,1,"")</f>
        <v>1</v>
      </c>
      <c r="AD29" s="79" t="str">
        <f>REPLACE(INDEX(GroupVertices[Group],MATCH(Edges[[#This Row],[Vertex 2]],GroupVertices[Vertex],0)),1,1,"")</f>
        <v>10</v>
      </c>
      <c r="AE29" s="48">
        <v>0</v>
      </c>
      <c r="AF29" s="49">
        <v>0</v>
      </c>
      <c r="AG29" s="48">
        <v>0</v>
      </c>
      <c r="AH29" s="49">
        <v>0</v>
      </c>
      <c r="AI29" s="48">
        <v>0</v>
      </c>
      <c r="AJ29" s="49">
        <v>0</v>
      </c>
      <c r="AK29" s="48">
        <v>23</v>
      </c>
      <c r="AL29" s="49">
        <v>100</v>
      </c>
      <c r="AM29" s="48">
        <v>23</v>
      </c>
    </row>
    <row r="30" spans="1:39" ht="15">
      <c r="A30" s="65" t="s">
        <v>219</v>
      </c>
      <c r="B30" s="65" t="s">
        <v>216</v>
      </c>
      <c r="C30" s="66" t="s">
        <v>1666</v>
      </c>
      <c r="D30" s="67">
        <v>3.6666666666666665</v>
      </c>
      <c r="E30" s="68" t="s">
        <v>137</v>
      </c>
      <c r="F30" s="69">
        <v>27.272727272727273</v>
      </c>
      <c r="G30" s="66"/>
      <c r="H30" s="70"/>
      <c r="I30" s="71"/>
      <c r="J30" s="71"/>
      <c r="K30" s="34"/>
      <c r="L30" s="78">
        <v>30</v>
      </c>
      <c r="M30" s="78"/>
      <c r="N30" s="73"/>
      <c r="O30" s="80" t="s">
        <v>287</v>
      </c>
      <c r="P30" s="80" t="s">
        <v>307</v>
      </c>
      <c r="Q30" s="80" t="s">
        <v>437</v>
      </c>
      <c r="R30" s="80" t="s">
        <v>606</v>
      </c>
      <c r="S30" s="80"/>
      <c r="T30" s="80"/>
      <c r="U30" s="80"/>
      <c r="V30" s="80"/>
      <c r="W30" s="80"/>
      <c r="X30" s="80"/>
      <c r="Y30" s="80"/>
      <c r="Z30" s="80"/>
      <c r="AA30" s="80"/>
      <c r="AB30">
        <v>3</v>
      </c>
      <c r="AC30" s="79" t="str">
        <f>REPLACE(INDEX(GroupVertices[Group],MATCH(Edges[[#This Row],[Vertex 1]],GroupVertices[Vertex],0)),1,1,"")</f>
        <v>1</v>
      </c>
      <c r="AD30" s="79" t="str">
        <f>REPLACE(INDEX(GroupVertices[Group],MATCH(Edges[[#This Row],[Vertex 2]],GroupVertices[Vertex],0)),1,1,"")</f>
        <v>10</v>
      </c>
      <c r="AE30" s="48">
        <v>1</v>
      </c>
      <c r="AF30" s="49">
        <v>2.272727272727273</v>
      </c>
      <c r="AG30" s="48">
        <v>2</v>
      </c>
      <c r="AH30" s="49">
        <v>4.545454545454546</v>
      </c>
      <c r="AI30" s="48">
        <v>0</v>
      </c>
      <c r="AJ30" s="49">
        <v>0</v>
      </c>
      <c r="AK30" s="48">
        <v>41</v>
      </c>
      <c r="AL30" s="49">
        <v>93.18181818181819</v>
      </c>
      <c r="AM30" s="48">
        <v>44</v>
      </c>
    </row>
    <row r="31" spans="1:39" ht="15">
      <c r="A31" s="65" t="s">
        <v>220</v>
      </c>
      <c r="B31" s="65" t="s">
        <v>216</v>
      </c>
      <c r="C31" s="66" t="s">
        <v>1665</v>
      </c>
      <c r="D31" s="67">
        <v>1</v>
      </c>
      <c r="E31" s="68" t="s">
        <v>133</v>
      </c>
      <c r="F31" s="69">
        <v>32</v>
      </c>
      <c r="G31" s="66"/>
      <c r="H31" s="70"/>
      <c r="I31" s="71"/>
      <c r="J31" s="71"/>
      <c r="K31" s="34"/>
      <c r="L31" s="78">
        <v>31</v>
      </c>
      <c r="M31" s="78"/>
      <c r="N31" s="73"/>
      <c r="O31" s="80" t="s">
        <v>287</v>
      </c>
      <c r="P31" s="80" t="s">
        <v>308</v>
      </c>
      <c r="Q31" s="80" t="s">
        <v>438</v>
      </c>
      <c r="R31" s="80" t="s">
        <v>607</v>
      </c>
      <c r="S31" s="80"/>
      <c r="T31" s="80"/>
      <c r="U31" s="80"/>
      <c r="V31" s="80"/>
      <c r="W31" s="80"/>
      <c r="X31" s="80"/>
      <c r="Y31" s="80"/>
      <c r="Z31" s="80"/>
      <c r="AA31" s="80"/>
      <c r="AB31">
        <v>1</v>
      </c>
      <c r="AC31" s="79" t="str">
        <f>REPLACE(INDEX(GroupVertices[Group],MATCH(Edges[[#This Row],[Vertex 1]],GroupVertices[Vertex],0)),1,1,"")</f>
        <v>2</v>
      </c>
      <c r="AD31" s="79" t="str">
        <f>REPLACE(INDEX(GroupVertices[Group],MATCH(Edges[[#This Row],[Vertex 2]],GroupVertices[Vertex],0)),1,1,"")</f>
        <v>10</v>
      </c>
      <c r="AE31" s="48">
        <v>2</v>
      </c>
      <c r="AF31" s="49">
        <v>22.22222222222222</v>
      </c>
      <c r="AG31" s="48">
        <v>0</v>
      </c>
      <c r="AH31" s="49">
        <v>0</v>
      </c>
      <c r="AI31" s="48">
        <v>0</v>
      </c>
      <c r="AJ31" s="49">
        <v>0</v>
      </c>
      <c r="AK31" s="48">
        <v>7</v>
      </c>
      <c r="AL31" s="49">
        <v>77.77777777777777</v>
      </c>
      <c r="AM31" s="48">
        <v>9</v>
      </c>
    </row>
    <row r="32" spans="1:39" ht="15">
      <c r="A32" s="65" t="s">
        <v>221</v>
      </c>
      <c r="B32" s="65" t="s">
        <v>269</v>
      </c>
      <c r="C32" s="66" t="s">
        <v>1665</v>
      </c>
      <c r="D32" s="67">
        <v>1</v>
      </c>
      <c r="E32" s="68" t="s">
        <v>133</v>
      </c>
      <c r="F32" s="69">
        <v>32</v>
      </c>
      <c r="G32" s="66"/>
      <c r="H32" s="70"/>
      <c r="I32" s="71"/>
      <c r="J32" s="71"/>
      <c r="K32" s="34"/>
      <c r="L32" s="78">
        <v>32</v>
      </c>
      <c r="M32" s="78"/>
      <c r="N32" s="73"/>
      <c r="O32" s="80" t="s">
        <v>287</v>
      </c>
      <c r="P32" s="80" t="s">
        <v>309</v>
      </c>
      <c r="Q32" s="80" t="s">
        <v>439</v>
      </c>
      <c r="R32" s="80" t="s">
        <v>608</v>
      </c>
      <c r="S32" s="80"/>
      <c r="T32" s="80"/>
      <c r="U32" s="80"/>
      <c r="V32" s="80"/>
      <c r="W32" s="80"/>
      <c r="X32" s="80"/>
      <c r="Y32" s="80"/>
      <c r="Z32" s="80"/>
      <c r="AA32" s="80"/>
      <c r="AB32">
        <v>1</v>
      </c>
      <c r="AC32" s="79" t="str">
        <f>REPLACE(INDEX(GroupVertices[Group],MATCH(Edges[[#This Row],[Vertex 1]],GroupVertices[Vertex],0)),1,1,"")</f>
        <v>1</v>
      </c>
      <c r="AD32" s="79" t="str">
        <f>REPLACE(INDEX(GroupVertices[Group],MATCH(Edges[[#This Row],[Vertex 2]],GroupVertices[Vertex],0)),1,1,"")</f>
        <v>1</v>
      </c>
      <c r="AE32" s="48">
        <v>1</v>
      </c>
      <c r="AF32" s="49">
        <v>14.285714285714286</v>
      </c>
      <c r="AG32" s="48">
        <v>0</v>
      </c>
      <c r="AH32" s="49">
        <v>0</v>
      </c>
      <c r="AI32" s="48">
        <v>0</v>
      </c>
      <c r="AJ32" s="49">
        <v>0</v>
      </c>
      <c r="AK32" s="48">
        <v>6</v>
      </c>
      <c r="AL32" s="49">
        <v>85.71428571428571</v>
      </c>
      <c r="AM32" s="48">
        <v>7</v>
      </c>
    </row>
    <row r="33" spans="1:39" ht="15">
      <c r="A33" s="65" t="s">
        <v>210</v>
      </c>
      <c r="B33" s="65" t="s">
        <v>269</v>
      </c>
      <c r="C33" s="66" t="s">
        <v>1665</v>
      </c>
      <c r="D33" s="67">
        <v>1</v>
      </c>
      <c r="E33" s="68" t="s">
        <v>133</v>
      </c>
      <c r="F33" s="69">
        <v>32</v>
      </c>
      <c r="G33" s="66"/>
      <c r="H33" s="70"/>
      <c r="I33" s="71"/>
      <c r="J33" s="71"/>
      <c r="K33" s="34"/>
      <c r="L33" s="78">
        <v>33</v>
      </c>
      <c r="M33" s="78"/>
      <c r="N33" s="73"/>
      <c r="O33" s="80" t="s">
        <v>287</v>
      </c>
      <c r="P33" s="80" t="s">
        <v>310</v>
      </c>
      <c r="Q33" s="80" t="s">
        <v>440</v>
      </c>
      <c r="R33" s="80" t="s">
        <v>609</v>
      </c>
      <c r="S33" s="80"/>
      <c r="T33" s="80"/>
      <c r="U33" s="80"/>
      <c r="V33" s="80"/>
      <c r="W33" s="80"/>
      <c r="X33" s="80"/>
      <c r="Y33" s="80"/>
      <c r="Z33" s="80"/>
      <c r="AA33" s="80"/>
      <c r="AB33">
        <v>1</v>
      </c>
      <c r="AC33" s="79" t="str">
        <f>REPLACE(INDEX(GroupVertices[Group],MATCH(Edges[[#This Row],[Vertex 1]],GroupVertices[Vertex],0)),1,1,"")</f>
        <v>1</v>
      </c>
      <c r="AD33" s="79" t="str">
        <f>REPLACE(INDEX(GroupVertices[Group],MATCH(Edges[[#This Row],[Vertex 2]],GroupVertices[Vertex],0)),1,1,"")</f>
        <v>1</v>
      </c>
      <c r="AE33" s="48">
        <v>2</v>
      </c>
      <c r="AF33" s="49">
        <v>28.571428571428573</v>
      </c>
      <c r="AG33" s="48">
        <v>3</v>
      </c>
      <c r="AH33" s="49">
        <v>42.857142857142854</v>
      </c>
      <c r="AI33" s="48">
        <v>0</v>
      </c>
      <c r="AJ33" s="49">
        <v>0</v>
      </c>
      <c r="AK33" s="48">
        <v>2</v>
      </c>
      <c r="AL33" s="49">
        <v>28.571428571428573</v>
      </c>
      <c r="AM33" s="48">
        <v>7</v>
      </c>
    </row>
    <row r="34" spans="1:39" ht="15">
      <c r="A34" s="65" t="s">
        <v>222</v>
      </c>
      <c r="B34" s="65" t="s">
        <v>269</v>
      </c>
      <c r="C34" s="66" t="s">
        <v>1664</v>
      </c>
      <c r="D34" s="67">
        <v>2.333333333333333</v>
      </c>
      <c r="E34" s="68" t="s">
        <v>137</v>
      </c>
      <c r="F34" s="69">
        <v>29.636363636363637</v>
      </c>
      <c r="G34" s="66"/>
      <c r="H34" s="70"/>
      <c r="I34" s="71"/>
      <c r="J34" s="71"/>
      <c r="K34" s="34"/>
      <c r="L34" s="78">
        <v>34</v>
      </c>
      <c r="M34" s="78"/>
      <c r="N34" s="73"/>
      <c r="O34" s="80" t="s">
        <v>287</v>
      </c>
      <c r="P34" s="80" t="s">
        <v>310</v>
      </c>
      <c r="Q34" s="80" t="s">
        <v>440</v>
      </c>
      <c r="R34" s="80" t="s">
        <v>609</v>
      </c>
      <c r="S34" s="80"/>
      <c r="T34" s="80"/>
      <c r="U34" s="80"/>
      <c r="V34" s="80"/>
      <c r="W34" s="80"/>
      <c r="X34" s="80"/>
      <c r="Y34" s="80"/>
      <c r="Z34" s="80"/>
      <c r="AA34" s="80"/>
      <c r="AB34">
        <v>2</v>
      </c>
      <c r="AC34" s="79" t="str">
        <f>REPLACE(INDEX(GroupVertices[Group],MATCH(Edges[[#This Row],[Vertex 1]],GroupVertices[Vertex],0)),1,1,"")</f>
        <v>1</v>
      </c>
      <c r="AD34" s="79" t="str">
        <f>REPLACE(INDEX(GroupVertices[Group],MATCH(Edges[[#This Row],[Vertex 2]],GroupVertices[Vertex],0)),1,1,"")</f>
        <v>1</v>
      </c>
      <c r="AE34" s="48">
        <v>2</v>
      </c>
      <c r="AF34" s="49">
        <v>28.571428571428573</v>
      </c>
      <c r="AG34" s="48">
        <v>3</v>
      </c>
      <c r="AH34" s="49">
        <v>42.857142857142854</v>
      </c>
      <c r="AI34" s="48">
        <v>0</v>
      </c>
      <c r="AJ34" s="49">
        <v>0</v>
      </c>
      <c r="AK34" s="48">
        <v>2</v>
      </c>
      <c r="AL34" s="49">
        <v>28.571428571428573</v>
      </c>
      <c r="AM34" s="48">
        <v>7</v>
      </c>
    </row>
    <row r="35" spans="1:39" ht="15">
      <c r="A35" s="65" t="s">
        <v>222</v>
      </c>
      <c r="B35" s="65" t="s">
        <v>269</v>
      </c>
      <c r="C35" s="66" t="s">
        <v>1664</v>
      </c>
      <c r="D35" s="67">
        <v>2.333333333333333</v>
      </c>
      <c r="E35" s="68" t="s">
        <v>137</v>
      </c>
      <c r="F35" s="69">
        <v>29.636363636363637</v>
      </c>
      <c r="G35" s="66"/>
      <c r="H35" s="70"/>
      <c r="I35" s="71"/>
      <c r="J35" s="71"/>
      <c r="K35" s="34"/>
      <c r="L35" s="78">
        <v>35</v>
      </c>
      <c r="M35" s="78"/>
      <c r="N35" s="73"/>
      <c r="O35" s="80" t="s">
        <v>287</v>
      </c>
      <c r="P35" s="80" t="s">
        <v>311</v>
      </c>
      <c r="Q35" s="80" t="s">
        <v>441</v>
      </c>
      <c r="R35" s="80" t="s">
        <v>610</v>
      </c>
      <c r="S35" s="80"/>
      <c r="T35" s="80"/>
      <c r="U35" s="80"/>
      <c r="V35" s="80"/>
      <c r="W35" s="80"/>
      <c r="X35" s="80"/>
      <c r="Y35" s="80"/>
      <c r="Z35" s="80"/>
      <c r="AA35" s="80"/>
      <c r="AB35">
        <v>2</v>
      </c>
      <c r="AC35" s="79" t="str">
        <f>REPLACE(INDEX(GroupVertices[Group],MATCH(Edges[[#This Row],[Vertex 1]],GroupVertices[Vertex],0)),1,1,"")</f>
        <v>1</v>
      </c>
      <c r="AD35" s="79" t="str">
        <f>REPLACE(INDEX(GroupVertices[Group],MATCH(Edges[[#This Row],[Vertex 2]],GroupVertices[Vertex],0)),1,1,"")</f>
        <v>1</v>
      </c>
      <c r="AE35" s="48">
        <v>0</v>
      </c>
      <c r="AF35" s="49">
        <v>0</v>
      </c>
      <c r="AG35" s="48">
        <v>1</v>
      </c>
      <c r="AH35" s="49">
        <v>100</v>
      </c>
      <c r="AI35" s="48">
        <v>0</v>
      </c>
      <c r="AJ35" s="49">
        <v>0</v>
      </c>
      <c r="AK35" s="48">
        <v>0</v>
      </c>
      <c r="AL35" s="49">
        <v>0</v>
      </c>
      <c r="AM35" s="48">
        <v>1</v>
      </c>
    </row>
    <row r="36" spans="1:39" ht="15">
      <c r="A36" s="65" t="s">
        <v>223</v>
      </c>
      <c r="B36" s="65" t="s">
        <v>269</v>
      </c>
      <c r="C36" s="66" t="s">
        <v>1664</v>
      </c>
      <c r="D36" s="67">
        <v>2.333333333333333</v>
      </c>
      <c r="E36" s="68" t="s">
        <v>137</v>
      </c>
      <c r="F36" s="69">
        <v>29.636363636363637</v>
      </c>
      <c r="G36" s="66"/>
      <c r="H36" s="70"/>
      <c r="I36" s="71"/>
      <c r="J36" s="71"/>
      <c r="K36" s="34"/>
      <c r="L36" s="78">
        <v>36</v>
      </c>
      <c r="M36" s="78"/>
      <c r="N36" s="73"/>
      <c r="O36" s="80" t="s">
        <v>287</v>
      </c>
      <c r="P36" s="80" t="s">
        <v>312</v>
      </c>
      <c r="Q36" s="80" t="s">
        <v>442</v>
      </c>
      <c r="R36" s="80" t="s">
        <v>611</v>
      </c>
      <c r="S36" s="80"/>
      <c r="T36" s="80"/>
      <c r="U36" s="80"/>
      <c r="V36" s="80"/>
      <c r="W36" s="80"/>
      <c r="X36" s="80"/>
      <c r="Y36" s="80"/>
      <c r="Z36" s="80"/>
      <c r="AA36" s="80"/>
      <c r="AB36">
        <v>2</v>
      </c>
      <c r="AC36" s="79" t="str">
        <f>REPLACE(INDEX(GroupVertices[Group],MATCH(Edges[[#This Row],[Vertex 1]],GroupVertices[Vertex],0)),1,1,"")</f>
        <v>1</v>
      </c>
      <c r="AD36" s="79" t="str">
        <f>REPLACE(INDEX(GroupVertices[Group],MATCH(Edges[[#This Row],[Vertex 2]],GroupVertices[Vertex],0)),1,1,"")</f>
        <v>1</v>
      </c>
      <c r="AE36" s="48">
        <v>0</v>
      </c>
      <c r="AF36" s="49">
        <v>0</v>
      </c>
      <c r="AG36" s="48">
        <v>2</v>
      </c>
      <c r="AH36" s="49">
        <v>28.571428571428573</v>
      </c>
      <c r="AI36" s="48">
        <v>0</v>
      </c>
      <c r="AJ36" s="49">
        <v>0</v>
      </c>
      <c r="AK36" s="48">
        <v>5</v>
      </c>
      <c r="AL36" s="49">
        <v>71.42857142857143</v>
      </c>
      <c r="AM36" s="48">
        <v>7</v>
      </c>
    </row>
    <row r="37" spans="1:39" ht="15">
      <c r="A37" s="65" t="s">
        <v>223</v>
      </c>
      <c r="B37" s="65" t="s">
        <v>269</v>
      </c>
      <c r="C37" s="66" t="s">
        <v>1664</v>
      </c>
      <c r="D37" s="67">
        <v>2.333333333333333</v>
      </c>
      <c r="E37" s="68" t="s">
        <v>137</v>
      </c>
      <c r="F37" s="69">
        <v>29.636363636363637</v>
      </c>
      <c r="G37" s="66"/>
      <c r="H37" s="70"/>
      <c r="I37" s="71"/>
      <c r="J37" s="71"/>
      <c r="K37" s="34"/>
      <c r="L37" s="78">
        <v>37</v>
      </c>
      <c r="M37" s="78"/>
      <c r="N37" s="73"/>
      <c r="O37" s="80" t="s">
        <v>287</v>
      </c>
      <c r="P37" s="80" t="s">
        <v>309</v>
      </c>
      <c r="Q37" s="80" t="s">
        <v>443</v>
      </c>
      <c r="R37" s="80" t="s">
        <v>608</v>
      </c>
      <c r="S37" s="80"/>
      <c r="T37" s="80"/>
      <c r="U37" s="80"/>
      <c r="V37" s="80"/>
      <c r="W37" s="80"/>
      <c r="X37" s="80"/>
      <c r="Y37" s="80"/>
      <c r="Z37" s="80"/>
      <c r="AA37" s="80"/>
      <c r="AB37">
        <v>2</v>
      </c>
      <c r="AC37" s="79" t="str">
        <f>REPLACE(INDEX(GroupVertices[Group],MATCH(Edges[[#This Row],[Vertex 1]],GroupVertices[Vertex],0)),1,1,"")</f>
        <v>1</v>
      </c>
      <c r="AD37" s="79" t="str">
        <f>REPLACE(INDEX(GroupVertices[Group],MATCH(Edges[[#This Row],[Vertex 2]],GroupVertices[Vertex],0)),1,1,"")</f>
        <v>1</v>
      </c>
      <c r="AE37" s="48">
        <v>5</v>
      </c>
      <c r="AF37" s="49">
        <v>12.5</v>
      </c>
      <c r="AG37" s="48">
        <v>0</v>
      </c>
      <c r="AH37" s="49">
        <v>0</v>
      </c>
      <c r="AI37" s="48">
        <v>0</v>
      </c>
      <c r="AJ37" s="49">
        <v>0</v>
      </c>
      <c r="AK37" s="48">
        <v>35</v>
      </c>
      <c r="AL37" s="49">
        <v>87.5</v>
      </c>
      <c r="AM37" s="48">
        <v>40</v>
      </c>
    </row>
    <row r="38" spans="1:39" ht="15">
      <c r="A38" s="65" t="s">
        <v>224</v>
      </c>
      <c r="B38" s="65" t="s">
        <v>269</v>
      </c>
      <c r="C38" s="66" t="s">
        <v>1665</v>
      </c>
      <c r="D38" s="67">
        <v>1</v>
      </c>
      <c r="E38" s="68" t="s">
        <v>133</v>
      </c>
      <c r="F38" s="69">
        <v>32</v>
      </c>
      <c r="G38" s="66"/>
      <c r="H38" s="70"/>
      <c r="I38" s="71"/>
      <c r="J38" s="71"/>
      <c r="K38" s="34"/>
      <c r="L38" s="78">
        <v>38</v>
      </c>
      <c r="M38" s="78"/>
      <c r="N38" s="73"/>
      <c r="O38" s="80" t="s">
        <v>287</v>
      </c>
      <c r="P38" s="80" t="s">
        <v>311</v>
      </c>
      <c r="Q38" s="80" t="s">
        <v>444</v>
      </c>
      <c r="R38" s="80" t="s">
        <v>610</v>
      </c>
      <c r="S38" s="80"/>
      <c r="T38" s="80"/>
      <c r="U38" s="80"/>
      <c r="V38" s="80"/>
      <c r="W38" s="80"/>
      <c r="X38" s="80"/>
      <c r="Y38" s="80"/>
      <c r="Z38" s="80"/>
      <c r="AA38" s="80"/>
      <c r="AB38">
        <v>1</v>
      </c>
      <c r="AC38" s="79" t="str">
        <f>REPLACE(INDEX(GroupVertices[Group],MATCH(Edges[[#This Row],[Vertex 1]],GroupVertices[Vertex],0)),1,1,"")</f>
        <v>5</v>
      </c>
      <c r="AD38" s="79" t="str">
        <f>REPLACE(INDEX(GroupVertices[Group],MATCH(Edges[[#This Row],[Vertex 2]],GroupVertices[Vertex],0)),1,1,"")</f>
        <v>1</v>
      </c>
      <c r="AE38" s="48">
        <v>1</v>
      </c>
      <c r="AF38" s="49">
        <v>25</v>
      </c>
      <c r="AG38" s="48">
        <v>0</v>
      </c>
      <c r="AH38" s="49">
        <v>0</v>
      </c>
      <c r="AI38" s="48">
        <v>0</v>
      </c>
      <c r="AJ38" s="49">
        <v>0</v>
      </c>
      <c r="AK38" s="48">
        <v>3</v>
      </c>
      <c r="AL38" s="49">
        <v>75</v>
      </c>
      <c r="AM38" s="48">
        <v>4</v>
      </c>
    </row>
    <row r="39" spans="1:39" ht="15">
      <c r="A39" s="65" t="s">
        <v>225</v>
      </c>
      <c r="B39" s="65" t="s">
        <v>269</v>
      </c>
      <c r="C39" s="66" t="s">
        <v>1665</v>
      </c>
      <c r="D39" s="67">
        <v>1</v>
      </c>
      <c r="E39" s="68" t="s">
        <v>133</v>
      </c>
      <c r="F39" s="69">
        <v>32</v>
      </c>
      <c r="G39" s="66"/>
      <c r="H39" s="70"/>
      <c r="I39" s="71"/>
      <c r="J39" s="71"/>
      <c r="K39" s="34"/>
      <c r="L39" s="78">
        <v>39</v>
      </c>
      <c r="M39" s="78"/>
      <c r="N39" s="73"/>
      <c r="O39" s="80" t="s">
        <v>287</v>
      </c>
      <c r="P39" s="80" t="s">
        <v>312</v>
      </c>
      <c r="Q39" s="80" t="s">
        <v>445</v>
      </c>
      <c r="R39" s="80" t="s">
        <v>611</v>
      </c>
      <c r="S39" s="80"/>
      <c r="T39" s="80"/>
      <c r="U39" s="80"/>
      <c r="V39" s="80"/>
      <c r="W39" s="80"/>
      <c r="X39" s="80"/>
      <c r="Y39" s="80"/>
      <c r="Z39" s="80"/>
      <c r="AA39" s="80"/>
      <c r="AB39">
        <v>1</v>
      </c>
      <c r="AC39" s="79" t="str">
        <f>REPLACE(INDEX(GroupVertices[Group],MATCH(Edges[[#This Row],[Vertex 1]],GroupVertices[Vertex],0)),1,1,"")</f>
        <v>1</v>
      </c>
      <c r="AD39" s="79" t="str">
        <f>REPLACE(INDEX(GroupVertices[Group],MATCH(Edges[[#This Row],[Vertex 2]],GroupVertices[Vertex],0)),1,1,"")</f>
        <v>1</v>
      </c>
      <c r="AE39" s="48">
        <v>0</v>
      </c>
      <c r="AF39" s="49">
        <v>0</v>
      </c>
      <c r="AG39" s="48">
        <v>1</v>
      </c>
      <c r="AH39" s="49">
        <v>33.333333333333336</v>
      </c>
      <c r="AI39" s="48">
        <v>0</v>
      </c>
      <c r="AJ39" s="49">
        <v>0</v>
      </c>
      <c r="AK39" s="48">
        <v>2</v>
      </c>
      <c r="AL39" s="49">
        <v>66.66666666666667</v>
      </c>
      <c r="AM39" s="48">
        <v>3</v>
      </c>
    </row>
    <row r="40" spans="1:39" ht="15">
      <c r="A40" s="65" t="s">
        <v>226</v>
      </c>
      <c r="B40" s="65" t="s">
        <v>269</v>
      </c>
      <c r="C40" s="66" t="s">
        <v>1665</v>
      </c>
      <c r="D40" s="67">
        <v>1</v>
      </c>
      <c r="E40" s="68" t="s">
        <v>133</v>
      </c>
      <c r="F40" s="69">
        <v>32</v>
      </c>
      <c r="G40" s="66"/>
      <c r="H40" s="70"/>
      <c r="I40" s="71"/>
      <c r="J40" s="71"/>
      <c r="K40" s="34"/>
      <c r="L40" s="78">
        <v>40</v>
      </c>
      <c r="M40" s="78"/>
      <c r="N40" s="73"/>
      <c r="O40" s="80" t="s">
        <v>287</v>
      </c>
      <c r="P40" s="80" t="s">
        <v>310</v>
      </c>
      <c r="Q40" s="80" t="s">
        <v>446</v>
      </c>
      <c r="R40" s="80" t="s">
        <v>609</v>
      </c>
      <c r="S40" s="80"/>
      <c r="T40" s="80"/>
      <c r="U40" s="80"/>
      <c r="V40" s="80"/>
      <c r="W40" s="80"/>
      <c r="X40" s="80"/>
      <c r="Y40" s="80"/>
      <c r="Z40" s="80"/>
      <c r="AA40" s="80"/>
      <c r="AB40">
        <v>1</v>
      </c>
      <c r="AC40" s="79" t="str">
        <f>REPLACE(INDEX(GroupVertices[Group],MATCH(Edges[[#This Row],[Vertex 1]],GroupVertices[Vertex],0)),1,1,"")</f>
        <v>1</v>
      </c>
      <c r="AD40" s="79" t="str">
        <f>REPLACE(INDEX(GroupVertices[Group],MATCH(Edges[[#This Row],[Vertex 2]],GroupVertices[Vertex],0)),1,1,"")</f>
        <v>1</v>
      </c>
      <c r="AE40" s="48">
        <v>1</v>
      </c>
      <c r="AF40" s="49">
        <v>3.125</v>
      </c>
      <c r="AG40" s="48">
        <v>5</v>
      </c>
      <c r="AH40" s="49">
        <v>15.625</v>
      </c>
      <c r="AI40" s="48">
        <v>0</v>
      </c>
      <c r="AJ40" s="49">
        <v>0</v>
      </c>
      <c r="AK40" s="48">
        <v>26</v>
      </c>
      <c r="AL40" s="49">
        <v>81.25</v>
      </c>
      <c r="AM40" s="48">
        <v>32</v>
      </c>
    </row>
    <row r="41" spans="1:39" ht="15">
      <c r="A41" s="65" t="s">
        <v>227</v>
      </c>
      <c r="B41" s="65" t="s">
        <v>269</v>
      </c>
      <c r="C41" s="66" t="s">
        <v>1665</v>
      </c>
      <c r="D41" s="67">
        <v>1</v>
      </c>
      <c r="E41" s="68" t="s">
        <v>133</v>
      </c>
      <c r="F41" s="69">
        <v>32</v>
      </c>
      <c r="G41" s="66"/>
      <c r="H41" s="70"/>
      <c r="I41" s="71"/>
      <c r="J41" s="71"/>
      <c r="K41" s="34"/>
      <c r="L41" s="78">
        <v>41</v>
      </c>
      <c r="M41" s="78"/>
      <c r="N41" s="73"/>
      <c r="O41" s="80" t="s">
        <v>287</v>
      </c>
      <c r="P41" s="80" t="s">
        <v>311</v>
      </c>
      <c r="Q41" s="80" t="s">
        <v>447</v>
      </c>
      <c r="R41" s="80" t="s">
        <v>610</v>
      </c>
      <c r="S41" s="80"/>
      <c r="T41" s="80"/>
      <c r="U41" s="80"/>
      <c r="V41" s="80"/>
      <c r="W41" s="80"/>
      <c r="X41" s="80"/>
      <c r="Y41" s="80"/>
      <c r="Z41" s="80"/>
      <c r="AA41" s="80"/>
      <c r="AB41">
        <v>1</v>
      </c>
      <c r="AC41" s="79" t="str">
        <f>REPLACE(INDEX(GroupVertices[Group],MATCH(Edges[[#This Row],[Vertex 1]],GroupVertices[Vertex],0)),1,1,"")</f>
        <v>1</v>
      </c>
      <c r="AD41" s="79" t="str">
        <f>REPLACE(INDEX(GroupVertices[Group],MATCH(Edges[[#This Row],[Vertex 2]],GroupVertices[Vertex],0)),1,1,"")</f>
        <v>1</v>
      </c>
      <c r="AE41" s="48">
        <v>2</v>
      </c>
      <c r="AF41" s="49">
        <v>9.523809523809524</v>
      </c>
      <c r="AG41" s="48">
        <v>0</v>
      </c>
      <c r="AH41" s="49">
        <v>0</v>
      </c>
      <c r="AI41" s="48">
        <v>0</v>
      </c>
      <c r="AJ41" s="49">
        <v>0</v>
      </c>
      <c r="AK41" s="48">
        <v>19</v>
      </c>
      <c r="AL41" s="49">
        <v>90.47619047619048</v>
      </c>
      <c r="AM41" s="48">
        <v>21</v>
      </c>
    </row>
    <row r="42" spans="1:39" ht="15">
      <c r="A42" s="65" t="s">
        <v>223</v>
      </c>
      <c r="B42" s="65" t="s">
        <v>221</v>
      </c>
      <c r="C42" s="66" t="s">
        <v>1665</v>
      </c>
      <c r="D42" s="67">
        <v>1</v>
      </c>
      <c r="E42" s="68" t="s">
        <v>133</v>
      </c>
      <c r="F42" s="69">
        <v>32</v>
      </c>
      <c r="G42" s="66"/>
      <c r="H42" s="70"/>
      <c r="I42" s="71"/>
      <c r="J42" s="71"/>
      <c r="K42" s="34"/>
      <c r="L42" s="78">
        <v>42</v>
      </c>
      <c r="M42" s="78"/>
      <c r="N42" s="73"/>
      <c r="O42" s="80" t="s">
        <v>287</v>
      </c>
      <c r="P42" s="80" t="s">
        <v>309</v>
      </c>
      <c r="Q42" s="80" t="s">
        <v>443</v>
      </c>
      <c r="R42" s="80" t="s">
        <v>439</v>
      </c>
      <c r="S42" s="80"/>
      <c r="T42" s="80"/>
      <c r="U42" s="80"/>
      <c r="V42" s="80"/>
      <c r="W42" s="80"/>
      <c r="X42" s="80"/>
      <c r="Y42" s="80"/>
      <c r="Z42" s="80"/>
      <c r="AA42" s="80"/>
      <c r="AB42">
        <v>1</v>
      </c>
      <c r="AC42" s="79" t="str">
        <f>REPLACE(INDEX(GroupVertices[Group],MATCH(Edges[[#This Row],[Vertex 1]],GroupVertices[Vertex],0)),1,1,"")</f>
        <v>1</v>
      </c>
      <c r="AD42" s="79" t="str">
        <f>REPLACE(INDEX(GroupVertices[Group],MATCH(Edges[[#This Row],[Vertex 2]],GroupVertices[Vertex],0)),1,1,"")</f>
        <v>1</v>
      </c>
      <c r="AE42" s="48">
        <v>5</v>
      </c>
      <c r="AF42" s="49">
        <v>12.5</v>
      </c>
      <c r="AG42" s="48">
        <v>0</v>
      </c>
      <c r="AH42" s="49">
        <v>0</v>
      </c>
      <c r="AI42" s="48">
        <v>0</v>
      </c>
      <c r="AJ42" s="49">
        <v>0</v>
      </c>
      <c r="AK42" s="48">
        <v>35</v>
      </c>
      <c r="AL42" s="49">
        <v>87.5</v>
      </c>
      <c r="AM42" s="48">
        <v>40</v>
      </c>
    </row>
    <row r="43" spans="1:39" ht="15">
      <c r="A43" s="65" t="s">
        <v>225</v>
      </c>
      <c r="B43" s="65" t="s">
        <v>223</v>
      </c>
      <c r="C43" s="66" t="s">
        <v>1668</v>
      </c>
      <c r="D43" s="67">
        <v>5</v>
      </c>
      <c r="E43" s="68" t="s">
        <v>137</v>
      </c>
      <c r="F43" s="69">
        <v>6</v>
      </c>
      <c r="G43" s="66"/>
      <c r="H43" s="70"/>
      <c r="I43" s="71"/>
      <c r="J43" s="71"/>
      <c r="K43" s="34"/>
      <c r="L43" s="78">
        <v>43</v>
      </c>
      <c r="M43" s="78"/>
      <c r="N43" s="73"/>
      <c r="O43" s="80" t="s">
        <v>287</v>
      </c>
      <c r="P43" s="80" t="s">
        <v>313</v>
      </c>
      <c r="Q43" s="80" t="s">
        <v>448</v>
      </c>
      <c r="R43" s="80" t="s">
        <v>612</v>
      </c>
      <c r="S43" s="80"/>
      <c r="T43" s="80"/>
      <c r="U43" s="80"/>
      <c r="V43" s="80"/>
      <c r="W43" s="80"/>
      <c r="X43" s="80"/>
      <c r="Y43" s="80"/>
      <c r="Z43" s="80"/>
      <c r="AA43" s="80"/>
      <c r="AB43">
        <v>12</v>
      </c>
      <c r="AC43" s="79" t="str">
        <f>REPLACE(INDEX(GroupVertices[Group],MATCH(Edges[[#This Row],[Vertex 1]],GroupVertices[Vertex],0)),1,1,"")</f>
        <v>1</v>
      </c>
      <c r="AD43" s="79" t="str">
        <f>REPLACE(INDEX(GroupVertices[Group],MATCH(Edges[[#This Row],[Vertex 2]],GroupVertices[Vertex],0)),1,1,"")</f>
        <v>1</v>
      </c>
      <c r="AE43" s="48">
        <v>0</v>
      </c>
      <c r="AF43" s="49">
        <v>0</v>
      </c>
      <c r="AG43" s="48">
        <v>1</v>
      </c>
      <c r="AH43" s="49">
        <v>3.125</v>
      </c>
      <c r="AI43" s="48">
        <v>0</v>
      </c>
      <c r="AJ43" s="49">
        <v>0</v>
      </c>
      <c r="AK43" s="48">
        <v>31</v>
      </c>
      <c r="AL43" s="49">
        <v>96.875</v>
      </c>
      <c r="AM43" s="48">
        <v>32</v>
      </c>
    </row>
    <row r="44" spans="1:39" ht="15">
      <c r="A44" s="65" t="s">
        <v>225</v>
      </c>
      <c r="B44" s="65" t="s">
        <v>223</v>
      </c>
      <c r="C44" s="66" t="s">
        <v>1668</v>
      </c>
      <c r="D44" s="67">
        <v>5</v>
      </c>
      <c r="E44" s="68" t="s">
        <v>137</v>
      </c>
      <c r="F44" s="69">
        <v>6</v>
      </c>
      <c r="G44" s="66"/>
      <c r="H44" s="70"/>
      <c r="I44" s="71"/>
      <c r="J44" s="71"/>
      <c r="K44" s="34"/>
      <c r="L44" s="78">
        <v>44</v>
      </c>
      <c r="M44" s="78"/>
      <c r="N44" s="73"/>
      <c r="O44" s="80" t="s">
        <v>287</v>
      </c>
      <c r="P44" s="80" t="s">
        <v>313</v>
      </c>
      <c r="Q44" s="80" t="s">
        <v>448</v>
      </c>
      <c r="R44" s="80" t="s">
        <v>613</v>
      </c>
      <c r="S44" s="80"/>
      <c r="T44" s="80"/>
      <c r="U44" s="80"/>
      <c r="V44" s="80"/>
      <c r="W44" s="80"/>
      <c r="X44" s="80"/>
      <c r="Y44" s="80"/>
      <c r="Z44" s="80"/>
      <c r="AA44" s="80"/>
      <c r="AB44">
        <v>12</v>
      </c>
      <c r="AC44" s="79" t="str">
        <f>REPLACE(INDEX(GroupVertices[Group],MATCH(Edges[[#This Row],[Vertex 1]],GroupVertices[Vertex],0)),1,1,"")</f>
        <v>1</v>
      </c>
      <c r="AD44" s="79" t="str">
        <f>REPLACE(INDEX(GroupVertices[Group],MATCH(Edges[[#This Row],[Vertex 2]],GroupVertices[Vertex],0)),1,1,"")</f>
        <v>1</v>
      </c>
      <c r="AE44" s="48">
        <v>0</v>
      </c>
      <c r="AF44" s="49">
        <v>0</v>
      </c>
      <c r="AG44" s="48">
        <v>1</v>
      </c>
      <c r="AH44" s="49">
        <v>3.125</v>
      </c>
      <c r="AI44" s="48">
        <v>0</v>
      </c>
      <c r="AJ44" s="49">
        <v>0</v>
      </c>
      <c r="AK44" s="48">
        <v>31</v>
      </c>
      <c r="AL44" s="49">
        <v>96.875</v>
      </c>
      <c r="AM44" s="48">
        <v>32</v>
      </c>
    </row>
    <row r="45" spans="1:39" ht="15">
      <c r="A45" s="65" t="s">
        <v>225</v>
      </c>
      <c r="B45" s="65" t="s">
        <v>223</v>
      </c>
      <c r="C45" s="66" t="s">
        <v>1668</v>
      </c>
      <c r="D45" s="67">
        <v>5</v>
      </c>
      <c r="E45" s="68" t="s">
        <v>137</v>
      </c>
      <c r="F45" s="69">
        <v>6</v>
      </c>
      <c r="G45" s="66"/>
      <c r="H45" s="70"/>
      <c r="I45" s="71"/>
      <c r="J45" s="71"/>
      <c r="K45" s="34"/>
      <c r="L45" s="78">
        <v>45</v>
      </c>
      <c r="M45" s="78"/>
      <c r="N45" s="73"/>
      <c r="O45" s="80" t="s">
        <v>287</v>
      </c>
      <c r="P45" s="80" t="s">
        <v>313</v>
      </c>
      <c r="Q45" s="80" t="s">
        <v>449</v>
      </c>
      <c r="R45" s="80" t="s">
        <v>612</v>
      </c>
      <c r="S45" s="80"/>
      <c r="T45" s="80"/>
      <c r="U45" s="80"/>
      <c r="V45" s="80"/>
      <c r="W45" s="80"/>
      <c r="X45" s="80"/>
      <c r="Y45" s="80"/>
      <c r="Z45" s="80"/>
      <c r="AA45" s="80"/>
      <c r="AB45">
        <v>12</v>
      </c>
      <c r="AC45" s="79" t="str">
        <f>REPLACE(INDEX(GroupVertices[Group],MATCH(Edges[[#This Row],[Vertex 1]],GroupVertices[Vertex],0)),1,1,"")</f>
        <v>1</v>
      </c>
      <c r="AD45" s="79" t="str">
        <f>REPLACE(INDEX(GroupVertices[Group],MATCH(Edges[[#This Row],[Vertex 2]],GroupVertices[Vertex],0)),1,1,"")</f>
        <v>1</v>
      </c>
      <c r="AE45" s="48">
        <v>3</v>
      </c>
      <c r="AF45" s="49">
        <v>8.823529411764707</v>
      </c>
      <c r="AG45" s="48">
        <v>0</v>
      </c>
      <c r="AH45" s="49">
        <v>0</v>
      </c>
      <c r="AI45" s="48">
        <v>0</v>
      </c>
      <c r="AJ45" s="49">
        <v>0</v>
      </c>
      <c r="AK45" s="48">
        <v>31</v>
      </c>
      <c r="AL45" s="49">
        <v>91.17647058823529</v>
      </c>
      <c r="AM45" s="48">
        <v>34</v>
      </c>
    </row>
    <row r="46" spans="1:39" ht="15">
      <c r="A46" s="65" t="s">
        <v>225</v>
      </c>
      <c r="B46" s="65" t="s">
        <v>223</v>
      </c>
      <c r="C46" s="66" t="s">
        <v>1668</v>
      </c>
      <c r="D46" s="67">
        <v>5</v>
      </c>
      <c r="E46" s="68" t="s">
        <v>137</v>
      </c>
      <c r="F46" s="69">
        <v>6</v>
      </c>
      <c r="G46" s="66"/>
      <c r="H46" s="70"/>
      <c r="I46" s="71"/>
      <c r="J46" s="71"/>
      <c r="K46" s="34"/>
      <c r="L46" s="78">
        <v>46</v>
      </c>
      <c r="M46" s="78"/>
      <c r="N46" s="73"/>
      <c r="O46" s="80" t="s">
        <v>287</v>
      </c>
      <c r="P46" s="80" t="s">
        <v>313</v>
      </c>
      <c r="Q46" s="80" t="s">
        <v>449</v>
      </c>
      <c r="R46" s="80" t="s">
        <v>613</v>
      </c>
      <c r="S46" s="80"/>
      <c r="T46" s="80"/>
      <c r="U46" s="80"/>
      <c r="V46" s="80"/>
      <c r="W46" s="80"/>
      <c r="X46" s="80"/>
      <c r="Y46" s="80"/>
      <c r="Z46" s="80"/>
      <c r="AA46" s="80"/>
      <c r="AB46">
        <v>12</v>
      </c>
      <c r="AC46" s="79" t="str">
        <f>REPLACE(INDEX(GroupVertices[Group],MATCH(Edges[[#This Row],[Vertex 1]],GroupVertices[Vertex],0)),1,1,"")</f>
        <v>1</v>
      </c>
      <c r="AD46" s="79" t="str">
        <f>REPLACE(INDEX(GroupVertices[Group],MATCH(Edges[[#This Row],[Vertex 2]],GroupVertices[Vertex],0)),1,1,"")</f>
        <v>1</v>
      </c>
      <c r="AE46" s="48">
        <v>3</v>
      </c>
      <c r="AF46" s="49">
        <v>8.823529411764707</v>
      </c>
      <c r="AG46" s="48">
        <v>0</v>
      </c>
      <c r="AH46" s="49">
        <v>0</v>
      </c>
      <c r="AI46" s="48">
        <v>0</v>
      </c>
      <c r="AJ46" s="49">
        <v>0</v>
      </c>
      <c r="AK46" s="48">
        <v>31</v>
      </c>
      <c r="AL46" s="49">
        <v>91.17647058823529</v>
      </c>
      <c r="AM46" s="48">
        <v>34</v>
      </c>
    </row>
    <row r="47" spans="1:39" ht="15">
      <c r="A47" s="65" t="s">
        <v>225</v>
      </c>
      <c r="B47" s="65" t="s">
        <v>223</v>
      </c>
      <c r="C47" s="66" t="s">
        <v>1668</v>
      </c>
      <c r="D47" s="67">
        <v>5</v>
      </c>
      <c r="E47" s="68" t="s">
        <v>137</v>
      </c>
      <c r="F47" s="69">
        <v>6</v>
      </c>
      <c r="G47" s="66"/>
      <c r="H47" s="70"/>
      <c r="I47" s="71"/>
      <c r="J47" s="71"/>
      <c r="K47" s="34"/>
      <c r="L47" s="78">
        <v>47</v>
      </c>
      <c r="M47" s="78"/>
      <c r="N47" s="73"/>
      <c r="O47" s="80" t="s">
        <v>287</v>
      </c>
      <c r="P47" s="80" t="s">
        <v>313</v>
      </c>
      <c r="Q47" s="80" t="s">
        <v>450</v>
      </c>
      <c r="R47" s="80" t="s">
        <v>612</v>
      </c>
      <c r="S47" s="80"/>
      <c r="T47" s="80"/>
      <c r="U47" s="80"/>
      <c r="V47" s="80"/>
      <c r="W47" s="80"/>
      <c r="X47" s="80"/>
      <c r="Y47" s="80"/>
      <c r="Z47" s="80"/>
      <c r="AA47" s="80"/>
      <c r="AB47">
        <v>12</v>
      </c>
      <c r="AC47" s="79" t="str">
        <f>REPLACE(INDEX(GroupVertices[Group],MATCH(Edges[[#This Row],[Vertex 1]],GroupVertices[Vertex],0)),1,1,"")</f>
        <v>1</v>
      </c>
      <c r="AD47" s="79" t="str">
        <f>REPLACE(INDEX(GroupVertices[Group],MATCH(Edges[[#This Row],[Vertex 2]],GroupVertices[Vertex],0)),1,1,"")</f>
        <v>1</v>
      </c>
      <c r="AE47" s="48">
        <v>2</v>
      </c>
      <c r="AF47" s="49">
        <v>8.695652173913043</v>
      </c>
      <c r="AG47" s="48">
        <v>1</v>
      </c>
      <c r="AH47" s="49">
        <v>4.3478260869565215</v>
      </c>
      <c r="AI47" s="48">
        <v>0</v>
      </c>
      <c r="AJ47" s="49">
        <v>0</v>
      </c>
      <c r="AK47" s="48">
        <v>20</v>
      </c>
      <c r="AL47" s="49">
        <v>86.95652173913044</v>
      </c>
      <c r="AM47" s="48">
        <v>23</v>
      </c>
    </row>
    <row r="48" spans="1:39" ht="15">
      <c r="A48" s="65" t="s">
        <v>225</v>
      </c>
      <c r="B48" s="65" t="s">
        <v>223</v>
      </c>
      <c r="C48" s="66" t="s">
        <v>1668</v>
      </c>
      <c r="D48" s="67">
        <v>5</v>
      </c>
      <c r="E48" s="68" t="s">
        <v>137</v>
      </c>
      <c r="F48" s="69">
        <v>6</v>
      </c>
      <c r="G48" s="66"/>
      <c r="H48" s="70"/>
      <c r="I48" s="71"/>
      <c r="J48" s="71"/>
      <c r="K48" s="34"/>
      <c r="L48" s="78">
        <v>48</v>
      </c>
      <c r="M48" s="78"/>
      <c r="N48" s="73"/>
      <c r="O48" s="80" t="s">
        <v>287</v>
      </c>
      <c r="P48" s="80" t="s">
        <v>313</v>
      </c>
      <c r="Q48" s="80" t="s">
        <v>450</v>
      </c>
      <c r="R48" s="80" t="s">
        <v>613</v>
      </c>
      <c r="S48" s="80"/>
      <c r="T48" s="80"/>
      <c r="U48" s="80"/>
      <c r="V48" s="80"/>
      <c r="W48" s="80"/>
      <c r="X48" s="80"/>
      <c r="Y48" s="80"/>
      <c r="Z48" s="80"/>
      <c r="AA48" s="80"/>
      <c r="AB48">
        <v>12</v>
      </c>
      <c r="AC48" s="79" t="str">
        <f>REPLACE(INDEX(GroupVertices[Group],MATCH(Edges[[#This Row],[Vertex 1]],GroupVertices[Vertex],0)),1,1,"")</f>
        <v>1</v>
      </c>
      <c r="AD48" s="79" t="str">
        <f>REPLACE(INDEX(GroupVertices[Group],MATCH(Edges[[#This Row],[Vertex 2]],GroupVertices[Vertex],0)),1,1,"")</f>
        <v>1</v>
      </c>
      <c r="AE48" s="48">
        <v>2</v>
      </c>
      <c r="AF48" s="49">
        <v>8.695652173913043</v>
      </c>
      <c r="AG48" s="48">
        <v>1</v>
      </c>
      <c r="AH48" s="49">
        <v>4.3478260869565215</v>
      </c>
      <c r="AI48" s="48">
        <v>0</v>
      </c>
      <c r="AJ48" s="49">
        <v>0</v>
      </c>
      <c r="AK48" s="48">
        <v>20</v>
      </c>
      <c r="AL48" s="49">
        <v>86.95652173913044</v>
      </c>
      <c r="AM48" s="48">
        <v>23</v>
      </c>
    </row>
    <row r="49" spans="1:39" ht="15">
      <c r="A49" s="65" t="s">
        <v>225</v>
      </c>
      <c r="B49" s="65" t="s">
        <v>223</v>
      </c>
      <c r="C49" s="66" t="s">
        <v>1668</v>
      </c>
      <c r="D49" s="67">
        <v>5</v>
      </c>
      <c r="E49" s="68" t="s">
        <v>137</v>
      </c>
      <c r="F49" s="69">
        <v>6</v>
      </c>
      <c r="G49" s="66"/>
      <c r="H49" s="70"/>
      <c r="I49" s="71"/>
      <c r="J49" s="71"/>
      <c r="K49" s="34"/>
      <c r="L49" s="78">
        <v>49</v>
      </c>
      <c r="M49" s="78"/>
      <c r="N49" s="73"/>
      <c r="O49" s="80" t="s">
        <v>287</v>
      </c>
      <c r="P49" s="80" t="s">
        <v>313</v>
      </c>
      <c r="Q49" s="80" t="s">
        <v>451</v>
      </c>
      <c r="R49" s="80" t="s">
        <v>612</v>
      </c>
      <c r="S49" s="80"/>
      <c r="T49" s="80"/>
      <c r="U49" s="80"/>
      <c r="V49" s="80"/>
      <c r="W49" s="80"/>
      <c r="X49" s="80"/>
      <c r="Y49" s="80"/>
      <c r="Z49" s="80"/>
      <c r="AA49" s="80"/>
      <c r="AB49">
        <v>12</v>
      </c>
      <c r="AC49" s="79" t="str">
        <f>REPLACE(INDEX(GroupVertices[Group],MATCH(Edges[[#This Row],[Vertex 1]],GroupVertices[Vertex],0)),1,1,"")</f>
        <v>1</v>
      </c>
      <c r="AD49" s="79" t="str">
        <f>REPLACE(INDEX(GroupVertices[Group],MATCH(Edges[[#This Row],[Vertex 2]],GroupVertices[Vertex],0)),1,1,"")</f>
        <v>1</v>
      </c>
      <c r="AE49" s="48">
        <v>1</v>
      </c>
      <c r="AF49" s="49">
        <v>6.25</v>
      </c>
      <c r="AG49" s="48">
        <v>1</v>
      </c>
      <c r="AH49" s="49">
        <v>6.25</v>
      </c>
      <c r="AI49" s="48">
        <v>0</v>
      </c>
      <c r="AJ49" s="49">
        <v>0</v>
      </c>
      <c r="AK49" s="48">
        <v>14</v>
      </c>
      <c r="AL49" s="49">
        <v>87.5</v>
      </c>
      <c r="AM49" s="48">
        <v>16</v>
      </c>
    </row>
    <row r="50" spans="1:39" ht="15">
      <c r="A50" s="65" t="s">
        <v>225</v>
      </c>
      <c r="B50" s="65" t="s">
        <v>223</v>
      </c>
      <c r="C50" s="66" t="s">
        <v>1668</v>
      </c>
      <c r="D50" s="67">
        <v>5</v>
      </c>
      <c r="E50" s="68" t="s">
        <v>137</v>
      </c>
      <c r="F50" s="69">
        <v>6</v>
      </c>
      <c r="G50" s="66"/>
      <c r="H50" s="70"/>
      <c r="I50" s="71"/>
      <c r="J50" s="71"/>
      <c r="K50" s="34"/>
      <c r="L50" s="78">
        <v>50</v>
      </c>
      <c r="M50" s="78"/>
      <c r="N50" s="73"/>
      <c r="O50" s="80" t="s">
        <v>287</v>
      </c>
      <c r="P50" s="80" t="s">
        <v>313</v>
      </c>
      <c r="Q50" s="80" t="s">
        <v>451</v>
      </c>
      <c r="R50" s="80" t="s">
        <v>613</v>
      </c>
      <c r="S50" s="80"/>
      <c r="T50" s="80"/>
      <c r="U50" s="80"/>
      <c r="V50" s="80"/>
      <c r="W50" s="80"/>
      <c r="X50" s="80"/>
      <c r="Y50" s="80"/>
      <c r="Z50" s="80"/>
      <c r="AA50" s="80"/>
      <c r="AB50">
        <v>12</v>
      </c>
      <c r="AC50" s="79" t="str">
        <f>REPLACE(INDEX(GroupVertices[Group],MATCH(Edges[[#This Row],[Vertex 1]],GroupVertices[Vertex],0)),1,1,"")</f>
        <v>1</v>
      </c>
      <c r="AD50" s="79" t="str">
        <f>REPLACE(INDEX(GroupVertices[Group],MATCH(Edges[[#This Row],[Vertex 2]],GroupVertices[Vertex],0)),1,1,"")</f>
        <v>1</v>
      </c>
      <c r="AE50" s="48">
        <v>1</v>
      </c>
      <c r="AF50" s="49">
        <v>6.25</v>
      </c>
      <c r="AG50" s="48">
        <v>1</v>
      </c>
      <c r="AH50" s="49">
        <v>6.25</v>
      </c>
      <c r="AI50" s="48">
        <v>0</v>
      </c>
      <c r="AJ50" s="49">
        <v>0</v>
      </c>
      <c r="AK50" s="48">
        <v>14</v>
      </c>
      <c r="AL50" s="49">
        <v>87.5</v>
      </c>
      <c r="AM50" s="48">
        <v>16</v>
      </c>
    </row>
    <row r="51" spans="1:39" ht="15">
      <c r="A51" s="65" t="s">
        <v>225</v>
      </c>
      <c r="B51" s="65" t="s">
        <v>223</v>
      </c>
      <c r="C51" s="66" t="s">
        <v>1668</v>
      </c>
      <c r="D51" s="67">
        <v>5</v>
      </c>
      <c r="E51" s="68" t="s">
        <v>137</v>
      </c>
      <c r="F51" s="69">
        <v>6</v>
      </c>
      <c r="G51" s="66"/>
      <c r="H51" s="70"/>
      <c r="I51" s="71"/>
      <c r="J51" s="71"/>
      <c r="K51" s="34"/>
      <c r="L51" s="78">
        <v>51</v>
      </c>
      <c r="M51" s="78"/>
      <c r="N51" s="73"/>
      <c r="O51" s="80" t="s">
        <v>287</v>
      </c>
      <c r="P51" s="80" t="s">
        <v>313</v>
      </c>
      <c r="Q51" s="80" t="s">
        <v>452</v>
      </c>
      <c r="R51" s="80" t="s">
        <v>612</v>
      </c>
      <c r="S51" s="80"/>
      <c r="T51" s="80"/>
      <c r="U51" s="80"/>
      <c r="V51" s="80"/>
      <c r="W51" s="80"/>
      <c r="X51" s="80"/>
      <c r="Y51" s="80"/>
      <c r="Z51" s="80"/>
      <c r="AA51" s="80"/>
      <c r="AB51">
        <v>12</v>
      </c>
      <c r="AC51" s="79" t="str">
        <f>REPLACE(INDEX(GroupVertices[Group],MATCH(Edges[[#This Row],[Vertex 1]],GroupVertices[Vertex],0)),1,1,"")</f>
        <v>1</v>
      </c>
      <c r="AD51" s="79" t="str">
        <f>REPLACE(INDEX(GroupVertices[Group],MATCH(Edges[[#This Row],[Vertex 2]],GroupVertices[Vertex],0)),1,1,"")</f>
        <v>1</v>
      </c>
      <c r="AE51" s="48">
        <v>1</v>
      </c>
      <c r="AF51" s="49">
        <v>4.3478260869565215</v>
      </c>
      <c r="AG51" s="48">
        <v>2</v>
      </c>
      <c r="AH51" s="49">
        <v>8.695652173913043</v>
      </c>
      <c r="AI51" s="48">
        <v>0</v>
      </c>
      <c r="AJ51" s="49">
        <v>0</v>
      </c>
      <c r="AK51" s="48">
        <v>20</v>
      </c>
      <c r="AL51" s="49">
        <v>86.95652173913044</v>
      </c>
      <c r="AM51" s="48">
        <v>23</v>
      </c>
    </row>
    <row r="52" spans="1:39" ht="15">
      <c r="A52" s="65" t="s">
        <v>225</v>
      </c>
      <c r="B52" s="65" t="s">
        <v>223</v>
      </c>
      <c r="C52" s="66" t="s">
        <v>1668</v>
      </c>
      <c r="D52" s="67">
        <v>5</v>
      </c>
      <c r="E52" s="68" t="s">
        <v>137</v>
      </c>
      <c r="F52" s="69">
        <v>6</v>
      </c>
      <c r="G52" s="66"/>
      <c r="H52" s="70"/>
      <c r="I52" s="71"/>
      <c r="J52" s="71"/>
      <c r="K52" s="34"/>
      <c r="L52" s="78">
        <v>52</v>
      </c>
      <c r="M52" s="78"/>
      <c r="N52" s="73"/>
      <c r="O52" s="80" t="s">
        <v>287</v>
      </c>
      <c r="P52" s="80" t="s">
        <v>313</v>
      </c>
      <c r="Q52" s="80" t="s">
        <v>452</v>
      </c>
      <c r="R52" s="80" t="s">
        <v>613</v>
      </c>
      <c r="S52" s="80"/>
      <c r="T52" s="80"/>
      <c r="U52" s="80"/>
      <c r="V52" s="80"/>
      <c r="W52" s="80"/>
      <c r="X52" s="80"/>
      <c r="Y52" s="80"/>
      <c r="Z52" s="80"/>
      <c r="AA52" s="80"/>
      <c r="AB52">
        <v>12</v>
      </c>
      <c r="AC52" s="79" t="str">
        <f>REPLACE(INDEX(GroupVertices[Group],MATCH(Edges[[#This Row],[Vertex 1]],GroupVertices[Vertex],0)),1,1,"")</f>
        <v>1</v>
      </c>
      <c r="AD52" s="79" t="str">
        <f>REPLACE(INDEX(GroupVertices[Group],MATCH(Edges[[#This Row],[Vertex 2]],GroupVertices[Vertex],0)),1,1,"")</f>
        <v>1</v>
      </c>
      <c r="AE52" s="48">
        <v>1</v>
      </c>
      <c r="AF52" s="49">
        <v>4.3478260869565215</v>
      </c>
      <c r="AG52" s="48">
        <v>2</v>
      </c>
      <c r="AH52" s="49">
        <v>8.695652173913043</v>
      </c>
      <c r="AI52" s="48">
        <v>0</v>
      </c>
      <c r="AJ52" s="49">
        <v>0</v>
      </c>
      <c r="AK52" s="48">
        <v>20</v>
      </c>
      <c r="AL52" s="49">
        <v>86.95652173913044</v>
      </c>
      <c r="AM52" s="48">
        <v>23</v>
      </c>
    </row>
    <row r="53" spans="1:39" ht="15">
      <c r="A53" s="65" t="s">
        <v>225</v>
      </c>
      <c r="B53" s="65" t="s">
        <v>223</v>
      </c>
      <c r="C53" s="66" t="s">
        <v>1668</v>
      </c>
      <c r="D53" s="67">
        <v>5</v>
      </c>
      <c r="E53" s="68" t="s">
        <v>137</v>
      </c>
      <c r="F53" s="69">
        <v>6</v>
      </c>
      <c r="G53" s="66"/>
      <c r="H53" s="70"/>
      <c r="I53" s="71"/>
      <c r="J53" s="71"/>
      <c r="K53" s="34"/>
      <c r="L53" s="78">
        <v>53</v>
      </c>
      <c r="M53" s="78"/>
      <c r="N53" s="73"/>
      <c r="O53" s="80" t="s">
        <v>287</v>
      </c>
      <c r="P53" s="80" t="s">
        <v>314</v>
      </c>
      <c r="Q53" s="80" t="s">
        <v>453</v>
      </c>
      <c r="R53" s="80" t="s">
        <v>614</v>
      </c>
      <c r="S53" s="80"/>
      <c r="T53" s="80"/>
      <c r="U53" s="80"/>
      <c r="V53" s="80"/>
      <c r="W53" s="80"/>
      <c r="X53" s="80"/>
      <c r="Y53" s="80"/>
      <c r="Z53" s="80"/>
      <c r="AA53" s="80"/>
      <c r="AB53">
        <v>12</v>
      </c>
      <c r="AC53" s="79" t="str">
        <f>REPLACE(INDEX(GroupVertices[Group],MATCH(Edges[[#This Row],[Vertex 1]],GroupVertices[Vertex],0)),1,1,"")</f>
        <v>1</v>
      </c>
      <c r="AD53" s="79" t="str">
        <f>REPLACE(INDEX(GroupVertices[Group],MATCH(Edges[[#This Row],[Vertex 2]],GroupVertices[Vertex],0)),1,1,"")</f>
        <v>1</v>
      </c>
      <c r="AE53" s="48">
        <v>1</v>
      </c>
      <c r="AF53" s="49">
        <v>33.333333333333336</v>
      </c>
      <c r="AG53" s="48">
        <v>0</v>
      </c>
      <c r="AH53" s="49">
        <v>0</v>
      </c>
      <c r="AI53" s="48">
        <v>0</v>
      </c>
      <c r="AJ53" s="49">
        <v>0</v>
      </c>
      <c r="AK53" s="48">
        <v>2</v>
      </c>
      <c r="AL53" s="49">
        <v>66.66666666666667</v>
      </c>
      <c r="AM53" s="48">
        <v>3</v>
      </c>
    </row>
    <row r="54" spans="1:39" ht="15">
      <c r="A54" s="65" t="s">
        <v>225</v>
      </c>
      <c r="B54" s="65" t="s">
        <v>223</v>
      </c>
      <c r="C54" s="66" t="s">
        <v>1668</v>
      </c>
      <c r="D54" s="67">
        <v>5</v>
      </c>
      <c r="E54" s="68" t="s">
        <v>137</v>
      </c>
      <c r="F54" s="69">
        <v>6</v>
      </c>
      <c r="G54" s="66"/>
      <c r="H54" s="70"/>
      <c r="I54" s="71"/>
      <c r="J54" s="71"/>
      <c r="K54" s="34"/>
      <c r="L54" s="78">
        <v>54</v>
      </c>
      <c r="M54" s="78"/>
      <c r="N54" s="73"/>
      <c r="O54" s="80" t="s">
        <v>287</v>
      </c>
      <c r="P54" s="80" t="s">
        <v>312</v>
      </c>
      <c r="Q54" s="80" t="s">
        <v>445</v>
      </c>
      <c r="R54" s="80" t="s">
        <v>442</v>
      </c>
      <c r="S54" s="80"/>
      <c r="T54" s="80"/>
      <c r="U54" s="80"/>
      <c r="V54" s="80"/>
      <c r="W54" s="80"/>
      <c r="X54" s="80"/>
      <c r="Y54" s="80"/>
      <c r="Z54" s="80"/>
      <c r="AA54" s="80"/>
      <c r="AB54">
        <v>12</v>
      </c>
      <c r="AC54" s="79" t="str">
        <f>REPLACE(INDEX(GroupVertices[Group],MATCH(Edges[[#This Row],[Vertex 1]],GroupVertices[Vertex],0)),1,1,"")</f>
        <v>1</v>
      </c>
      <c r="AD54" s="79" t="str">
        <f>REPLACE(INDEX(GroupVertices[Group],MATCH(Edges[[#This Row],[Vertex 2]],GroupVertices[Vertex],0)),1,1,"")</f>
        <v>1</v>
      </c>
      <c r="AE54" s="48">
        <v>0</v>
      </c>
      <c r="AF54" s="49">
        <v>0</v>
      </c>
      <c r="AG54" s="48">
        <v>1</v>
      </c>
      <c r="AH54" s="49">
        <v>33.333333333333336</v>
      </c>
      <c r="AI54" s="48">
        <v>0</v>
      </c>
      <c r="AJ54" s="49">
        <v>0</v>
      </c>
      <c r="AK54" s="48">
        <v>2</v>
      </c>
      <c r="AL54" s="49">
        <v>66.66666666666667</v>
      </c>
      <c r="AM54" s="48">
        <v>3</v>
      </c>
    </row>
    <row r="55" spans="1:39" ht="15">
      <c r="A55" s="65" t="s">
        <v>220</v>
      </c>
      <c r="B55" s="65" t="s">
        <v>223</v>
      </c>
      <c r="C55" s="66" t="s">
        <v>1665</v>
      </c>
      <c r="D55" s="67">
        <v>1</v>
      </c>
      <c r="E55" s="68" t="s">
        <v>133</v>
      </c>
      <c r="F55" s="69">
        <v>32</v>
      </c>
      <c r="G55" s="66"/>
      <c r="H55" s="70"/>
      <c r="I55" s="71"/>
      <c r="J55" s="71"/>
      <c r="K55" s="34"/>
      <c r="L55" s="78">
        <v>55</v>
      </c>
      <c r="M55" s="78"/>
      <c r="N55" s="73"/>
      <c r="O55" s="80" t="s">
        <v>287</v>
      </c>
      <c r="P55" s="80" t="s">
        <v>315</v>
      </c>
      <c r="Q55" s="80" t="s">
        <v>454</v>
      </c>
      <c r="R55" s="80" t="s">
        <v>615</v>
      </c>
      <c r="S55" s="80"/>
      <c r="T55" s="80"/>
      <c r="U55" s="80"/>
      <c r="V55" s="80"/>
      <c r="W55" s="80"/>
      <c r="X55" s="80"/>
      <c r="Y55" s="80"/>
      <c r="Z55" s="80"/>
      <c r="AA55" s="80"/>
      <c r="AB55">
        <v>1</v>
      </c>
      <c r="AC55" s="79" t="str">
        <f>REPLACE(INDEX(GroupVertices[Group],MATCH(Edges[[#This Row],[Vertex 1]],GroupVertices[Vertex],0)),1,1,"")</f>
        <v>2</v>
      </c>
      <c r="AD55" s="79" t="str">
        <f>REPLACE(INDEX(GroupVertices[Group],MATCH(Edges[[#This Row],[Vertex 2]],GroupVertices[Vertex],0)),1,1,"")</f>
        <v>1</v>
      </c>
      <c r="AE55" s="48">
        <v>1</v>
      </c>
      <c r="AF55" s="49">
        <v>6.666666666666667</v>
      </c>
      <c r="AG55" s="48">
        <v>0</v>
      </c>
      <c r="AH55" s="49">
        <v>0</v>
      </c>
      <c r="AI55" s="48">
        <v>0</v>
      </c>
      <c r="AJ55" s="49">
        <v>0</v>
      </c>
      <c r="AK55" s="48">
        <v>14</v>
      </c>
      <c r="AL55" s="49">
        <v>93.33333333333333</v>
      </c>
      <c r="AM55" s="48">
        <v>15</v>
      </c>
    </row>
    <row r="56" spans="1:39" ht="15">
      <c r="A56" s="65" t="s">
        <v>227</v>
      </c>
      <c r="B56" s="65" t="s">
        <v>223</v>
      </c>
      <c r="C56" s="66" t="s">
        <v>1665</v>
      </c>
      <c r="D56" s="67">
        <v>1</v>
      </c>
      <c r="E56" s="68" t="s">
        <v>133</v>
      </c>
      <c r="F56" s="69">
        <v>32</v>
      </c>
      <c r="G56" s="66"/>
      <c r="H56" s="70"/>
      <c r="I56" s="71"/>
      <c r="J56" s="71"/>
      <c r="K56" s="34"/>
      <c r="L56" s="78">
        <v>56</v>
      </c>
      <c r="M56" s="78"/>
      <c r="N56" s="73"/>
      <c r="O56" s="80" t="s">
        <v>287</v>
      </c>
      <c r="P56" s="80" t="s">
        <v>314</v>
      </c>
      <c r="Q56" s="80" t="s">
        <v>453</v>
      </c>
      <c r="R56" s="80" t="s">
        <v>614</v>
      </c>
      <c r="S56" s="80"/>
      <c r="T56" s="80"/>
      <c r="U56" s="80"/>
      <c r="V56" s="80"/>
      <c r="W56" s="80"/>
      <c r="X56" s="80"/>
      <c r="Y56" s="80"/>
      <c r="Z56" s="80"/>
      <c r="AA56" s="80"/>
      <c r="AB56">
        <v>1</v>
      </c>
      <c r="AC56" s="79" t="str">
        <f>REPLACE(INDEX(GroupVertices[Group],MATCH(Edges[[#This Row],[Vertex 1]],GroupVertices[Vertex],0)),1,1,"")</f>
        <v>1</v>
      </c>
      <c r="AD56" s="79" t="str">
        <f>REPLACE(INDEX(GroupVertices[Group],MATCH(Edges[[#This Row],[Vertex 2]],GroupVertices[Vertex],0)),1,1,"")</f>
        <v>1</v>
      </c>
      <c r="AE56" s="48">
        <v>1</v>
      </c>
      <c r="AF56" s="49">
        <v>33.333333333333336</v>
      </c>
      <c r="AG56" s="48">
        <v>0</v>
      </c>
      <c r="AH56" s="49">
        <v>0</v>
      </c>
      <c r="AI56" s="48">
        <v>0</v>
      </c>
      <c r="AJ56" s="49">
        <v>0</v>
      </c>
      <c r="AK56" s="48">
        <v>2</v>
      </c>
      <c r="AL56" s="49">
        <v>66.66666666666667</v>
      </c>
      <c r="AM56" s="48">
        <v>3</v>
      </c>
    </row>
    <row r="57" spans="1:39" ht="15">
      <c r="A57" s="65" t="s">
        <v>227</v>
      </c>
      <c r="B57" s="65" t="s">
        <v>222</v>
      </c>
      <c r="C57" s="66" t="s">
        <v>1665</v>
      </c>
      <c r="D57" s="67">
        <v>1</v>
      </c>
      <c r="E57" s="68" t="s">
        <v>133</v>
      </c>
      <c r="F57" s="69">
        <v>32</v>
      </c>
      <c r="G57" s="66"/>
      <c r="H57" s="70"/>
      <c r="I57" s="71"/>
      <c r="J57" s="71"/>
      <c r="K57" s="34"/>
      <c r="L57" s="78">
        <v>57</v>
      </c>
      <c r="M57" s="78"/>
      <c r="N57" s="73"/>
      <c r="O57" s="80" t="s">
        <v>287</v>
      </c>
      <c r="P57" s="80" t="s">
        <v>311</v>
      </c>
      <c r="Q57" s="80" t="s">
        <v>447</v>
      </c>
      <c r="R57" s="80" t="s">
        <v>441</v>
      </c>
      <c r="S57" s="80"/>
      <c r="T57" s="80"/>
      <c r="U57" s="80"/>
      <c r="V57" s="80"/>
      <c r="W57" s="80"/>
      <c r="X57" s="80"/>
      <c r="Y57" s="80"/>
      <c r="Z57" s="80"/>
      <c r="AA57" s="80"/>
      <c r="AB57">
        <v>1</v>
      </c>
      <c r="AC57" s="79" t="str">
        <f>REPLACE(INDEX(GroupVertices[Group],MATCH(Edges[[#This Row],[Vertex 1]],GroupVertices[Vertex],0)),1,1,"")</f>
        <v>1</v>
      </c>
      <c r="AD57" s="79" t="str">
        <f>REPLACE(INDEX(GroupVertices[Group],MATCH(Edges[[#This Row],[Vertex 2]],GroupVertices[Vertex],0)),1,1,"")</f>
        <v>1</v>
      </c>
      <c r="AE57" s="48">
        <v>2</v>
      </c>
      <c r="AF57" s="49">
        <v>9.523809523809524</v>
      </c>
      <c r="AG57" s="48">
        <v>0</v>
      </c>
      <c r="AH57" s="49">
        <v>0</v>
      </c>
      <c r="AI57" s="48">
        <v>0</v>
      </c>
      <c r="AJ57" s="49">
        <v>0</v>
      </c>
      <c r="AK57" s="48">
        <v>19</v>
      </c>
      <c r="AL57" s="49">
        <v>90.47619047619048</v>
      </c>
      <c r="AM57" s="48">
        <v>21</v>
      </c>
    </row>
    <row r="58" spans="1:39" ht="15">
      <c r="A58" s="65" t="s">
        <v>227</v>
      </c>
      <c r="B58" s="65" t="s">
        <v>224</v>
      </c>
      <c r="C58" s="66" t="s">
        <v>1665</v>
      </c>
      <c r="D58" s="67">
        <v>1</v>
      </c>
      <c r="E58" s="68" t="s">
        <v>133</v>
      </c>
      <c r="F58" s="69">
        <v>32</v>
      </c>
      <c r="G58" s="66"/>
      <c r="H58" s="70"/>
      <c r="I58" s="71"/>
      <c r="J58" s="71"/>
      <c r="K58" s="34"/>
      <c r="L58" s="78">
        <v>58</v>
      </c>
      <c r="M58" s="78"/>
      <c r="N58" s="73"/>
      <c r="O58" s="80" t="s">
        <v>287</v>
      </c>
      <c r="P58" s="80" t="s">
        <v>311</v>
      </c>
      <c r="Q58" s="80" t="s">
        <v>447</v>
      </c>
      <c r="R58" s="80" t="s">
        <v>444</v>
      </c>
      <c r="S58" s="80"/>
      <c r="T58" s="80"/>
      <c r="U58" s="80"/>
      <c r="V58" s="80"/>
      <c r="W58" s="80"/>
      <c r="X58" s="80"/>
      <c r="Y58" s="80"/>
      <c r="Z58" s="80"/>
      <c r="AA58" s="80"/>
      <c r="AB58">
        <v>1</v>
      </c>
      <c r="AC58" s="79" t="str">
        <f>REPLACE(INDEX(GroupVertices[Group],MATCH(Edges[[#This Row],[Vertex 1]],GroupVertices[Vertex],0)),1,1,"")</f>
        <v>1</v>
      </c>
      <c r="AD58" s="79" t="str">
        <f>REPLACE(INDEX(GroupVertices[Group],MATCH(Edges[[#This Row],[Vertex 2]],GroupVertices[Vertex],0)),1,1,"")</f>
        <v>5</v>
      </c>
      <c r="AE58" s="48">
        <v>2</v>
      </c>
      <c r="AF58" s="49">
        <v>9.523809523809524</v>
      </c>
      <c r="AG58" s="48">
        <v>0</v>
      </c>
      <c r="AH58" s="49">
        <v>0</v>
      </c>
      <c r="AI58" s="48">
        <v>0</v>
      </c>
      <c r="AJ58" s="49">
        <v>0</v>
      </c>
      <c r="AK58" s="48">
        <v>19</v>
      </c>
      <c r="AL58" s="49">
        <v>90.47619047619048</v>
      </c>
      <c r="AM58" s="48">
        <v>21</v>
      </c>
    </row>
    <row r="59" spans="1:39" ht="15">
      <c r="A59" s="65" t="s">
        <v>227</v>
      </c>
      <c r="B59" s="65" t="s">
        <v>225</v>
      </c>
      <c r="C59" s="66" t="s">
        <v>1665</v>
      </c>
      <c r="D59" s="67">
        <v>1</v>
      </c>
      <c r="E59" s="68" t="s">
        <v>133</v>
      </c>
      <c r="F59" s="69">
        <v>32</v>
      </c>
      <c r="G59" s="66"/>
      <c r="H59" s="70"/>
      <c r="I59" s="71"/>
      <c r="J59" s="71"/>
      <c r="K59" s="34"/>
      <c r="L59" s="78">
        <v>59</v>
      </c>
      <c r="M59" s="78"/>
      <c r="N59" s="73"/>
      <c r="O59" s="80" t="s">
        <v>287</v>
      </c>
      <c r="P59" s="80" t="s">
        <v>314</v>
      </c>
      <c r="Q59" s="80" t="s">
        <v>453</v>
      </c>
      <c r="R59" s="80" t="s">
        <v>453</v>
      </c>
      <c r="S59" s="80"/>
      <c r="T59" s="80"/>
      <c r="U59" s="80"/>
      <c r="V59" s="80"/>
      <c r="W59" s="80"/>
      <c r="X59" s="80"/>
      <c r="Y59" s="80"/>
      <c r="Z59" s="80"/>
      <c r="AA59" s="80"/>
      <c r="AB59">
        <v>1</v>
      </c>
      <c r="AC59" s="79" t="str">
        <f>REPLACE(INDEX(GroupVertices[Group],MATCH(Edges[[#This Row],[Vertex 1]],GroupVertices[Vertex],0)),1,1,"")</f>
        <v>1</v>
      </c>
      <c r="AD59" s="79" t="str">
        <f>REPLACE(INDEX(GroupVertices[Group],MATCH(Edges[[#This Row],[Vertex 2]],GroupVertices[Vertex],0)),1,1,"")</f>
        <v>1</v>
      </c>
      <c r="AE59" s="48">
        <v>1</v>
      </c>
      <c r="AF59" s="49">
        <v>33.333333333333336</v>
      </c>
      <c r="AG59" s="48">
        <v>0</v>
      </c>
      <c r="AH59" s="49">
        <v>0</v>
      </c>
      <c r="AI59" s="48">
        <v>0</v>
      </c>
      <c r="AJ59" s="49">
        <v>0</v>
      </c>
      <c r="AK59" s="48">
        <v>2</v>
      </c>
      <c r="AL59" s="49">
        <v>66.66666666666667</v>
      </c>
      <c r="AM59" s="48">
        <v>3</v>
      </c>
    </row>
    <row r="60" spans="1:39" ht="15">
      <c r="A60" s="65" t="s">
        <v>228</v>
      </c>
      <c r="B60" s="65" t="s">
        <v>271</v>
      </c>
      <c r="C60" s="66" t="s">
        <v>1665</v>
      </c>
      <c r="D60" s="67">
        <v>1</v>
      </c>
      <c r="E60" s="68" t="s">
        <v>133</v>
      </c>
      <c r="F60" s="69">
        <v>32</v>
      </c>
      <c r="G60" s="66"/>
      <c r="H60" s="70"/>
      <c r="I60" s="71"/>
      <c r="J60" s="71"/>
      <c r="K60" s="34"/>
      <c r="L60" s="78">
        <v>60</v>
      </c>
      <c r="M60" s="78"/>
      <c r="N60" s="73"/>
      <c r="O60" s="80" t="s">
        <v>287</v>
      </c>
      <c r="P60" s="80" t="s">
        <v>316</v>
      </c>
      <c r="Q60" s="80" t="s">
        <v>455</v>
      </c>
      <c r="R60" s="80" t="s">
        <v>616</v>
      </c>
      <c r="S60" s="80"/>
      <c r="T60" s="80"/>
      <c r="U60" s="80"/>
      <c r="V60" s="80"/>
      <c r="W60" s="80"/>
      <c r="X60" s="80"/>
      <c r="Y60" s="80"/>
      <c r="Z60" s="80"/>
      <c r="AA60" s="80"/>
      <c r="AB60">
        <v>1</v>
      </c>
      <c r="AC60" s="79" t="str">
        <f>REPLACE(INDEX(GroupVertices[Group],MATCH(Edges[[#This Row],[Vertex 1]],GroupVertices[Vertex],0)),1,1,"")</f>
        <v>2</v>
      </c>
      <c r="AD60" s="79" t="str">
        <f>REPLACE(INDEX(GroupVertices[Group],MATCH(Edges[[#This Row],[Vertex 2]],GroupVertices[Vertex],0)),1,1,"")</f>
        <v>2</v>
      </c>
      <c r="AE60" s="48">
        <v>8</v>
      </c>
      <c r="AF60" s="49">
        <v>4.733727810650888</v>
      </c>
      <c r="AG60" s="48">
        <v>5</v>
      </c>
      <c r="AH60" s="49">
        <v>2.9585798816568047</v>
      </c>
      <c r="AI60" s="48">
        <v>0</v>
      </c>
      <c r="AJ60" s="49">
        <v>0</v>
      </c>
      <c r="AK60" s="48">
        <v>156</v>
      </c>
      <c r="AL60" s="49">
        <v>92.3076923076923</v>
      </c>
      <c r="AM60" s="48">
        <v>169</v>
      </c>
    </row>
    <row r="61" spans="1:39" ht="15">
      <c r="A61" s="65" t="s">
        <v>229</v>
      </c>
      <c r="B61" s="65" t="s">
        <v>271</v>
      </c>
      <c r="C61" s="66" t="s">
        <v>1666</v>
      </c>
      <c r="D61" s="67">
        <v>3.6666666666666665</v>
      </c>
      <c r="E61" s="68" t="s">
        <v>137</v>
      </c>
      <c r="F61" s="69">
        <v>27.272727272727273</v>
      </c>
      <c r="G61" s="66"/>
      <c r="H61" s="70"/>
      <c r="I61" s="71"/>
      <c r="J61" s="71"/>
      <c r="K61" s="34"/>
      <c r="L61" s="78">
        <v>61</v>
      </c>
      <c r="M61" s="78"/>
      <c r="N61" s="73"/>
      <c r="O61" s="80" t="s">
        <v>287</v>
      </c>
      <c r="P61" s="80" t="s">
        <v>317</v>
      </c>
      <c r="Q61" s="80" t="s">
        <v>456</v>
      </c>
      <c r="R61" s="80" t="s">
        <v>617</v>
      </c>
      <c r="S61" s="80"/>
      <c r="T61" s="80"/>
      <c r="U61" s="80"/>
      <c r="V61" s="80"/>
      <c r="W61" s="80"/>
      <c r="X61" s="80"/>
      <c r="Y61" s="80"/>
      <c r="Z61" s="80"/>
      <c r="AA61" s="80"/>
      <c r="AB61">
        <v>3</v>
      </c>
      <c r="AC61" s="79" t="str">
        <f>REPLACE(INDEX(GroupVertices[Group],MATCH(Edges[[#This Row],[Vertex 1]],GroupVertices[Vertex],0)),1,1,"")</f>
        <v>2</v>
      </c>
      <c r="AD61" s="79" t="str">
        <f>REPLACE(INDEX(GroupVertices[Group],MATCH(Edges[[#This Row],[Vertex 2]],GroupVertices[Vertex],0)),1,1,"")</f>
        <v>2</v>
      </c>
      <c r="AE61" s="48">
        <v>0</v>
      </c>
      <c r="AF61" s="49">
        <v>0</v>
      </c>
      <c r="AG61" s="48">
        <v>0</v>
      </c>
      <c r="AH61" s="49">
        <v>0</v>
      </c>
      <c r="AI61" s="48">
        <v>0</v>
      </c>
      <c r="AJ61" s="49">
        <v>0</v>
      </c>
      <c r="AK61" s="48">
        <v>15</v>
      </c>
      <c r="AL61" s="49">
        <v>100</v>
      </c>
      <c r="AM61" s="48">
        <v>15</v>
      </c>
    </row>
    <row r="62" spans="1:39" ht="15">
      <c r="A62" s="65" t="s">
        <v>229</v>
      </c>
      <c r="B62" s="65" t="s">
        <v>271</v>
      </c>
      <c r="C62" s="66" t="s">
        <v>1666</v>
      </c>
      <c r="D62" s="67">
        <v>3.6666666666666665</v>
      </c>
      <c r="E62" s="68" t="s">
        <v>137</v>
      </c>
      <c r="F62" s="69">
        <v>27.272727272727273</v>
      </c>
      <c r="G62" s="66"/>
      <c r="H62" s="70"/>
      <c r="I62" s="71"/>
      <c r="J62" s="71"/>
      <c r="K62" s="34"/>
      <c r="L62" s="78">
        <v>62</v>
      </c>
      <c r="M62" s="78"/>
      <c r="N62" s="73"/>
      <c r="O62" s="80" t="s">
        <v>287</v>
      </c>
      <c r="P62" s="80" t="s">
        <v>318</v>
      </c>
      <c r="Q62" s="80" t="s">
        <v>457</v>
      </c>
      <c r="R62" s="80" t="s">
        <v>618</v>
      </c>
      <c r="S62" s="80"/>
      <c r="T62" s="80"/>
      <c r="U62" s="80"/>
      <c r="V62" s="80"/>
      <c r="W62" s="80"/>
      <c r="X62" s="80"/>
      <c r="Y62" s="80"/>
      <c r="Z62" s="80"/>
      <c r="AA62" s="80"/>
      <c r="AB62">
        <v>3</v>
      </c>
      <c r="AC62" s="79" t="str">
        <f>REPLACE(INDEX(GroupVertices[Group],MATCH(Edges[[#This Row],[Vertex 1]],GroupVertices[Vertex],0)),1,1,"")</f>
        <v>2</v>
      </c>
      <c r="AD62" s="79" t="str">
        <f>REPLACE(INDEX(GroupVertices[Group],MATCH(Edges[[#This Row],[Vertex 2]],GroupVertices[Vertex],0)),1,1,"")</f>
        <v>2</v>
      </c>
      <c r="AE62" s="48">
        <v>1</v>
      </c>
      <c r="AF62" s="49">
        <v>5.2631578947368425</v>
      </c>
      <c r="AG62" s="48">
        <v>2</v>
      </c>
      <c r="AH62" s="49">
        <v>10.526315789473685</v>
      </c>
      <c r="AI62" s="48">
        <v>0</v>
      </c>
      <c r="AJ62" s="49">
        <v>0</v>
      </c>
      <c r="AK62" s="48">
        <v>16</v>
      </c>
      <c r="AL62" s="49">
        <v>84.21052631578948</v>
      </c>
      <c r="AM62" s="48">
        <v>19</v>
      </c>
    </row>
    <row r="63" spans="1:39" ht="15">
      <c r="A63" s="65" t="s">
        <v>229</v>
      </c>
      <c r="B63" s="65" t="s">
        <v>271</v>
      </c>
      <c r="C63" s="66" t="s">
        <v>1666</v>
      </c>
      <c r="D63" s="67">
        <v>3.6666666666666665</v>
      </c>
      <c r="E63" s="68" t="s">
        <v>137</v>
      </c>
      <c r="F63" s="69">
        <v>27.272727272727273</v>
      </c>
      <c r="G63" s="66"/>
      <c r="H63" s="70"/>
      <c r="I63" s="71"/>
      <c r="J63" s="71"/>
      <c r="K63" s="34"/>
      <c r="L63" s="78">
        <v>63</v>
      </c>
      <c r="M63" s="78"/>
      <c r="N63" s="73"/>
      <c r="O63" s="80" t="s">
        <v>287</v>
      </c>
      <c r="P63" s="80" t="s">
        <v>317</v>
      </c>
      <c r="Q63" s="80" t="s">
        <v>458</v>
      </c>
      <c r="R63" s="80" t="s">
        <v>617</v>
      </c>
      <c r="S63" s="80"/>
      <c r="T63" s="80"/>
      <c r="U63" s="80"/>
      <c r="V63" s="80"/>
      <c r="W63" s="80"/>
      <c r="X63" s="80"/>
      <c r="Y63" s="80"/>
      <c r="Z63" s="80"/>
      <c r="AA63" s="80"/>
      <c r="AB63">
        <v>3</v>
      </c>
      <c r="AC63" s="79" t="str">
        <f>REPLACE(INDEX(GroupVertices[Group],MATCH(Edges[[#This Row],[Vertex 1]],GroupVertices[Vertex],0)),1,1,"")</f>
        <v>2</v>
      </c>
      <c r="AD63" s="79" t="str">
        <f>REPLACE(INDEX(GroupVertices[Group],MATCH(Edges[[#This Row],[Vertex 2]],GroupVertices[Vertex],0)),1,1,"")</f>
        <v>2</v>
      </c>
      <c r="AE63" s="48">
        <v>1</v>
      </c>
      <c r="AF63" s="49">
        <v>4</v>
      </c>
      <c r="AG63" s="48">
        <v>2</v>
      </c>
      <c r="AH63" s="49">
        <v>8</v>
      </c>
      <c r="AI63" s="48">
        <v>0</v>
      </c>
      <c r="AJ63" s="49">
        <v>0</v>
      </c>
      <c r="AK63" s="48">
        <v>22</v>
      </c>
      <c r="AL63" s="49">
        <v>88</v>
      </c>
      <c r="AM63" s="48">
        <v>25</v>
      </c>
    </row>
    <row r="64" spans="1:39" ht="15">
      <c r="A64" s="65" t="s">
        <v>230</v>
      </c>
      <c r="B64" s="65" t="s">
        <v>272</v>
      </c>
      <c r="C64" s="66" t="s">
        <v>1665</v>
      </c>
      <c r="D64" s="67">
        <v>1</v>
      </c>
      <c r="E64" s="68" t="s">
        <v>133</v>
      </c>
      <c r="F64" s="69">
        <v>32</v>
      </c>
      <c r="G64" s="66"/>
      <c r="H64" s="70"/>
      <c r="I64" s="71"/>
      <c r="J64" s="71"/>
      <c r="K64" s="34"/>
      <c r="L64" s="78">
        <v>64</v>
      </c>
      <c r="M64" s="78"/>
      <c r="N64" s="73"/>
      <c r="O64" s="80" t="s">
        <v>287</v>
      </c>
      <c r="P64" s="80" t="s">
        <v>319</v>
      </c>
      <c r="Q64" s="80" t="s">
        <v>459</v>
      </c>
      <c r="R64" s="80" t="s">
        <v>619</v>
      </c>
      <c r="S64" s="80"/>
      <c r="T64" s="80"/>
      <c r="U64" s="80"/>
      <c r="V64" s="80"/>
      <c r="W64" s="80"/>
      <c r="X64" s="80"/>
      <c r="Y64" s="80"/>
      <c r="Z64" s="80"/>
      <c r="AA64" s="80"/>
      <c r="AB64">
        <v>1</v>
      </c>
      <c r="AC64" s="79" t="str">
        <f>REPLACE(INDEX(GroupVertices[Group],MATCH(Edges[[#This Row],[Vertex 1]],GroupVertices[Vertex],0)),1,1,"")</f>
        <v>2</v>
      </c>
      <c r="AD64" s="79" t="str">
        <f>REPLACE(INDEX(GroupVertices[Group],MATCH(Edges[[#This Row],[Vertex 2]],GroupVertices[Vertex],0)),1,1,"")</f>
        <v>2</v>
      </c>
      <c r="AE64" s="48">
        <v>4</v>
      </c>
      <c r="AF64" s="49">
        <v>6.779661016949152</v>
      </c>
      <c r="AG64" s="48">
        <v>4</v>
      </c>
      <c r="AH64" s="49">
        <v>6.779661016949152</v>
      </c>
      <c r="AI64" s="48">
        <v>0</v>
      </c>
      <c r="AJ64" s="49">
        <v>0</v>
      </c>
      <c r="AK64" s="48">
        <v>51</v>
      </c>
      <c r="AL64" s="49">
        <v>86.44067796610169</v>
      </c>
      <c r="AM64" s="48">
        <v>59</v>
      </c>
    </row>
    <row r="65" spans="1:39" ht="15">
      <c r="A65" s="65" t="s">
        <v>229</v>
      </c>
      <c r="B65" s="65" t="s">
        <v>272</v>
      </c>
      <c r="C65" s="66" t="s">
        <v>1666</v>
      </c>
      <c r="D65" s="67">
        <v>3.6666666666666665</v>
      </c>
      <c r="E65" s="68" t="s">
        <v>137</v>
      </c>
      <c r="F65" s="69">
        <v>27.272727272727273</v>
      </c>
      <c r="G65" s="66"/>
      <c r="H65" s="70"/>
      <c r="I65" s="71"/>
      <c r="J65" s="71"/>
      <c r="K65" s="34"/>
      <c r="L65" s="78">
        <v>65</v>
      </c>
      <c r="M65" s="78"/>
      <c r="N65" s="73"/>
      <c r="O65" s="80" t="s">
        <v>287</v>
      </c>
      <c r="P65" s="80" t="s">
        <v>320</v>
      </c>
      <c r="Q65" s="80" t="s">
        <v>460</v>
      </c>
      <c r="R65" s="80" t="s">
        <v>620</v>
      </c>
      <c r="S65" s="80"/>
      <c r="T65" s="80"/>
      <c r="U65" s="80"/>
      <c r="V65" s="80"/>
      <c r="W65" s="80"/>
      <c r="X65" s="80"/>
      <c r="Y65" s="80"/>
      <c r="Z65" s="80"/>
      <c r="AA65" s="80"/>
      <c r="AB65">
        <v>3</v>
      </c>
      <c r="AC65" s="79" t="str">
        <f>REPLACE(INDEX(GroupVertices[Group],MATCH(Edges[[#This Row],[Vertex 1]],GroupVertices[Vertex],0)),1,1,"")</f>
        <v>2</v>
      </c>
      <c r="AD65" s="79" t="str">
        <f>REPLACE(INDEX(GroupVertices[Group],MATCH(Edges[[#This Row],[Vertex 2]],GroupVertices[Vertex],0)),1,1,"")</f>
        <v>2</v>
      </c>
      <c r="AE65" s="48">
        <v>2</v>
      </c>
      <c r="AF65" s="49">
        <v>18.181818181818183</v>
      </c>
      <c r="AG65" s="48">
        <v>0</v>
      </c>
      <c r="AH65" s="49">
        <v>0</v>
      </c>
      <c r="AI65" s="48">
        <v>0</v>
      </c>
      <c r="AJ65" s="49">
        <v>0</v>
      </c>
      <c r="AK65" s="48">
        <v>9</v>
      </c>
      <c r="AL65" s="49">
        <v>81.81818181818181</v>
      </c>
      <c r="AM65" s="48">
        <v>11</v>
      </c>
    </row>
    <row r="66" spans="1:39" ht="15">
      <c r="A66" s="65" t="s">
        <v>229</v>
      </c>
      <c r="B66" s="65" t="s">
        <v>272</v>
      </c>
      <c r="C66" s="66" t="s">
        <v>1666</v>
      </c>
      <c r="D66" s="67">
        <v>3.6666666666666665</v>
      </c>
      <c r="E66" s="68" t="s">
        <v>137</v>
      </c>
      <c r="F66" s="69">
        <v>27.272727272727273</v>
      </c>
      <c r="G66" s="66"/>
      <c r="H66" s="70"/>
      <c r="I66" s="71"/>
      <c r="J66" s="71"/>
      <c r="K66" s="34"/>
      <c r="L66" s="78">
        <v>66</v>
      </c>
      <c r="M66" s="78"/>
      <c r="N66" s="73"/>
      <c r="O66" s="80" t="s">
        <v>287</v>
      </c>
      <c r="P66" s="80" t="s">
        <v>321</v>
      </c>
      <c r="Q66" s="80" t="s">
        <v>461</v>
      </c>
      <c r="R66" s="80" t="s">
        <v>621</v>
      </c>
      <c r="S66" s="80"/>
      <c r="T66" s="80"/>
      <c r="U66" s="80"/>
      <c r="V66" s="80"/>
      <c r="W66" s="80"/>
      <c r="X66" s="80"/>
      <c r="Y66" s="80"/>
      <c r="Z66" s="80"/>
      <c r="AA66" s="80"/>
      <c r="AB66">
        <v>3</v>
      </c>
      <c r="AC66" s="79" t="str">
        <f>REPLACE(INDEX(GroupVertices[Group],MATCH(Edges[[#This Row],[Vertex 1]],GroupVertices[Vertex],0)),1,1,"")</f>
        <v>2</v>
      </c>
      <c r="AD66" s="79" t="str">
        <f>REPLACE(INDEX(GroupVertices[Group],MATCH(Edges[[#This Row],[Vertex 2]],GroupVertices[Vertex],0)),1,1,"")</f>
        <v>2</v>
      </c>
      <c r="AE66" s="48">
        <v>4</v>
      </c>
      <c r="AF66" s="49">
        <v>13.793103448275861</v>
      </c>
      <c r="AG66" s="48">
        <v>1</v>
      </c>
      <c r="AH66" s="49">
        <v>3.4482758620689653</v>
      </c>
      <c r="AI66" s="48">
        <v>0</v>
      </c>
      <c r="AJ66" s="49">
        <v>0</v>
      </c>
      <c r="AK66" s="48">
        <v>24</v>
      </c>
      <c r="AL66" s="49">
        <v>82.75862068965517</v>
      </c>
      <c r="AM66" s="48">
        <v>29</v>
      </c>
    </row>
    <row r="67" spans="1:39" ht="15">
      <c r="A67" s="65" t="s">
        <v>229</v>
      </c>
      <c r="B67" s="65" t="s">
        <v>272</v>
      </c>
      <c r="C67" s="66" t="s">
        <v>1666</v>
      </c>
      <c r="D67" s="67">
        <v>3.6666666666666665</v>
      </c>
      <c r="E67" s="68" t="s">
        <v>137</v>
      </c>
      <c r="F67" s="69">
        <v>27.272727272727273</v>
      </c>
      <c r="G67" s="66"/>
      <c r="H67" s="70"/>
      <c r="I67" s="71"/>
      <c r="J67" s="71"/>
      <c r="K67" s="34"/>
      <c r="L67" s="78">
        <v>67</v>
      </c>
      <c r="M67" s="78"/>
      <c r="N67" s="73"/>
      <c r="O67" s="80" t="s">
        <v>287</v>
      </c>
      <c r="P67" s="80" t="s">
        <v>322</v>
      </c>
      <c r="Q67" s="80" t="s">
        <v>462</v>
      </c>
      <c r="R67" s="80" t="s">
        <v>622</v>
      </c>
      <c r="S67" s="80"/>
      <c r="T67" s="80"/>
      <c r="U67" s="80"/>
      <c r="V67" s="80"/>
      <c r="W67" s="80"/>
      <c r="X67" s="80"/>
      <c r="Y67" s="80"/>
      <c r="Z67" s="80"/>
      <c r="AA67" s="80"/>
      <c r="AB67">
        <v>3</v>
      </c>
      <c r="AC67" s="79" t="str">
        <f>REPLACE(INDEX(GroupVertices[Group],MATCH(Edges[[#This Row],[Vertex 1]],GroupVertices[Vertex],0)),1,1,"")</f>
        <v>2</v>
      </c>
      <c r="AD67" s="79" t="str">
        <f>REPLACE(INDEX(GroupVertices[Group],MATCH(Edges[[#This Row],[Vertex 2]],GroupVertices[Vertex],0)),1,1,"")</f>
        <v>2</v>
      </c>
      <c r="AE67" s="48">
        <v>3</v>
      </c>
      <c r="AF67" s="49">
        <v>21.428571428571427</v>
      </c>
      <c r="AG67" s="48">
        <v>0</v>
      </c>
      <c r="AH67" s="49">
        <v>0</v>
      </c>
      <c r="AI67" s="48">
        <v>0</v>
      </c>
      <c r="AJ67" s="49">
        <v>0</v>
      </c>
      <c r="AK67" s="48">
        <v>11</v>
      </c>
      <c r="AL67" s="49">
        <v>78.57142857142857</v>
      </c>
      <c r="AM67" s="48">
        <v>14</v>
      </c>
    </row>
    <row r="68" spans="1:39" ht="15">
      <c r="A68" s="65" t="s">
        <v>231</v>
      </c>
      <c r="B68" s="65" t="s">
        <v>229</v>
      </c>
      <c r="C68" s="66" t="s">
        <v>1665</v>
      </c>
      <c r="D68" s="67">
        <v>1</v>
      </c>
      <c r="E68" s="68" t="s">
        <v>133</v>
      </c>
      <c r="F68" s="69">
        <v>32</v>
      </c>
      <c r="G68" s="66"/>
      <c r="H68" s="70"/>
      <c r="I68" s="71"/>
      <c r="J68" s="71"/>
      <c r="K68" s="34"/>
      <c r="L68" s="78">
        <v>68</v>
      </c>
      <c r="M68" s="78"/>
      <c r="N68" s="73"/>
      <c r="O68" s="80" t="s">
        <v>287</v>
      </c>
      <c r="P68" s="80" t="s">
        <v>323</v>
      </c>
      <c r="Q68" s="80" t="s">
        <v>463</v>
      </c>
      <c r="R68" s="80" t="s">
        <v>623</v>
      </c>
      <c r="S68" s="80"/>
      <c r="T68" s="80"/>
      <c r="U68" s="80"/>
      <c r="V68" s="80"/>
      <c r="W68" s="80"/>
      <c r="X68" s="80"/>
      <c r="Y68" s="80"/>
      <c r="Z68" s="80"/>
      <c r="AA68" s="80"/>
      <c r="AB68">
        <v>1</v>
      </c>
      <c r="AC68" s="79" t="str">
        <f>REPLACE(INDEX(GroupVertices[Group],MATCH(Edges[[#This Row],[Vertex 1]],GroupVertices[Vertex],0)),1,1,"")</f>
        <v>2</v>
      </c>
      <c r="AD68" s="79" t="str">
        <f>REPLACE(INDEX(GroupVertices[Group],MATCH(Edges[[#This Row],[Vertex 2]],GroupVertices[Vertex],0)),1,1,"")</f>
        <v>2</v>
      </c>
      <c r="AE68" s="48">
        <v>2</v>
      </c>
      <c r="AF68" s="49">
        <v>6.25</v>
      </c>
      <c r="AG68" s="48">
        <v>0</v>
      </c>
      <c r="AH68" s="49">
        <v>0</v>
      </c>
      <c r="AI68" s="48">
        <v>0</v>
      </c>
      <c r="AJ68" s="49">
        <v>0</v>
      </c>
      <c r="AK68" s="48">
        <v>30</v>
      </c>
      <c r="AL68" s="49">
        <v>93.75</v>
      </c>
      <c r="AM68" s="48">
        <v>32</v>
      </c>
    </row>
    <row r="69" spans="1:39" ht="15">
      <c r="A69" s="65" t="s">
        <v>232</v>
      </c>
      <c r="B69" s="65" t="s">
        <v>243</v>
      </c>
      <c r="C69" s="66" t="s">
        <v>1665</v>
      </c>
      <c r="D69" s="67">
        <v>1</v>
      </c>
      <c r="E69" s="68" t="s">
        <v>133</v>
      </c>
      <c r="F69" s="69">
        <v>32</v>
      </c>
      <c r="G69" s="66"/>
      <c r="H69" s="70"/>
      <c r="I69" s="71"/>
      <c r="J69" s="71"/>
      <c r="K69" s="34"/>
      <c r="L69" s="78">
        <v>69</v>
      </c>
      <c r="M69" s="78"/>
      <c r="N69" s="73"/>
      <c r="O69" s="80" t="s">
        <v>287</v>
      </c>
      <c r="P69" s="80" t="s">
        <v>324</v>
      </c>
      <c r="Q69" s="80" t="s">
        <v>464</v>
      </c>
      <c r="R69" s="80" t="s">
        <v>464</v>
      </c>
      <c r="S69" s="80"/>
      <c r="T69" s="80"/>
      <c r="U69" s="80"/>
      <c r="V69" s="80"/>
      <c r="W69" s="80"/>
      <c r="X69" s="80"/>
      <c r="Y69" s="80"/>
      <c r="Z69" s="80"/>
      <c r="AA69" s="80"/>
      <c r="AB69">
        <v>1</v>
      </c>
      <c r="AC69" s="79" t="str">
        <f>REPLACE(INDEX(GroupVertices[Group],MATCH(Edges[[#This Row],[Vertex 1]],GroupVertices[Vertex],0)),1,1,"")</f>
        <v>9</v>
      </c>
      <c r="AD69" s="79" t="str">
        <f>REPLACE(INDEX(GroupVertices[Group],MATCH(Edges[[#This Row],[Vertex 2]],GroupVertices[Vertex],0)),1,1,"")</f>
        <v>1</v>
      </c>
      <c r="AE69" s="48">
        <v>0</v>
      </c>
      <c r="AF69" s="49">
        <v>0</v>
      </c>
      <c r="AG69" s="48">
        <v>0</v>
      </c>
      <c r="AH69" s="49">
        <v>0</v>
      </c>
      <c r="AI69" s="48">
        <v>0</v>
      </c>
      <c r="AJ69" s="49">
        <v>0</v>
      </c>
      <c r="AK69" s="48">
        <v>18</v>
      </c>
      <c r="AL69" s="49">
        <v>100</v>
      </c>
      <c r="AM69" s="48">
        <v>18</v>
      </c>
    </row>
    <row r="70" spans="1:39" ht="15">
      <c r="A70" s="65" t="s">
        <v>232</v>
      </c>
      <c r="B70" s="65" t="s">
        <v>217</v>
      </c>
      <c r="C70" s="66" t="s">
        <v>1665</v>
      </c>
      <c r="D70" s="67">
        <v>1</v>
      </c>
      <c r="E70" s="68" t="s">
        <v>133</v>
      </c>
      <c r="F70" s="69">
        <v>32</v>
      </c>
      <c r="G70" s="66"/>
      <c r="H70" s="70"/>
      <c r="I70" s="71"/>
      <c r="J70" s="71"/>
      <c r="K70" s="34"/>
      <c r="L70" s="78">
        <v>70</v>
      </c>
      <c r="M70" s="78"/>
      <c r="N70" s="73"/>
      <c r="O70" s="80" t="s">
        <v>287</v>
      </c>
      <c r="P70" s="80" t="s">
        <v>325</v>
      </c>
      <c r="Q70" s="80" t="s">
        <v>465</v>
      </c>
      <c r="R70" s="80" t="s">
        <v>624</v>
      </c>
      <c r="S70" s="80"/>
      <c r="T70" s="80"/>
      <c r="U70" s="80"/>
      <c r="V70" s="80"/>
      <c r="W70" s="80"/>
      <c r="X70" s="80"/>
      <c r="Y70" s="80"/>
      <c r="Z70" s="80"/>
      <c r="AA70" s="80"/>
      <c r="AB70">
        <v>1</v>
      </c>
      <c r="AC70" s="79" t="str">
        <f>REPLACE(INDEX(GroupVertices[Group],MATCH(Edges[[#This Row],[Vertex 1]],GroupVertices[Vertex],0)),1,1,"")</f>
        <v>9</v>
      </c>
      <c r="AD70" s="79" t="str">
        <f>REPLACE(INDEX(GroupVertices[Group],MATCH(Edges[[#This Row],[Vertex 2]],GroupVertices[Vertex],0)),1,1,"")</f>
        <v>9</v>
      </c>
      <c r="AE70" s="48">
        <v>0</v>
      </c>
      <c r="AF70" s="49">
        <v>0</v>
      </c>
      <c r="AG70" s="48">
        <v>1</v>
      </c>
      <c r="AH70" s="49">
        <v>25</v>
      </c>
      <c r="AI70" s="48">
        <v>0</v>
      </c>
      <c r="AJ70" s="49">
        <v>0</v>
      </c>
      <c r="AK70" s="48">
        <v>3</v>
      </c>
      <c r="AL70" s="49">
        <v>75</v>
      </c>
      <c r="AM70" s="48">
        <v>4</v>
      </c>
    </row>
    <row r="71" spans="1:39" ht="15">
      <c r="A71" s="65" t="s">
        <v>232</v>
      </c>
      <c r="B71" s="65" t="s">
        <v>226</v>
      </c>
      <c r="C71" s="66" t="s">
        <v>1664</v>
      </c>
      <c r="D71" s="67">
        <v>2.333333333333333</v>
      </c>
      <c r="E71" s="68" t="s">
        <v>137</v>
      </c>
      <c r="F71" s="69">
        <v>29.636363636363637</v>
      </c>
      <c r="G71" s="66"/>
      <c r="H71" s="70"/>
      <c r="I71" s="71"/>
      <c r="J71" s="71"/>
      <c r="K71" s="34"/>
      <c r="L71" s="78">
        <v>71</v>
      </c>
      <c r="M71" s="78"/>
      <c r="N71" s="73"/>
      <c r="O71" s="80" t="s">
        <v>287</v>
      </c>
      <c r="P71" s="80" t="s">
        <v>326</v>
      </c>
      <c r="Q71" s="80" t="s">
        <v>466</v>
      </c>
      <c r="R71" s="80" t="s">
        <v>466</v>
      </c>
      <c r="S71" s="80"/>
      <c r="T71" s="80"/>
      <c r="U71" s="80"/>
      <c r="V71" s="80"/>
      <c r="W71" s="80"/>
      <c r="X71" s="80"/>
      <c r="Y71" s="80"/>
      <c r="Z71" s="80"/>
      <c r="AA71" s="80"/>
      <c r="AB71">
        <v>2</v>
      </c>
      <c r="AC71" s="79" t="str">
        <f>REPLACE(INDEX(GroupVertices[Group],MATCH(Edges[[#This Row],[Vertex 1]],GroupVertices[Vertex],0)),1,1,"")</f>
        <v>9</v>
      </c>
      <c r="AD71" s="79" t="str">
        <f>REPLACE(INDEX(GroupVertices[Group],MATCH(Edges[[#This Row],[Vertex 2]],GroupVertices[Vertex],0)),1,1,"")</f>
        <v>1</v>
      </c>
      <c r="AE71" s="48">
        <v>0</v>
      </c>
      <c r="AF71" s="49">
        <v>0</v>
      </c>
      <c r="AG71" s="48">
        <v>0</v>
      </c>
      <c r="AH71" s="49">
        <v>0</v>
      </c>
      <c r="AI71" s="48">
        <v>0</v>
      </c>
      <c r="AJ71" s="49">
        <v>0</v>
      </c>
      <c r="AK71" s="48">
        <v>16</v>
      </c>
      <c r="AL71" s="49">
        <v>100</v>
      </c>
      <c r="AM71" s="48">
        <v>16</v>
      </c>
    </row>
    <row r="72" spans="1:39" ht="15">
      <c r="A72" s="65" t="s">
        <v>232</v>
      </c>
      <c r="B72" s="65" t="s">
        <v>226</v>
      </c>
      <c r="C72" s="66" t="s">
        <v>1664</v>
      </c>
      <c r="D72" s="67">
        <v>2.333333333333333</v>
      </c>
      <c r="E72" s="68" t="s">
        <v>137</v>
      </c>
      <c r="F72" s="69">
        <v>29.636363636363637</v>
      </c>
      <c r="G72" s="66"/>
      <c r="H72" s="70"/>
      <c r="I72" s="71"/>
      <c r="J72" s="71"/>
      <c r="K72" s="34"/>
      <c r="L72" s="78">
        <v>72</v>
      </c>
      <c r="M72" s="78"/>
      <c r="N72" s="73"/>
      <c r="O72" s="80" t="s">
        <v>287</v>
      </c>
      <c r="P72" s="80" t="s">
        <v>327</v>
      </c>
      <c r="Q72" s="80" t="s">
        <v>467</v>
      </c>
      <c r="R72" s="80" t="s">
        <v>625</v>
      </c>
      <c r="S72" s="80"/>
      <c r="T72" s="80"/>
      <c r="U72" s="80"/>
      <c r="V72" s="80"/>
      <c r="W72" s="80"/>
      <c r="X72" s="80"/>
      <c r="Y72" s="80"/>
      <c r="Z72" s="80"/>
      <c r="AA72" s="80"/>
      <c r="AB72">
        <v>2</v>
      </c>
      <c r="AC72" s="79" t="str">
        <f>REPLACE(INDEX(GroupVertices[Group],MATCH(Edges[[#This Row],[Vertex 1]],GroupVertices[Vertex],0)),1,1,"")</f>
        <v>9</v>
      </c>
      <c r="AD72" s="79" t="str">
        <f>REPLACE(INDEX(GroupVertices[Group],MATCH(Edges[[#This Row],[Vertex 2]],GroupVertices[Vertex],0)),1,1,"")</f>
        <v>1</v>
      </c>
      <c r="AE72" s="48">
        <v>1</v>
      </c>
      <c r="AF72" s="49">
        <v>6.666666666666667</v>
      </c>
      <c r="AG72" s="48">
        <v>0</v>
      </c>
      <c r="AH72" s="49">
        <v>0</v>
      </c>
      <c r="AI72" s="48">
        <v>0</v>
      </c>
      <c r="AJ72" s="49">
        <v>0</v>
      </c>
      <c r="AK72" s="48">
        <v>14</v>
      </c>
      <c r="AL72" s="49">
        <v>93.33333333333333</v>
      </c>
      <c r="AM72" s="48">
        <v>15</v>
      </c>
    </row>
    <row r="73" spans="1:39" ht="15">
      <c r="A73" s="65" t="s">
        <v>226</v>
      </c>
      <c r="B73" s="65" t="s">
        <v>273</v>
      </c>
      <c r="C73" s="66" t="s">
        <v>1665</v>
      </c>
      <c r="D73" s="67">
        <v>1</v>
      </c>
      <c r="E73" s="68" t="s">
        <v>133</v>
      </c>
      <c r="F73" s="69">
        <v>32</v>
      </c>
      <c r="G73" s="66"/>
      <c r="H73" s="70"/>
      <c r="I73" s="71"/>
      <c r="J73" s="71"/>
      <c r="K73" s="34"/>
      <c r="L73" s="78">
        <v>73</v>
      </c>
      <c r="M73" s="78"/>
      <c r="N73" s="73"/>
      <c r="O73" s="80" t="s">
        <v>287</v>
      </c>
      <c r="P73" s="80" t="s">
        <v>328</v>
      </c>
      <c r="Q73" s="80" t="s">
        <v>468</v>
      </c>
      <c r="R73" s="80" t="s">
        <v>626</v>
      </c>
      <c r="S73" s="80"/>
      <c r="T73" s="80"/>
      <c r="U73" s="80"/>
      <c r="V73" s="80"/>
      <c r="W73" s="80"/>
      <c r="X73" s="80"/>
      <c r="Y73" s="80"/>
      <c r="Z73" s="80"/>
      <c r="AA73" s="80"/>
      <c r="AB73">
        <v>1</v>
      </c>
      <c r="AC73" s="79" t="str">
        <f>REPLACE(INDEX(GroupVertices[Group],MATCH(Edges[[#This Row],[Vertex 1]],GroupVertices[Vertex],0)),1,1,"")</f>
        <v>1</v>
      </c>
      <c r="AD73" s="79" t="str">
        <f>REPLACE(INDEX(GroupVertices[Group],MATCH(Edges[[#This Row],[Vertex 2]],GroupVertices[Vertex],0)),1,1,"")</f>
        <v>1</v>
      </c>
      <c r="AE73" s="48">
        <v>2</v>
      </c>
      <c r="AF73" s="49">
        <v>6.896551724137931</v>
      </c>
      <c r="AG73" s="48">
        <v>0</v>
      </c>
      <c r="AH73" s="49">
        <v>0</v>
      </c>
      <c r="AI73" s="48">
        <v>0</v>
      </c>
      <c r="AJ73" s="49">
        <v>0</v>
      </c>
      <c r="AK73" s="48">
        <v>27</v>
      </c>
      <c r="AL73" s="49">
        <v>93.10344827586206</v>
      </c>
      <c r="AM73" s="48">
        <v>29</v>
      </c>
    </row>
    <row r="74" spans="1:39" ht="15">
      <c r="A74" s="65" t="s">
        <v>226</v>
      </c>
      <c r="B74" s="65" t="s">
        <v>221</v>
      </c>
      <c r="C74" s="66" t="s">
        <v>1665</v>
      </c>
      <c r="D74" s="67">
        <v>1</v>
      </c>
      <c r="E74" s="68" t="s">
        <v>133</v>
      </c>
      <c r="F74" s="69">
        <v>32</v>
      </c>
      <c r="G74" s="66"/>
      <c r="H74" s="70"/>
      <c r="I74" s="71"/>
      <c r="J74" s="71"/>
      <c r="K74" s="34"/>
      <c r="L74" s="78">
        <v>74</v>
      </c>
      <c r="M74" s="78"/>
      <c r="N74" s="73"/>
      <c r="O74" s="80" t="s">
        <v>287</v>
      </c>
      <c r="P74" s="80" t="s">
        <v>329</v>
      </c>
      <c r="Q74" s="80" t="s">
        <v>469</v>
      </c>
      <c r="R74" s="80" t="s">
        <v>627</v>
      </c>
      <c r="S74" s="80"/>
      <c r="T74" s="80"/>
      <c r="U74" s="80"/>
      <c r="V74" s="80"/>
      <c r="W74" s="80"/>
      <c r="X74" s="80"/>
      <c r="Y74" s="80"/>
      <c r="Z74" s="80"/>
      <c r="AA74" s="80"/>
      <c r="AB74">
        <v>1</v>
      </c>
      <c r="AC74" s="79" t="str">
        <f>REPLACE(INDEX(GroupVertices[Group],MATCH(Edges[[#This Row],[Vertex 1]],GroupVertices[Vertex],0)),1,1,"")</f>
        <v>1</v>
      </c>
      <c r="AD74" s="79" t="str">
        <f>REPLACE(INDEX(GroupVertices[Group],MATCH(Edges[[#This Row],[Vertex 2]],GroupVertices[Vertex],0)),1,1,"")</f>
        <v>1</v>
      </c>
      <c r="AE74" s="48">
        <v>1</v>
      </c>
      <c r="AF74" s="49">
        <v>5.555555555555555</v>
      </c>
      <c r="AG74" s="48">
        <v>1</v>
      </c>
      <c r="AH74" s="49">
        <v>5.555555555555555</v>
      </c>
      <c r="AI74" s="48">
        <v>0</v>
      </c>
      <c r="AJ74" s="49">
        <v>0</v>
      </c>
      <c r="AK74" s="48">
        <v>16</v>
      </c>
      <c r="AL74" s="49">
        <v>88.88888888888889</v>
      </c>
      <c r="AM74" s="48">
        <v>18</v>
      </c>
    </row>
    <row r="75" spans="1:39" ht="15">
      <c r="A75" s="65" t="s">
        <v>226</v>
      </c>
      <c r="B75" s="65" t="s">
        <v>210</v>
      </c>
      <c r="C75" s="66" t="s">
        <v>1665</v>
      </c>
      <c r="D75" s="67">
        <v>1</v>
      </c>
      <c r="E75" s="68" t="s">
        <v>133</v>
      </c>
      <c r="F75" s="69">
        <v>32</v>
      </c>
      <c r="G75" s="66"/>
      <c r="H75" s="70"/>
      <c r="I75" s="71"/>
      <c r="J75" s="71"/>
      <c r="K75" s="34"/>
      <c r="L75" s="78">
        <v>75</v>
      </c>
      <c r="M75" s="78"/>
      <c r="N75" s="73"/>
      <c r="O75" s="80" t="s">
        <v>287</v>
      </c>
      <c r="P75" s="80" t="s">
        <v>310</v>
      </c>
      <c r="Q75" s="80" t="s">
        <v>446</v>
      </c>
      <c r="R75" s="80" t="s">
        <v>440</v>
      </c>
      <c r="S75" s="80"/>
      <c r="T75" s="80"/>
      <c r="U75" s="80"/>
      <c r="V75" s="80"/>
      <c r="W75" s="80"/>
      <c r="X75" s="80"/>
      <c r="Y75" s="80"/>
      <c r="Z75" s="80"/>
      <c r="AA75" s="80"/>
      <c r="AB75">
        <v>1</v>
      </c>
      <c r="AC75" s="79" t="str">
        <f>REPLACE(INDEX(GroupVertices[Group],MATCH(Edges[[#This Row],[Vertex 1]],GroupVertices[Vertex],0)),1,1,"")</f>
        <v>1</v>
      </c>
      <c r="AD75" s="79" t="str">
        <f>REPLACE(INDEX(GroupVertices[Group],MATCH(Edges[[#This Row],[Vertex 2]],GroupVertices[Vertex],0)),1,1,"")</f>
        <v>1</v>
      </c>
      <c r="AE75" s="48">
        <v>1</v>
      </c>
      <c r="AF75" s="49">
        <v>3.125</v>
      </c>
      <c r="AG75" s="48">
        <v>5</v>
      </c>
      <c r="AH75" s="49">
        <v>15.625</v>
      </c>
      <c r="AI75" s="48">
        <v>0</v>
      </c>
      <c r="AJ75" s="49">
        <v>0</v>
      </c>
      <c r="AK75" s="48">
        <v>26</v>
      </c>
      <c r="AL75" s="49">
        <v>81.25</v>
      </c>
      <c r="AM75" s="48">
        <v>32</v>
      </c>
    </row>
    <row r="76" spans="1:39" ht="15">
      <c r="A76" s="65" t="s">
        <v>226</v>
      </c>
      <c r="B76" s="65" t="s">
        <v>222</v>
      </c>
      <c r="C76" s="66" t="s">
        <v>1665</v>
      </c>
      <c r="D76" s="67">
        <v>1</v>
      </c>
      <c r="E76" s="68" t="s">
        <v>133</v>
      </c>
      <c r="F76" s="69">
        <v>32</v>
      </c>
      <c r="G76" s="66"/>
      <c r="H76" s="70"/>
      <c r="I76" s="71"/>
      <c r="J76" s="71"/>
      <c r="K76" s="34"/>
      <c r="L76" s="78">
        <v>76</v>
      </c>
      <c r="M76" s="78"/>
      <c r="N76" s="73"/>
      <c r="O76" s="80" t="s">
        <v>287</v>
      </c>
      <c r="P76" s="80" t="s">
        <v>310</v>
      </c>
      <c r="Q76" s="80" t="s">
        <v>446</v>
      </c>
      <c r="R76" s="80" t="s">
        <v>440</v>
      </c>
      <c r="S76" s="80"/>
      <c r="T76" s="80"/>
      <c r="U76" s="80"/>
      <c r="V76" s="80"/>
      <c r="W76" s="80"/>
      <c r="X76" s="80"/>
      <c r="Y76" s="80"/>
      <c r="Z76" s="80"/>
      <c r="AA76" s="80"/>
      <c r="AB76">
        <v>1</v>
      </c>
      <c r="AC76" s="79" t="str">
        <f>REPLACE(INDEX(GroupVertices[Group],MATCH(Edges[[#This Row],[Vertex 1]],GroupVertices[Vertex],0)),1,1,"")</f>
        <v>1</v>
      </c>
      <c r="AD76" s="79" t="str">
        <f>REPLACE(INDEX(GroupVertices[Group],MATCH(Edges[[#This Row],[Vertex 2]],GroupVertices[Vertex],0)),1,1,"")</f>
        <v>1</v>
      </c>
      <c r="AE76" s="48">
        <v>1</v>
      </c>
      <c r="AF76" s="49">
        <v>3.125</v>
      </c>
      <c r="AG76" s="48">
        <v>5</v>
      </c>
      <c r="AH76" s="49">
        <v>15.625</v>
      </c>
      <c r="AI76" s="48">
        <v>0</v>
      </c>
      <c r="AJ76" s="49">
        <v>0</v>
      </c>
      <c r="AK76" s="48">
        <v>26</v>
      </c>
      <c r="AL76" s="49">
        <v>81.25</v>
      </c>
      <c r="AM76" s="48">
        <v>32</v>
      </c>
    </row>
    <row r="77" spans="1:39" ht="15">
      <c r="A77" s="65" t="s">
        <v>226</v>
      </c>
      <c r="B77" s="65" t="s">
        <v>247</v>
      </c>
      <c r="C77" s="66" t="s">
        <v>1665</v>
      </c>
      <c r="D77" s="67">
        <v>1</v>
      </c>
      <c r="E77" s="68" t="s">
        <v>133</v>
      </c>
      <c r="F77" s="69">
        <v>32</v>
      </c>
      <c r="G77" s="66"/>
      <c r="H77" s="70"/>
      <c r="I77" s="71"/>
      <c r="J77" s="71"/>
      <c r="K77" s="34"/>
      <c r="L77" s="78">
        <v>77</v>
      </c>
      <c r="M77" s="78"/>
      <c r="N77" s="73"/>
      <c r="O77" s="80" t="s">
        <v>287</v>
      </c>
      <c r="P77" s="80" t="s">
        <v>330</v>
      </c>
      <c r="Q77" s="80" t="s">
        <v>470</v>
      </c>
      <c r="R77" s="80" t="s">
        <v>628</v>
      </c>
      <c r="S77" s="80"/>
      <c r="T77" s="80"/>
      <c r="U77" s="80"/>
      <c r="V77" s="80"/>
      <c r="W77" s="80"/>
      <c r="X77" s="80"/>
      <c r="Y77" s="80"/>
      <c r="Z77" s="80"/>
      <c r="AA77" s="80"/>
      <c r="AB77">
        <v>1</v>
      </c>
      <c r="AC77" s="79" t="str">
        <f>REPLACE(INDEX(GroupVertices[Group],MATCH(Edges[[#This Row],[Vertex 1]],GroupVertices[Vertex],0)),1,1,"")</f>
        <v>1</v>
      </c>
      <c r="AD77" s="79" t="str">
        <f>REPLACE(INDEX(GroupVertices[Group],MATCH(Edges[[#This Row],[Vertex 2]],GroupVertices[Vertex],0)),1,1,"")</f>
        <v>1</v>
      </c>
      <c r="AE77" s="48">
        <v>1</v>
      </c>
      <c r="AF77" s="49">
        <v>5</v>
      </c>
      <c r="AG77" s="48">
        <v>0</v>
      </c>
      <c r="AH77" s="49">
        <v>0</v>
      </c>
      <c r="AI77" s="48">
        <v>0</v>
      </c>
      <c r="AJ77" s="49">
        <v>0</v>
      </c>
      <c r="AK77" s="48">
        <v>19</v>
      </c>
      <c r="AL77" s="49">
        <v>95</v>
      </c>
      <c r="AM77" s="48">
        <v>20</v>
      </c>
    </row>
    <row r="78" spans="1:39" ht="15">
      <c r="A78" s="65" t="s">
        <v>233</v>
      </c>
      <c r="B78" s="65" t="s">
        <v>226</v>
      </c>
      <c r="C78" s="66" t="s">
        <v>1665</v>
      </c>
      <c r="D78" s="67">
        <v>1</v>
      </c>
      <c r="E78" s="68" t="s">
        <v>133</v>
      </c>
      <c r="F78" s="69">
        <v>32</v>
      </c>
      <c r="G78" s="66"/>
      <c r="H78" s="70"/>
      <c r="I78" s="71"/>
      <c r="J78" s="71"/>
      <c r="K78" s="34"/>
      <c r="L78" s="78">
        <v>78</v>
      </c>
      <c r="M78" s="78"/>
      <c r="N78" s="73"/>
      <c r="O78" s="80" t="s">
        <v>287</v>
      </c>
      <c r="P78" s="80" t="s">
        <v>331</v>
      </c>
      <c r="Q78" s="80" t="s">
        <v>471</v>
      </c>
      <c r="R78" s="80" t="s">
        <v>629</v>
      </c>
      <c r="S78" s="80"/>
      <c r="T78" s="80"/>
      <c r="U78" s="80"/>
      <c r="V78" s="80"/>
      <c r="W78" s="80"/>
      <c r="X78" s="80"/>
      <c r="Y78" s="80"/>
      <c r="Z78" s="80"/>
      <c r="AA78" s="80"/>
      <c r="AB78">
        <v>1</v>
      </c>
      <c r="AC78" s="79" t="str">
        <f>REPLACE(INDEX(GroupVertices[Group],MATCH(Edges[[#This Row],[Vertex 1]],GroupVertices[Vertex],0)),1,1,"")</f>
        <v>4</v>
      </c>
      <c r="AD78" s="79" t="str">
        <f>REPLACE(INDEX(GroupVertices[Group],MATCH(Edges[[#This Row],[Vertex 2]],GroupVertices[Vertex],0)),1,1,"")</f>
        <v>1</v>
      </c>
      <c r="AE78" s="48">
        <v>0</v>
      </c>
      <c r="AF78" s="49">
        <v>0</v>
      </c>
      <c r="AG78" s="48">
        <v>1</v>
      </c>
      <c r="AH78" s="49">
        <v>100</v>
      </c>
      <c r="AI78" s="48">
        <v>0</v>
      </c>
      <c r="AJ78" s="49">
        <v>0</v>
      </c>
      <c r="AK78" s="48">
        <v>0</v>
      </c>
      <c r="AL78" s="49">
        <v>0</v>
      </c>
      <c r="AM78" s="48">
        <v>1</v>
      </c>
    </row>
    <row r="79" spans="1:39" ht="15">
      <c r="A79" s="65" t="s">
        <v>234</v>
      </c>
      <c r="B79" s="65" t="s">
        <v>226</v>
      </c>
      <c r="C79" s="66" t="s">
        <v>1665</v>
      </c>
      <c r="D79" s="67">
        <v>1</v>
      </c>
      <c r="E79" s="68" t="s">
        <v>133</v>
      </c>
      <c r="F79" s="69">
        <v>32</v>
      </c>
      <c r="G79" s="66"/>
      <c r="H79" s="70"/>
      <c r="I79" s="71"/>
      <c r="J79" s="71"/>
      <c r="K79" s="34"/>
      <c r="L79" s="78">
        <v>79</v>
      </c>
      <c r="M79" s="78"/>
      <c r="N79" s="73"/>
      <c r="O79" s="80" t="s">
        <v>287</v>
      </c>
      <c r="P79" s="80" t="s">
        <v>332</v>
      </c>
      <c r="Q79" s="80" t="s">
        <v>472</v>
      </c>
      <c r="R79" s="80" t="s">
        <v>630</v>
      </c>
      <c r="S79" s="80"/>
      <c r="T79" s="80"/>
      <c r="U79" s="80"/>
      <c r="V79" s="80"/>
      <c r="W79" s="80"/>
      <c r="X79" s="80"/>
      <c r="Y79" s="80"/>
      <c r="Z79" s="80"/>
      <c r="AA79" s="80"/>
      <c r="AB79">
        <v>1</v>
      </c>
      <c r="AC79" s="79" t="str">
        <f>REPLACE(INDEX(GroupVertices[Group],MATCH(Edges[[#This Row],[Vertex 1]],GroupVertices[Vertex],0)),1,1,"")</f>
        <v>1</v>
      </c>
      <c r="AD79" s="79" t="str">
        <f>REPLACE(INDEX(GroupVertices[Group],MATCH(Edges[[#This Row],[Vertex 2]],GroupVertices[Vertex],0)),1,1,"")</f>
        <v>1</v>
      </c>
      <c r="AE79" s="48">
        <v>1</v>
      </c>
      <c r="AF79" s="49">
        <v>16.666666666666668</v>
      </c>
      <c r="AG79" s="48">
        <v>0</v>
      </c>
      <c r="AH79" s="49">
        <v>0</v>
      </c>
      <c r="AI79" s="48">
        <v>0</v>
      </c>
      <c r="AJ79" s="49">
        <v>0</v>
      </c>
      <c r="AK79" s="48">
        <v>5</v>
      </c>
      <c r="AL79" s="49">
        <v>83.33333333333333</v>
      </c>
      <c r="AM79" s="48">
        <v>6</v>
      </c>
    </row>
    <row r="80" spans="1:39" ht="15">
      <c r="A80" s="65" t="s">
        <v>235</v>
      </c>
      <c r="B80" s="65" t="s">
        <v>274</v>
      </c>
      <c r="C80" s="66" t="s">
        <v>1665</v>
      </c>
      <c r="D80" s="67">
        <v>1</v>
      </c>
      <c r="E80" s="68" t="s">
        <v>133</v>
      </c>
      <c r="F80" s="69">
        <v>32</v>
      </c>
      <c r="G80" s="66"/>
      <c r="H80" s="70"/>
      <c r="I80" s="71"/>
      <c r="J80" s="71"/>
      <c r="K80" s="34"/>
      <c r="L80" s="78">
        <v>80</v>
      </c>
      <c r="M80" s="78"/>
      <c r="N80" s="73"/>
      <c r="O80" s="80" t="s">
        <v>287</v>
      </c>
      <c r="P80" s="80" t="s">
        <v>333</v>
      </c>
      <c r="Q80" s="80" t="s">
        <v>473</v>
      </c>
      <c r="R80" s="80" t="s">
        <v>631</v>
      </c>
      <c r="S80" s="80"/>
      <c r="T80" s="80"/>
      <c r="U80" s="80"/>
      <c r="V80" s="80"/>
      <c r="W80" s="80"/>
      <c r="X80" s="80"/>
      <c r="Y80" s="80"/>
      <c r="Z80" s="80"/>
      <c r="AA80" s="80"/>
      <c r="AB80">
        <v>1</v>
      </c>
      <c r="AC80" s="79" t="str">
        <f>REPLACE(INDEX(GroupVertices[Group],MATCH(Edges[[#This Row],[Vertex 1]],GroupVertices[Vertex],0)),1,1,"")</f>
        <v>4</v>
      </c>
      <c r="AD80" s="79" t="str">
        <f>REPLACE(INDEX(GroupVertices[Group],MATCH(Edges[[#This Row],[Vertex 2]],GroupVertices[Vertex],0)),1,1,"")</f>
        <v>4</v>
      </c>
      <c r="AE80" s="48">
        <v>0</v>
      </c>
      <c r="AF80" s="49">
        <v>0</v>
      </c>
      <c r="AG80" s="48">
        <v>1</v>
      </c>
      <c r="AH80" s="49">
        <v>100</v>
      </c>
      <c r="AI80" s="48">
        <v>0</v>
      </c>
      <c r="AJ80" s="49">
        <v>0</v>
      </c>
      <c r="AK80" s="48">
        <v>0</v>
      </c>
      <c r="AL80" s="49">
        <v>0</v>
      </c>
      <c r="AM80" s="48">
        <v>1</v>
      </c>
    </row>
    <row r="81" spans="1:39" ht="15">
      <c r="A81" s="65" t="s">
        <v>235</v>
      </c>
      <c r="B81" s="65" t="s">
        <v>275</v>
      </c>
      <c r="C81" s="66" t="s">
        <v>1665</v>
      </c>
      <c r="D81" s="67">
        <v>1</v>
      </c>
      <c r="E81" s="68" t="s">
        <v>133</v>
      </c>
      <c r="F81" s="69">
        <v>32</v>
      </c>
      <c r="G81" s="66"/>
      <c r="H81" s="70"/>
      <c r="I81" s="71"/>
      <c r="J81" s="71"/>
      <c r="K81" s="34"/>
      <c r="L81" s="78">
        <v>81</v>
      </c>
      <c r="M81" s="78"/>
      <c r="N81" s="73"/>
      <c r="O81" s="80" t="s">
        <v>287</v>
      </c>
      <c r="P81" s="80" t="s">
        <v>334</v>
      </c>
      <c r="Q81" s="80" t="s">
        <v>474</v>
      </c>
      <c r="R81" s="80" t="s">
        <v>632</v>
      </c>
      <c r="S81" s="80"/>
      <c r="T81" s="80"/>
      <c r="U81" s="80"/>
      <c r="V81" s="80"/>
      <c r="W81" s="80"/>
      <c r="X81" s="80"/>
      <c r="Y81" s="80"/>
      <c r="Z81" s="80"/>
      <c r="AA81" s="80"/>
      <c r="AB81">
        <v>1</v>
      </c>
      <c r="AC81" s="79" t="str">
        <f>REPLACE(INDEX(GroupVertices[Group],MATCH(Edges[[#This Row],[Vertex 1]],GroupVertices[Vertex],0)),1,1,"")</f>
        <v>4</v>
      </c>
      <c r="AD81" s="79" t="str">
        <f>REPLACE(INDEX(GroupVertices[Group],MATCH(Edges[[#This Row],[Vertex 2]],GroupVertices[Vertex],0)),1,1,"")</f>
        <v>2</v>
      </c>
      <c r="AE81" s="48">
        <v>4</v>
      </c>
      <c r="AF81" s="49">
        <v>5.797101449275362</v>
      </c>
      <c r="AG81" s="48">
        <v>0</v>
      </c>
      <c r="AH81" s="49">
        <v>0</v>
      </c>
      <c r="AI81" s="48">
        <v>0</v>
      </c>
      <c r="AJ81" s="49">
        <v>0</v>
      </c>
      <c r="AK81" s="48">
        <v>65</v>
      </c>
      <c r="AL81" s="49">
        <v>94.20289855072464</v>
      </c>
      <c r="AM81" s="48">
        <v>69</v>
      </c>
    </row>
    <row r="82" spans="1:39" ht="15">
      <c r="A82" s="65" t="s">
        <v>236</v>
      </c>
      <c r="B82" s="65" t="s">
        <v>235</v>
      </c>
      <c r="C82" s="66" t="s">
        <v>1664</v>
      </c>
      <c r="D82" s="67">
        <v>2.333333333333333</v>
      </c>
      <c r="E82" s="68" t="s">
        <v>137</v>
      </c>
      <c r="F82" s="69">
        <v>29.636363636363637</v>
      </c>
      <c r="G82" s="66"/>
      <c r="H82" s="70"/>
      <c r="I82" s="71"/>
      <c r="J82" s="71"/>
      <c r="K82" s="34"/>
      <c r="L82" s="78">
        <v>82</v>
      </c>
      <c r="M82" s="78"/>
      <c r="N82" s="73"/>
      <c r="O82" s="80" t="s">
        <v>287</v>
      </c>
      <c r="P82" s="80" t="s">
        <v>335</v>
      </c>
      <c r="Q82" s="80" t="s">
        <v>475</v>
      </c>
      <c r="R82" s="80" t="s">
        <v>633</v>
      </c>
      <c r="S82" s="80"/>
      <c r="T82" s="80"/>
      <c r="U82" s="80"/>
      <c r="V82" s="80"/>
      <c r="W82" s="80"/>
      <c r="X82" s="80"/>
      <c r="Y82" s="80"/>
      <c r="Z82" s="80"/>
      <c r="AA82" s="80"/>
      <c r="AB82">
        <v>2</v>
      </c>
      <c r="AC82" s="79" t="str">
        <f>REPLACE(INDEX(GroupVertices[Group],MATCH(Edges[[#This Row],[Vertex 1]],GroupVertices[Vertex],0)),1,1,"")</f>
        <v>5</v>
      </c>
      <c r="AD82" s="79" t="str">
        <f>REPLACE(INDEX(GroupVertices[Group],MATCH(Edges[[#This Row],[Vertex 2]],GroupVertices[Vertex],0)),1,1,"")</f>
        <v>4</v>
      </c>
      <c r="AE82" s="48">
        <v>0</v>
      </c>
      <c r="AF82" s="49">
        <v>0</v>
      </c>
      <c r="AG82" s="48">
        <v>1</v>
      </c>
      <c r="AH82" s="49">
        <v>14.285714285714286</v>
      </c>
      <c r="AI82" s="48">
        <v>0</v>
      </c>
      <c r="AJ82" s="49">
        <v>0</v>
      </c>
      <c r="AK82" s="48">
        <v>6</v>
      </c>
      <c r="AL82" s="49">
        <v>85.71428571428571</v>
      </c>
      <c r="AM82" s="48">
        <v>7</v>
      </c>
    </row>
    <row r="83" spans="1:39" ht="15">
      <c r="A83" s="65" t="s">
        <v>236</v>
      </c>
      <c r="B83" s="65" t="s">
        <v>235</v>
      </c>
      <c r="C83" s="66" t="s">
        <v>1664</v>
      </c>
      <c r="D83" s="67">
        <v>2.333333333333333</v>
      </c>
      <c r="E83" s="68" t="s">
        <v>137</v>
      </c>
      <c r="F83" s="69">
        <v>29.636363636363637</v>
      </c>
      <c r="G83" s="66"/>
      <c r="H83" s="70"/>
      <c r="I83" s="71"/>
      <c r="J83" s="71"/>
      <c r="K83" s="34"/>
      <c r="L83" s="78">
        <v>83</v>
      </c>
      <c r="M83" s="78"/>
      <c r="N83" s="73"/>
      <c r="O83" s="80" t="s">
        <v>287</v>
      </c>
      <c r="P83" s="80" t="s">
        <v>335</v>
      </c>
      <c r="Q83" s="80" t="s">
        <v>476</v>
      </c>
      <c r="R83" s="80" t="s">
        <v>633</v>
      </c>
      <c r="S83" s="80"/>
      <c r="T83" s="80"/>
      <c r="U83" s="80"/>
      <c r="V83" s="80"/>
      <c r="W83" s="80"/>
      <c r="X83" s="80"/>
      <c r="Y83" s="80"/>
      <c r="Z83" s="80"/>
      <c r="AA83" s="80"/>
      <c r="AB83">
        <v>2</v>
      </c>
      <c r="AC83" s="79" t="str">
        <f>REPLACE(INDEX(GroupVertices[Group],MATCH(Edges[[#This Row],[Vertex 1]],GroupVertices[Vertex],0)),1,1,"")</f>
        <v>5</v>
      </c>
      <c r="AD83" s="79" t="str">
        <f>REPLACE(INDEX(GroupVertices[Group],MATCH(Edges[[#This Row],[Vertex 2]],GroupVertices[Vertex],0)),1,1,"")</f>
        <v>4</v>
      </c>
      <c r="AE83" s="48">
        <v>4</v>
      </c>
      <c r="AF83" s="49">
        <v>8</v>
      </c>
      <c r="AG83" s="48">
        <v>6</v>
      </c>
      <c r="AH83" s="49">
        <v>12</v>
      </c>
      <c r="AI83" s="48">
        <v>0</v>
      </c>
      <c r="AJ83" s="49">
        <v>0</v>
      </c>
      <c r="AK83" s="48">
        <v>40</v>
      </c>
      <c r="AL83" s="49">
        <v>80</v>
      </c>
      <c r="AM83" s="48">
        <v>50</v>
      </c>
    </row>
    <row r="84" spans="1:39" ht="15">
      <c r="A84" s="65" t="s">
        <v>237</v>
      </c>
      <c r="B84" s="65" t="s">
        <v>235</v>
      </c>
      <c r="C84" s="66" t="s">
        <v>1665</v>
      </c>
      <c r="D84" s="67">
        <v>1</v>
      </c>
      <c r="E84" s="68" t="s">
        <v>133</v>
      </c>
      <c r="F84" s="69">
        <v>32</v>
      </c>
      <c r="G84" s="66"/>
      <c r="H84" s="70"/>
      <c r="I84" s="71"/>
      <c r="J84" s="71"/>
      <c r="K84" s="34"/>
      <c r="L84" s="78">
        <v>84</v>
      </c>
      <c r="M84" s="78"/>
      <c r="N84" s="73"/>
      <c r="O84" s="80" t="s">
        <v>287</v>
      </c>
      <c r="P84" s="80" t="s">
        <v>336</v>
      </c>
      <c r="Q84" s="80" t="s">
        <v>477</v>
      </c>
      <c r="R84" s="80" t="s">
        <v>634</v>
      </c>
      <c r="S84" s="80"/>
      <c r="T84" s="80"/>
      <c r="U84" s="80"/>
      <c r="V84" s="80"/>
      <c r="W84" s="80"/>
      <c r="X84" s="80"/>
      <c r="Y84" s="80"/>
      <c r="Z84" s="80"/>
      <c r="AA84" s="80"/>
      <c r="AB84">
        <v>1</v>
      </c>
      <c r="AC84" s="79" t="str">
        <f>REPLACE(INDEX(GroupVertices[Group],MATCH(Edges[[#This Row],[Vertex 1]],GroupVertices[Vertex],0)),1,1,"")</f>
        <v>4</v>
      </c>
      <c r="AD84" s="79" t="str">
        <f>REPLACE(INDEX(GroupVertices[Group],MATCH(Edges[[#This Row],[Vertex 2]],GroupVertices[Vertex],0)),1,1,"")</f>
        <v>4</v>
      </c>
      <c r="AE84" s="48">
        <v>2</v>
      </c>
      <c r="AF84" s="49">
        <v>2.1052631578947367</v>
      </c>
      <c r="AG84" s="48">
        <v>5</v>
      </c>
      <c r="AH84" s="49">
        <v>5.2631578947368425</v>
      </c>
      <c r="AI84" s="48">
        <v>0</v>
      </c>
      <c r="AJ84" s="49">
        <v>0</v>
      </c>
      <c r="AK84" s="48">
        <v>88</v>
      </c>
      <c r="AL84" s="49">
        <v>92.63157894736842</v>
      </c>
      <c r="AM84" s="48">
        <v>95</v>
      </c>
    </row>
    <row r="85" spans="1:39" ht="15">
      <c r="A85" s="65" t="s">
        <v>237</v>
      </c>
      <c r="B85" s="65" t="s">
        <v>276</v>
      </c>
      <c r="C85" s="66" t="s">
        <v>1665</v>
      </c>
      <c r="D85" s="67">
        <v>1</v>
      </c>
      <c r="E85" s="68" t="s">
        <v>133</v>
      </c>
      <c r="F85" s="69">
        <v>32</v>
      </c>
      <c r="G85" s="66"/>
      <c r="H85" s="70"/>
      <c r="I85" s="71"/>
      <c r="J85" s="71"/>
      <c r="K85" s="34"/>
      <c r="L85" s="78">
        <v>85</v>
      </c>
      <c r="M85" s="78"/>
      <c r="N85" s="73"/>
      <c r="O85" s="80" t="s">
        <v>287</v>
      </c>
      <c r="P85" s="80" t="s">
        <v>337</v>
      </c>
      <c r="Q85" s="80" t="s">
        <v>478</v>
      </c>
      <c r="R85" s="80" t="s">
        <v>635</v>
      </c>
      <c r="S85" s="80"/>
      <c r="T85" s="80"/>
      <c r="U85" s="80"/>
      <c r="V85" s="80"/>
      <c r="W85" s="80"/>
      <c r="X85" s="80"/>
      <c r="Y85" s="80"/>
      <c r="Z85" s="80"/>
      <c r="AA85" s="80"/>
      <c r="AB85">
        <v>1</v>
      </c>
      <c r="AC85" s="79" t="str">
        <f>REPLACE(INDEX(GroupVertices[Group],MATCH(Edges[[#This Row],[Vertex 1]],GroupVertices[Vertex],0)),1,1,"")</f>
        <v>4</v>
      </c>
      <c r="AD85" s="79" t="str">
        <f>REPLACE(INDEX(GroupVertices[Group],MATCH(Edges[[#This Row],[Vertex 2]],GroupVertices[Vertex],0)),1,1,"")</f>
        <v>4</v>
      </c>
      <c r="AE85" s="48">
        <v>3</v>
      </c>
      <c r="AF85" s="49">
        <v>5.357142857142857</v>
      </c>
      <c r="AG85" s="48">
        <v>5</v>
      </c>
      <c r="AH85" s="49">
        <v>8.928571428571429</v>
      </c>
      <c r="AI85" s="48">
        <v>0</v>
      </c>
      <c r="AJ85" s="49">
        <v>0</v>
      </c>
      <c r="AK85" s="48">
        <v>48</v>
      </c>
      <c r="AL85" s="49">
        <v>85.71428571428571</v>
      </c>
      <c r="AM85" s="48">
        <v>56</v>
      </c>
    </row>
    <row r="86" spans="1:39" ht="15">
      <c r="A86" s="65" t="s">
        <v>238</v>
      </c>
      <c r="B86" s="65" t="s">
        <v>221</v>
      </c>
      <c r="C86" s="66" t="s">
        <v>1665</v>
      </c>
      <c r="D86" s="67">
        <v>1</v>
      </c>
      <c r="E86" s="68" t="s">
        <v>133</v>
      </c>
      <c r="F86" s="69">
        <v>32</v>
      </c>
      <c r="G86" s="66"/>
      <c r="H86" s="70"/>
      <c r="I86" s="71"/>
      <c r="J86" s="71"/>
      <c r="K86" s="34"/>
      <c r="L86" s="78">
        <v>86</v>
      </c>
      <c r="M86" s="78"/>
      <c r="N86" s="73"/>
      <c r="O86" s="80" t="s">
        <v>287</v>
      </c>
      <c r="P86" s="80" t="s">
        <v>338</v>
      </c>
      <c r="Q86" s="80" t="s">
        <v>479</v>
      </c>
      <c r="R86" s="80" t="s">
        <v>636</v>
      </c>
      <c r="S86" s="80"/>
      <c r="T86" s="80"/>
      <c r="U86" s="80"/>
      <c r="V86" s="80"/>
      <c r="W86" s="80"/>
      <c r="X86" s="80"/>
      <c r="Y86" s="80"/>
      <c r="Z86" s="80"/>
      <c r="AA86" s="80"/>
      <c r="AB86">
        <v>1</v>
      </c>
      <c r="AC86" s="79" t="str">
        <f>REPLACE(INDEX(GroupVertices[Group],MATCH(Edges[[#This Row],[Vertex 1]],GroupVertices[Vertex],0)),1,1,"")</f>
        <v>1</v>
      </c>
      <c r="AD86" s="79" t="str">
        <f>REPLACE(INDEX(GroupVertices[Group],MATCH(Edges[[#This Row],[Vertex 2]],GroupVertices[Vertex],0)),1,1,"")</f>
        <v>1</v>
      </c>
      <c r="AE86" s="48">
        <v>0</v>
      </c>
      <c r="AF86" s="49">
        <v>0</v>
      </c>
      <c r="AG86" s="48">
        <v>1</v>
      </c>
      <c r="AH86" s="49">
        <v>8.333333333333334</v>
      </c>
      <c r="AI86" s="48">
        <v>0</v>
      </c>
      <c r="AJ86" s="49">
        <v>0</v>
      </c>
      <c r="AK86" s="48">
        <v>11</v>
      </c>
      <c r="AL86" s="49">
        <v>91.66666666666667</v>
      </c>
      <c r="AM86" s="48">
        <v>12</v>
      </c>
    </row>
    <row r="87" spans="1:39" ht="15">
      <c r="A87" s="65" t="s">
        <v>238</v>
      </c>
      <c r="B87" s="65" t="s">
        <v>222</v>
      </c>
      <c r="C87" s="66" t="s">
        <v>1665</v>
      </c>
      <c r="D87" s="67">
        <v>1</v>
      </c>
      <c r="E87" s="68" t="s">
        <v>133</v>
      </c>
      <c r="F87" s="69">
        <v>32</v>
      </c>
      <c r="G87" s="66"/>
      <c r="H87" s="70"/>
      <c r="I87" s="71"/>
      <c r="J87" s="71"/>
      <c r="K87" s="34"/>
      <c r="L87" s="78">
        <v>87</v>
      </c>
      <c r="M87" s="78"/>
      <c r="N87" s="73"/>
      <c r="O87" s="80" t="s">
        <v>287</v>
      </c>
      <c r="P87" s="80" t="s">
        <v>338</v>
      </c>
      <c r="Q87" s="80" t="s">
        <v>479</v>
      </c>
      <c r="R87" s="80" t="s">
        <v>504</v>
      </c>
      <c r="S87" s="80"/>
      <c r="T87" s="80"/>
      <c r="U87" s="80"/>
      <c r="V87" s="80"/>
      <c r="W87" s="80"/>
      <c r="X87" s="80"/>
      <c r="Y87" s="80"/>
      <c r="Z87" s="80"/>
      <c r="AA87" s="80"/>
      <c r="AB87">
        <v>1</v>
      </c>
      <c r="AC87" s="79" t="str">
        <f>REPLACE(INDEX(GroupVertices[Group],MATCH(Edges[[#This Row],[Vertex 1]],GroupVertices[Vertex],0)),1,1,"")</f>
        <v>1</v>
      </c>
      <c r="AD87" s="79" t="str">
        <f>REPLACE(INDEX(GroupVertices[Group],MATCH(Edges[[#This Row],[Vertex 2]],GroupVertices[Vertex],0)),1,1,"")</f>
        <v>1</v>
      </c>
      <c r="AE87" s="48">
        <v>0</v>
      </c>
      <c r="AF87" s="49">
        <v>0</v>
      </c>
      <c r="AG87" s="48">
        <v>1</v>
      </c>
      <c r="AH87" s="49">
        <v>8.333333333333334</v>
      </c>
      <c r="AI87" s="48">
        <v>0</v>
      </c>
      <c r="AJ87" s="49">
        <v>0</v>
      </c>
      <c r="AK87" s="48">
        <v>11</v>
      </c>
      <c r="AL87" s="49">
        <v>91.66666666666667</v>
      </c>
      <c r="AM87" s="48">
        <v>12</v>
      </c>
    </row>
    <row r="88" spans="1:39" ht="15">
      <c r="A88" s="65" t="s">
        <v>238</v>
      </c>
      <c r="B88" s="65" t="s">
        <v>247</v>
      </c>
      <c r="C88" s="66" t="s">
        <v>1665</v>
      </c>
      <c r="D88" s="67">
        <v>1</v>
      </c>
      <c r="E88" s="68" t="s">
        <v>133</v>
      </c>
      <c r="F88" s="69">
        <v>32</v>
      </c>
      <c r="G88" s="66"/>
      <c r="H88" s="70"/>
      <c r="I88" s="71"/>
      <c r="J88" s="71"/>
      <c r="K88" s="34"/>
      <c r="L88" s="78">
        <v>88</v>
      </c>
      <c r="M88" s="78"/>
      <c r="N88" s="73"/>
      <c r="O88" s="80" t="s">
        <v>287</v>
      </c>
      <c r="P88" s="80" t="s">
        <v>338</v>
      </c>
      <c r="Q88" s="80" t="s">
        <v>479</v>
      </c>
      <c r="R88" s="80" t="s">
        <v>506</v>
      </c>
      <c r="S88" s="80"/>
      <c r="T88" s="80"/>
      <c r="U88" s="80"/>
      <c r="V88" s="80"/>
      <c r="W88" s="80"/>
      <c r="X88" s="80"/>
      <c r="Y88" s="80"/>
      <c r="Z88" s="80"/>
      <c r="AA88" s="80"/>
      <c r="AB88">
        <v>1</v>
      </c>
      <c r="AC88" s="79" t="str">
        <f>REPLACE(INDEX(GroupVertices[Group],MATCH(Edges[[#This Row],[Vertex 1]],GroupVertices[Vertex],0)),1,1,"")</f>
        <v>1</v>
      </c>
      <c r="AD88" s="79" t="str">
        <f>REPLACE(INDEX(GroupVertices[Group],MATCH(Edges[[#This Row],[Vertex 2]],GroupVertices[Vertex],0)),1,1,"")</f>
        <v>1</v>
      </c>
      <c r="AE88" s="48">
        <v>0</v>
      </c>
      <c r="AF88" s="49">
        <v>0</v>
      </c>
      <c r="AG88" s="48">
        <v>1</v>
      </c>
      <c r="AH88" s="49">
        <v>8.333333333333334</v>
      </c>
      <c r="AI88" s="48">
        <v>0</v>
      </c>
      <c r="AJ88" s="49">
        <v>0</v>
      </c>
      <c r="AK88" s="48">
        <v>11</v>
      </c>
      <c r="AL88" s="49">
        <v>91.66666666666667</v>
      </c>
      <c r="AM88" s="48">
        <v>12</v>
      </c>
    </row>
    <row r="89" spans="1:39" ht="15">
      <c r="A89" s="65" t="s">
        <v>238</v>
      </c>
      <c r="B89" s="65" t="s">
        <v>243</v>
      </c>
      <c r="C89" s="66" t="s">
        <v>1665</v>
      </c>
      <c r="D89" s="67">
        <v>1</v>
      </c>
      <c r="E89" s="68" t="s">
        <v>133</v>
      </c>
      <c r="F89" s="69">
        <v>32</v>
      </c>
      <c r="G89" s="66"/>
      <c r="H89" s="70"/>
      <c r="I89" s="71"/>
      <c r="J89" s="71"/>
      <c r="K89" s="34"/>
      <c r="L89" s="78">
        <v>89</v>
      </c>
      <c r="M89" s="78"/>
      <c r="N89" s="73"/>
      <c r="O89" s="80" t="s">
        <v>287</v>
      </c>
      <c r="P89" s="80" t="s">
        <v>338</v>
      </c>
      <c r="Q89" s="80" t="s">
        <v>479</v>
      </c>
      <c r="R89" s="80" t="s">
        <v>508</v>
      </c>
      <c r="S89" s="80"/>
      <c r="T89" s="80"/>
      <c r="U89" s="80"/>
      <c r="V89" s="80"/>
      <c r="W89" s="80"/>
      <c r="X89" s="80"/>
      <c r="Y89" s="80"/>
      <c r="Z89" s="80"/>
      <c r="AA89" s="80"/>
      <c r="AB89">
        <v>1</v>
      </c>
      <c r="AC89" s="79" t="str">
        <f>REPLACE(INDEX(GroupVertices[Group],MATCH(Edges[[#This Row],[Vertex 1]],GroupVertices[Vertex],0)),1,1,"")</f>
        <v>1</v>
      </c>
      <c r="AD89" s="79" t="str">
        <f>REPLACE(INDEX(GroupVertices[Group],MATCH(Edges[[#This Row],[Vertex 2]],GroupVertices[Vertex],0)),1,1,"")</f>
        <v>1</v>
      </c>
      <c r="AE89" s="48">
        <v>0</v>
      </c>
      <c r="AF89" s="49">
        <v>0</v>
      </c>
      <c r="AG89" s="48">
        <v>1</v>
      </c>
      <c r="AH89" s="49">
        <v>8.333333333333334</v>
      </c>
      <c r="AI89" s="48">
        <v>0</v>
      </c>
      <c r="AJ89" s="49">
        <v>0</v>
      </c>
      <c r="AK89" s="48">
        <v>11</v>
      </c>
      <c r="AL89" s="49">
        <v>91.66666666666667</v>
      </c>
      <c r="AM89" s="48">
        <v>12</v>
      </c>
    </row>
    <row r="90" spans="1:39" ht="15">
      <c r="A90" s="65" t="s">
        <v>238</v>
      </c>
      <c r="B90" s="65" t="s">
        <v>248</v>
      </c>
      <c r="C90" s="66" t="s">
        <v>1665</v>
      </c>
      <c r="D90" s="67">
        <v>1</v>
      </c>
      <c r="E90" s="68" t="s">
        <v>133</v>
      </c>
      <c r="F90" s="69">
        <v>32</v>
      </c>
      <c r="G90" s="66"/>
      <c r="H90" s="70"/>
      <c r="I90" s="71"/>
      <c r="J90" s="71"/>
      <c r="K90" s="34"/>
      <c r="L90" s="78">
        <v>90</v>
      </c>
      <c r="M90" s="78"/>
      <c r="N90" s="73"/>
      <c r="O90" s="80" t="s">
        <v>287</v>
      </c>
      <c r="P90" s="80" t="s">
        <v>338</v>
      </c>
      <c r="Q90" s="80" t="s">
        <v>479</v>
      </c>
      <c r="R90" s="80" t="s">
        <v>509</v>
      </c>
      <c r="S90" s="80"/>
      <c r="T90" s="80"/>
      <c r="U90" s="80"/>
      <c r="V90" s="80"/>
      <c r="W90" s="80"/>
      <c r="X90" s="80"/>
      <c r="Y90" s="80"/>
      <c r="Z90" s="80"/>
      <c r="AA90" s="80"/>
      <c r="AB90">
        <v>1</v>
      </c>
      <c r="AC90" s="79" t="str">
        <f>REPLACE(INDEX(GroupVertices[Group],MATCH(Edges[[#This Row],[Vertex 1]],GroupVertices[Vertex],0)),1,1,"")</f>
        <v>1</v>
      </c>
      <c r="AD90" s="79" t="str">
        <f>REPLACE(INDEX(GroupVertices[Group],MATCH(Edges[[#This Row],[Vertex 2]],GroupVertices[Vertex],0)),1,1,"")</f>
        <v>1</v>
      </c>
      <c r="AE90" s="48">
        <v>0</v>
      </c>
      <c r="AF90" s="49">
        <v>0</v>
      </c>
      <c r="AG90" s="48">
        <v>1</v>
      </c>
      <c r="AH90" s="49">
        <v>8.333333333333334</v>
      </c>
      <c r="AI90" s="48">
        <v>0</v>
      </c>
      <c r="AJ90" s="49">
        <v>0</v>
      </c>
      <c r="AK90" s="48">
        <v>11</v>
      </c>
      <c r="AL90" s="49">
        <v>91.66666666666667</v>
      </c>
      <c r="AM90" s="48">
        <v>12</v>
      </c>
    </row>
    <row r="91" spans="1:39" ht="15">
      <c r="A91" s="65" t="s">
        <v>238</v>
      </c>
      <c r="B91" s="65" t="s">
        <v>258</v>
      </c>
      <c r="C91" s="66" t="s">
        <v>1664</v>
      </c>
      <c r="D91" s="67">
        <v>2.333333333333333</v>
      </c>
      <c r="E91" s="68" t="s">
        <v>137</v>
      </c>
      <c r="F91" s="69">
        <v>29.636363636363637</v>
      </c>
      <c r="G91" s="66"/>
      <c r="H91" s="70"/>
      <c r="I91" s="71"/>
      <c r="J91" s="71"/>
      <c r="K91" s="34"/>
      <c r="L91" s="78">
        <v>91</v>
      </c>
      <c r="M91" s="78"/>
      <c r="N91" s="73"/>
      <c r="O91" s="80" t="s">
        <v>287</v>
      </c>
      <c r="P91" s="80" t="s">
        <v>339</v>
      </c>
      <c r="Q91" s="80" t="s">
        <v>480</v>
      </c>
      <c r="R91" s="80" t="s">
        <v>637</v>
      </c>
      <c r="S91" s="80"/>
      <c r="T91" s="80"/>
      <c r="U91" s="80"/>
      <c r="V91" s="80"/>
      <c r="W91" s="80"/>
      <c r="X91" s="80"/>
      <c r="Y91" s="80"/>
      <c r="Z91" s="80"/>
      <c r="AA91" s="80"/>
      <c r="AB91">
        <v>2</v>
      </c>
      <c r="AC91" s="79" t="str">
        <f>REPLACE(INDEX(GroupVertices[Group],MATCH(Edges[[#This Row],[Vertex 1]],GroupVertices[Vertex],0)),1,1,"")</f>
        <v>1</v>
      </c>
      <c r="AD91" s="79" t="str">
        <f>REPLACE(INDEX(GroupVertices[Group],MATCH(Edges[[#This Row],[Vertex 2]],GroupVertices[Vertex],0)),1,1,"")</f>
        <v>1</v>
      </c>
      <c r="AE91" s="48">
        <v>3</v>
      </c>
      <c r="AF91" s="49">
        <v>17.647058823529413</v>
      </c>
      <c r="AG91" s="48">
        <v>0</v>
      </c>
      <c r="AH91" s="49">
        <v>0</v>
      </c>
      <c r="AI91" s="48">
        <v>0</v>
      </c>
      <c r="AJ91" s="49">
        <v>0</v>
      </c>
      <c r="AK91" s="48">
        <v>14</v>
      </c>
      <c r="AL91" s="49">
        <v>82.3529411764706</v>
      </c>
      <c r="AM91" s="48">
        <v>17</v>
      </c>
    </row>
    <row r="92" spans="1:39" ht="15">
      <c r="A92" s="65" t="s">
        <v>238</v>
      </c>
      <c r="B92" s="65" t="s">
        <v>258</v>
      </c>
      <c r="C92" s="66" t="s">
        <v>1664</v>
      </c>
      <c r="D92" s="67">
        <v>2.333333333333333</v>
      </c>
      <c r="E92" s="68" t="s">
        <v>137</v>
      </c>
      <c r="F92" s="69">
        <v>29.636363636363637</v>
      </c>
      <c r="G92" s="66"/>
      <c r="H92" s="70"/>
      <c r="I92" s="71"/>
      <c r="J92" s="71"/>
      <c r="K92" s="34"/>
      <c r="L92" s="78">
        <v>92</v>
      </c>
      <c r="M92" s="78"/>
      <c r="N92" s="73"/>
      <c r="O92" s="80" t="s">
        <v>287</v>
      </c>
      <c r="P92" s="80" t="s">
        <v>339</v>
      </c>
      <c r="Q92" s="80" t="s">
        <v>481</v>
      </c>
      <c r="R92" s="80" t="s">
        <v>637</v>
      </c>
      <c r="S92" s="80"/>
      <c r="T92" s="80"/>
      <c r="U92" s="80"/>
      <c r="V92" s="80"/>
      <c r="W92" s="80"/>
      <c r="X92" s="80"/>
      <c r="Y92" s="80"/>
      <c r="Z92" s="80"/>
      <c r="AA92" s="80"/>
      <c r="AB92">
        <v>2</v>
      </c>
      <c r="AC92" s="79" t="str">
        <f>REPLACE(INDEX(GroupVertices[Group],MATCH(Edges[[#This Row],[Vertex 1]],GroupVertices[Vertex],0)),1,1,"")</f>
        <v>1</v>
      </c>
      <c r="AD92" s="79" t="str">
        <f>REPLACE(INDEX(GroupVertices[Group],MATCH(Edges[[#This Row],[Vertex 2]],GroupVertices[Vertex],0)),1,1,"")</f>
        <v>1</v>
      </c>
      <c r="AE92" s="48">
        <v>1</v>
      </c>
      <c r="AF92" s="49">
        <v>3.5714285714285716</v>
      </c>
      <c r="AG92" s="48">
        <v>1</v>
      </c>
      <c r="AH92" s="49">
        <v>3.5714285714285716</v>
      </c>
      <c r="AI92" s="48">
        <v>0</v>
      </c>
      <c r="AJ92" s="49">
        <v>0</v>
      </c>
      <c r="AK92" s="48">
        <v>26</v>
      </c>
      <c r="AL92" s="49">
        <v>92.85714285714286</v>
      </c>
      <c r="AM92" s="48">
        <v>28</v>
      </c>
    </row>
    <row r="93" spans="1:39" ht="15">
      <c r="A93" s="65" t="s">
        <v>234</v>
      </c>
      <c r="B93" s="65" t="s">
        <v>238</v>
      </c>
      <c r="C93" s="66" t="s">
        <v>1665</v>
      </c>
      <c r="D93" s="67">
        <v>1</v>
      </c>
      <c r="E93" s="68" t="s">
        <v>133</v>
      </c>
      <c r="F93" s="69">
        <v>32</v>
      </c>
      <c r="G93" s="66"/>
      <c r="H93" s="70"/>
      <c r="I93" s="71"/>
      <c r="J93" s="71"/>
      <c r="K93" s="34"/>
      <c r="L93" s="78">
        <v>93</v>
      </c>
      <c r="M93" s="78"/>
      <c r="N93" s="73"/>
      <c r="O93" s="80" t="s">
        <v>287</v>
      </c>
      <c r="P93" s="80" t="s">
        <v>338</v>
      </c>
      <c r="Q93" s="80" t="s">
        <v>482</v>
      </c>
      <c r="R93" s="80" t="s">
        <v>479</v>
      </c>
      <c r="S93" s="80"/>
      <c r="T93" s="80"/>
      <c r="U93" s="80"/>
      <c r="V93" s="80"/>
      <c r="W93" s="80"/>
      <c r="X93" s="80"/>
      <c r="Y93" s="80"/>
      <c r="Z93" s="80"/>
      <c r="AA93" s="80"/>
      <c r="AB93">
        <v>1</v>
      </c>
      <c r="AC93" s="79" t="str">
        <f>REPLACE(INDEX(GroupVertices[Group],MATCH(Edges[[#This Row],[Vertex 1]],GroupVertices[Vertex],0)),1,1,"")</f>
        <v>1</v>
      </c>
      <c r="AD93" s="79" t="str">
        <f>REPLACE(INDEX(GroupVertices[Group],MATCH(Edges[[#This Row],[Vertex 2]],GroupVertices[Vertex],0)),1,1,"")</f>
        <v>1</v>
      </c>
      <c r="AE93" s="48">
        <v>0</v>
      </c>
      <c r="AF93" s="49">
        <v>0</v>
      </c>
      <c r="AG93" s="48">
        <v>1</v>
      </c>
      <c r="AH93" s="49">
        <v>33.333333333333336</v>
      </c>
      <c r="AI93" s="48">
        <v>0</v>
      </c>
      <c r="AJ93" s="49">
        <v>0</v>
      </c>
      <c r="AK93" s="48">
        <v>2</v>
      </c>
      <c r="AL93" s="49">
        <v>66.66666666666667</v>
      </c>
      <c r="AM93" s="48">
        <v>3</v>
      </c>
    </row>
    <row r="94" spans="1:39" ht="15">
      <c r="A94" s="65" t="s">
        <v>239</v>
      </c>
      <c r="B94" s="65" t="s">
        <v>238</v>
      </c>
      <c r="C94" s="66" t="s">
        <v>1666</v>
      </c>
      <c r="D94" s="67">
        <v>3.6666666666666665</v>
      </c>
      <c r="E94" s="68" t="s">
        <v>137</v>
      </c>
      <c r="F94" s="69">
        <v>27.272727272727273</v>
      </c>
      <c r="G94" s="66"/>
      <c r="H94" s="70"/>
      <c r="I94" s="71"/>
      <c r="J94" s="71"/>
      <c r="K94" s="34"/>
      <c r="L94" s="78">
        <v>94</v>
      </c>
      <c r="M94" s="78"/>
      <c r="N94" s="73"/>
      <c r="O94" s="80" t="s">
        <v>287</v>
      </c>
      <c r="P94" s="80" t="s">
        <v>340</v>
      </c>
      <c r="Q94" s="80" t="s">
        <v>483</v>
      </c>
      <c r="R94" s="80" t="s">
        <v>638</v>
      </c>
      <c r="S94" s="80"/>
      <c r="T94" s="80"/>
      <c r="U94" s="80"/>
      <c r="V94" s="80"/>
      <c r="W94" s="80"/>
      <c r="X94" s="80"/>
      <c r="Y94" s="80"/>
      <c r="Z94" s="80"/>
      <c r="AA94" s="80"/>
      <c r="AB94">
        <v>3</v>
      </c>
      <c r="AC94" s="79" t="str">
        <f>REPLACE(INDEX(GroupVertices[Group],MATCH(Edges[[#This Row],[Vertex 1]],GroupVertices[Vertex],0)),1,1,"")</f>
        <v>2</v>
      </c>
      <c r="AD94" s="79" t="str">
        <f>REPLACE(INDEX(GroupVertices[Group],MATCH(Edges[[#This Row],[Vertex 2]],GroupVertices[Vertex],0)),1,1,"")</f>
        <v>1</v>
      </c>
      <c r="AE94" s="48">
        <v>4</v>
      </c>
      <c r="AF94" s="49">
        <v>8.88888888888889</v>
      </c>
      <c r="AG94" s="48">
        <v>5</v>
      </c>
      <c r="AH94" s="49">
        <v>11.11111111111111</v>
      </c>
      <c r="AI94" s="48">
        <v>0</v>
      </c>
      <c r="AJ94" s="49">
        <v>0</v>
      </c>
      <c r="AK94" s="48">
        <v>36</v>
      </c>
      <c r="AL94" s="49">
        <v>80</v>
      </c>
      <c r="AM94" s="48">
        <v>45</v>
      </c>
    </row>
    <row r="95" spans="1:39" ht="15">
      <c r="A95" s="65" t="s">
        <v>239</v>
      </c>
      <c r="B95" s="65" t="s">
        <v>238</v>
      </c>
      <c r="C95" s="66" t="s">
        <v>1666</v>
      </c>
      <c r="D95" s="67">
        <v>3.6666666666666665</v>
      </c>
      <c r="E95" s="68" t="s">
        <v>137</v>
      </c>
      <c r="F95" s="69">
        <v>27.272727272727273</v>
      </c>
      <c r="G95" s="66"/>
      <c r="H95" s="70"/>
      <c r="I95" s="71"/>
      <c r="J95" s="71"/>
      <c r="K95" s="34"/>
      <c r="L95" s="78">
        <v>95</v>
      </c>
      <c r="M95" s="78"/>
      <c r="N95" s="73"/>
      <c r="O95" s="80" t="s">
        <v>287</v>
      </c>
      <c r="P95" s="80" t="s">
        <v>340</v>
      </c>
      <c r="Q95" s="80" t="s">
        <v>483</v>
      </c>
      <c r="R95" s="80" t="s">
        <v>639</v>
      </c>
      <c r="S95" s="80"/>
      <c r="T95" s="80"/>
      <c r="U95" s="80"/>
      <c r="V95" s="80"/>
      <c r="W95" s="80"/>
      <c r="X95" s="80"/>
      <c r="Y95" s="80"/>
      <c r="Z95" s="80"/>
      <c r="AA95" s="80"/>
      <c r="AB95">
        <v>3</v>
      </c>
      <c r="AC95" s="79" t="str">
        <f>REPLACE(INDEX(GroupVertices[Group],MATCH(Edges[[#This Row],[Vertex 1]],GroupVertices[Vertex],0)),1,1,"")</f>
        <v>2</v>
      </c>
      <c r="AD95" s="79" t="str">
        <f>REPLACE(INDEX(GroupVertices[Group],MATCH(Edges[[#This Row],[Vertex 2]],GroupVertices[Vertex],0)),1,1,"")</f>
        <v>1</v>
      </c>
      <c r="AE95" s="48">
        <v>4</v>
      </c>
      <c r="AF95" s="49">
        <v>8.88888888888889</v>
      </c>
      <c r="AG95" s="48">
        <v>5</v>
      </c>
      <c r="AH95" s="49">
        <v>11.11111111111111</v>
      </c>
      <c r="AI95" s="48">
        <v>0</v>
      </c>
      <c r="AJ95" s="49">
        <v>0</v>
      </c>
      <c r="AK95" s="48">
        <v>36</v>
      </c>
      <c r="AL95" s="49">
        <v>80</v>
      </c>
      <c r="AM95" s="48">
        <v>45</v>
      </c>
    </row>
    <row r="96" spans="1:39" ht="15">
      <c r="A96" s="65" t="s">
        <v>239</v>
      </c>
      <c r="B96" s="65" t="s">
        <v>238</v>
      </c>
      <c r="C96" s="66" t="s">
        <v>1666</v>
      </c>
      <c r="D96" s="67">
        <v>3.6666666666666665</v>
      </c>
      <c r="E96" s="68" t="s">
        <v>137</v>
      </c>
      <c r="F96" s="69">
        <v>27.272727272727273</v>
      </c>
      <c r="G96" s="66"/>
      <c r="H96" s="70"/>
      <c r="I96" s="71"/>
      <c r="J96" s="71"/>
      <c r="K96" s="34"/>
      <c r="L96" s="78">
        <v>96</v>
      </c>
      <c r="M96" s="78"/>
      <c r="N96" s="73"/>
      <c r="O96" s="80" t="s">
        <v>287</v>
      </c>
      <c r="P96" s="80" t="s">
        <v>340</v>
      </c>
      <c r="Q96" s="80" t="s">
        <v>483</v>
      </c>
      <c r="R96" s="80" t="s">
        <v>640</v>
      </c>
      <c r="S96" s="80"/>
      <c r="T96" s="80"/>
      <c r="U96" s="80"/>
      <c r="V96" s="80"/>
      <c r="W96" s="80"/>
      <c r="X96" s="80"/>
      <c r="Y96" s="80"/>
      <c r="Z96" s="80"/>
      <c r="AA96" s="80"/>
      <c r="AB96">
        <v>3</v>
      </c>
      <c r="AC96" s="79" t="str">
        <f>REPLACE(INDEX(GroupVertices[Group],MATCH(Edges[[#This Row],[Vertex 1]],GroupVertices[Vertex],0)),1,1,"")</f>
        <v>2</v>
      </c>
      <c r="AD96" s="79" t="str">
        <f>REPLACE(INDEX(GroupVertices[Group],MATCH(Edges[[#This Row],[Vertex 2]],GroupVertices[Vertex],0)),1,1,"")</f>
        <v>1</v>
      </c>
      <c r="AE96" s="48">
        <v>4</v>
      </c>
      <c r="AF96" s="49">
        <v>8.88888888888889</v>
      </c>
      <c r="AG96" s="48">
        <v>5</v>
      </c>
      <c r="AH96" s="49">
        <v>11.11111111111111</v>
      </c>
      <c r="AI96" s="48">
        <v>0</v>
      </c>
      <c r="AJ96" s="49">
        <v>0</v>
      </c>
      <c r="AK96" s="48">
        <v>36</v>
      </c>
      <c r="AL96" s="49">
        <v>80</v>
      </c>
      <c r="AM96" s="48">
        <v>45</v>
      </c>
    </row>
    <row r="97" spans="1:39" ht="15">
      <c r="A97" s="65" t="s">
        <v>233</v>
      </c>
      <c r="B97" s="65" t="s">
        <v>274</v>
      </c>
      <c r="C97" s="66" t="s">
        <v>1664</v>
      </c>
      <c r="D97" s="67">
        <v>2.333333333333333</v>
      </c>
      <c r="E97" s="68" t="s">
        <v>137</v>
      </c>
      <c r="F97" s="69">
        <v>29.636363636363637</v>
      </c>
      <c r="G97" s="66"/>
      <c r="H97" s="70"/>
      <c r="I97" s="71"/>
      <c r="J97" s="71"/>
      <c r="K97" s="34"/>
      <c r="L97" s="78">
        <v>97</v>
      </c>
      <c r="M97" s="78"/>
      <c r="N97" s="73"/>
      <c r="O97" s="80" t="s">
        <v>287</v>
      </c>
      <c r="P97" s="80" t="s">
        <v>341</v>
      </c>
      <c r="Q97" s="80" t="s">
        <v>484</v>
      </c>
      <c r="R97" s="80" t="s">
        <v>641</v>
      </c>
      <c r="S97" s="80"/>
      <c r="T97" s="80"/>
      <c r="U97" s="80"/>
      <c r="V97" s="80"/>
      <c r="W97" s="80"/>
      <c r="X97" s="80"/>
      <c r="Y97" s="80"/>
      <c r="Z97" s="80"/>
      <c r="AA97" s="80"/>
      <c r="AB97">
        <v>2</v>
      </c>
      <c r="AC97" s="79" t="str">
        <f>REPLACE(INDEX(GroupVertices[Group],MATCH(Edges[[#This Row],[Vertex 1]],GroupVertices[Vertex],0)),1,1,"")</f>
        <v>4</v>
      </c>
      <c r="AD97" s="79" t="str">
        <f>REPLACE(INDEX(GroupVertices[Group],MATCH(Edges[[#This Row],[Vertex 2]],GroupVertices[Vertex],0)),1,1,"")</f>
        <v>4</v>
      </c>
      <c r="AE97" s="48">
        <v>1</v>
      </c>
      <c r="AF97" s="49">
        <v>20</v>
      </c>
      <c r="AG97" s="48">
        <v>0</v>
      </c>
      <c r="AH97" s="49">
        <v>0</v>
      </c>
      <c r="AI97" s="48">
        <v>0</v>
      </c>
      <c r="AJ97" s="49">
        <v>0</v>
      </c>
      <c r="AK97" s="48">
        <v>4</v>
      </c>
      <c r="AL97" s="49">
        <v>80</v>
      </c>
      <c r="AM97" s="48">
        <v>5</v>
      </c>
    </row>
    <row r="98" spans="1:39" ht="15">
      <c r="A98" s="65" t="s">
        <v>233</v>
      </c>
      <c r="B98" s="65" t="s">
        <v>274</v>
      </c>
      <c r="C98" s="66" t="s">
        <v>1664</v>
      </c>
      <c r="D98" s="67">
        <v>2.333333333333333</v>
      </c>
      <c r="E98" s="68" t="s">
        <v>137</v>
      </c>
      <c r="F98" s="69">
        <v>29.636363636363637</v>
      </c>
      <c r="G98" s="66"/>
      <c r="H98" s="70"/>
      <c r="I98" s="71"/>
      <c r="J98" s="71"/>
      <c r="K98" s="34"/>
      <c r="L98" s="78">
        <v>98</v>
      </c>
      <c r="M98" s="78"/>
      <c r="N98" s="73"/>
      <c r="O98" s="80" t="s">
        <v>287</v>
      </c>
      <c r="P98" s="80" t="s">
        <v>341</v>
      </c>
      <c r="Q98" s="80" t="s">
        <v>485</v>
      </c>
      <c r="R98" s="80" t="s">
        <v>641</v>
      </c>
      <c r="S98" s="80"/>
      <c r="T98" s="80"/>
      <c r="U98" s="80"/>
      <c r="V98" s="80"/>
      <c r="W98" s="80"/>
      <c r="X98" s="80"/>
      <c r="Y98" s="80"/>
      <c r="Z98" s="80"/>
      <c r="AA98" s="80"/>
      <c r="AB98">
        <v>2</v>
      </c>
      <c r="AC98" s="79" t="str">
        <f>REPLACE(INDEX(GroupVertices[Group],MATCH(Edges[[#This Row],[Vertex 1]],GroupVertices[Vertex],0)),1,1,"")</f>
        <v>4</v>
      </c>
      <c r="AD98" s="79" t="str">
        <f>REPLACE(INDEX(GroupVertices[Group],MATCH(Edges[[#This Row],[Vertex 2]],GroupVertices[Vertex],0)),1,1,"")</f>
        <v>4</v>
      </c>
      <c r="AE98" s="48">
        <v>2</v>
      </c>
      <c r="AF98" s="49">
        <v>4.761904761904762</v>
      </c>
      <c r="AG98" s="48">
        <v>8</v>
      </c>
      <c r="AH98" s="49">
        <v>19.047619047619047</v>
      </c>
      <c r="AI98" s="48">
        <v>0</v>
      </c>
      <c r="AJ98" s="49">
        <v>0</v>
      </c>
      <c r="AK98" s="48">
        <v>32</v>
      </c>
      <c r="AL98" s="49">
        <v>76.19047619047619</v>
      </c>
      <c r="AM98" s="48">
        <v>42</v>
      </c>
    </row>
    <row r="99" spans="1:39" ht="15">
      <c r="A99" s="65" t="s">
        <v>240</v>
      </c>
      <c r="B99" s="65" t="s">
        <v>274</v>
      </c>
      <c r="C99" s="66" t="s">
        <v>1665</v>
      </c>
      <c r="D99" s="67">
        <v>1</v>
      </c>
      <c r="E99" s="68" t="s">
        <v>133</v>
      </c>
      <c r="F99" s="69">
        <v>32</v>
      </c>
      <c r="G99" s="66"/>
      <c r="H99" s="70"/>
      <c r="I99" s="71"/>
      <c r="J99" s="71"/>
      <c r="K99" s="34"/>
      <c r="L99" s="78">
        <v>99</v>
      </c>
      <c r="M99" s="78"/>
      <c r="N99" s="73"/>
      <c r="O99" s="80" t="s">
        <v>287</v>
      </c>
      <c r="P99" s="80" t="s">
        <v>342</v>
      </c>
      <c r="Q99" s="80" t="s">
        <v>486</v>
      </c>
      <c r="R99" s="80" t="s">
        <v>642</v>
      </c>
      <c r="S99" s="80"/>
      <c r="T99" s="80"/>
      <c r="U99" s="80"/>
      <c r="V99" s="80"/>
      <c r="W99" s="80"/>
      <c r="X99" s="80"/>
      <c r="Y99" s="80"/>
      <c r="Z99" s="80"/>
      <c r="AA99" s="80"/>
      <c r="AB99">
        <v>1</v>
      </c>
      <c r="AC99" s="79" t="str">
        <f>REPLACE(INDEX(GroupVertices[Group],MATCH(Edges[[#This Row],[Vertex 1]],GroupVertices[Vertex],0)),1,1,"")</f>
        <v>4</v>
      </c>
      <c r="AD99" s="79" t="str">
        <f>REPLACE(INDEX(GroupVertices[Group],MATCH(Edges[[#This Row],[Vertex 2]],GroupVertices[Vertex],0)),1,1,"")</f>
        <v>4</v>
      </c>
      <c r="AE99" s="48">
        <v>0</v>
      </c>
      <c r="AF99" s="49">
        <v>0</v>
      </c>
      <c r="AG99" s="48">
        <v>0</v>
      </c>
      <c r="AH99" s="49">
        <v>0</v>
      </c>
      <c r="AI99" s="48">
        <v>0</v>
      </c>
      <c r="AJ99" s="49">
        <v>0</v>
      </c>
      <c r="AK99" s="48">
        <v>13</v>
      </c>
      <c r="AL99" s="49">
        <v>100</v>
      </c>
      <c r="AM99" s="48">
        <v>13</v>
      </c>
    </row>
    <row r="100" spans="1:39" ht="15">
      <c r="A100" s="65" t="s">
        <v>241</v>
      </c>
      <c r="B100" s="65" t="s">
        <v>277</v>
      </c>
      <c r="C100" s="66" t="s">
        <v>1665</v>
      </c>
      <c r="D100" s="67">
        <v>1</v>
      </c>
      <c r="E100" s="68" t="s">
        <v>133</v>
      </c>
      <c r="F100" s="69">
        <v>32</v>
      </c>
      <c r="G100" s="66"/>
      <c r="H100" s="70"/>
      <c r="I100" s="71"/>
      <c r="J100" s="71"/>
      <c r="K100" s="34"/>
      <c r="L100" s="78">
        <v>100</v>
      </c>
      <c r="M100" s="78"/>
      <c r="N100" s="73"/>
      <c r="O100" s="80" t="s">
        <v>287</v>
      </c>
      <c r="P100" s="80" t="s">
        <v>343</v>
      </c>
      <c r="Q100" s="80" t="s">
        <v>487</v>
      </c>
      <c r="R100" s="80" t="s">
        <v>643</v>
      </c>
      <c r="S100" s="80"/>
      <c r="T100" s="80"/>
      <c r="U100" s="80"/>
      <c r="V100" s="80"/>
      <c r="W100" s="80"/>
      <c r="X100" s="80"/>
      <c r="Y100" s="80"/>
      <c r="Z100" s="80"/>
      <c r="AA100" s="80"/>
      <c r="AB100">
        <v>1</v>
      </c>
      <c r="AC100" s="79" t="str">
        <f>REPLACE(INDEX(GroupVertices[Group],MATCH(Edges[[#This Row],[Vertex 1]],GroupVertices[Vertex],0)),1,1,"")</f>
        <v>4</v>
      </c>
      <c r="AD100" s="79" t="str">
        <f>REPLACE(INDEX(GroupVertices[Group],MATCH(Edges[[#This Row],[Vertex 2]],GroupVertices[Vertex],0)),1,1,"")</f>
        <v>4</v>
      </c>
      <c r="AE100" s="48">
        <v>0</v>
      </c>
      <c r="AF100" s="49">
        <v>0</v>
      </c>
      <c r="AG100" s="48">
        <v>1</v>
      </c>
      <c r="AH100" s="49">
        <v>6.666666666666667</v>
      </c>
      <c r="AI100" s="48">
        <v>0</v>
      </c>
      <c r="AJ100" s="49">
        <v>0</v>
      </c>
      <c r="AK100" s="48">
        <v>14</v>
      </c>
      <c r="AL100" s="49">
        <v>93.33333333333333</v>
      </c>
      <c r="AM100" s="48">
        <v>15</v>
      </c>
    </row>
    <row r="101" spans="1:39" ht="15">
      <c r="A101" s="65" t="s">
        <v>241</v>
      </c>
      <c r="B101" s="65" t="s">
        <v>233</v>
      </c>
      <c r="C101" s="66" t="s">
        <v>1664</v>
      </c>
      <c r="D101" s="67">
        <v>2.333333333333333</v>
      </c>
      <c r="E101" s="68" t="s">
        <v>137</v>
      </c>
      <c r="F101" s="69">
        <v>29.636363636363637</v>
      </c>
      <c r="G101" s="66"/>
      <c r="H101" s="70"/>
      <c r="I101" s="71"/>
      <c r="J101" s="71"/>
      <c r="K101" s="34"/>
      <c r="L101" s="78">
        <v>101</v>
      </c>
      <c r="M101" s="78"/>
      <c r="N101" s="73"/>
      <c r="O101" s="80" t="s">
        <v>287</v>
      </c>
      <c r="P101" s="80" t="s">
        <v>344</v>
      </c>
      <c r="Q101" s="80" t="s">
        <v>488</v>
      </c>
      <c r="R101" s="80" t="s">
        <v>644</v>
      </c>
      <c r="S101" s="80"/>
      <c r="T101" s="80"/>
      <c r="U101" s="80"/>
      <c r="V101" s="80"/>
      <c r="W101" s="80"/>
      <c r="X101" s="80"/>
      <c r="Y101" s="80"/>
      <c r="Z101" s="80"/>
      <c r="AA101" s="80"/>
      <c r="AB101">
        <v>2</v>
      </c>
      <c r="AC101" s="79" t="str">
        <f>REPLACE(INDEX(GroupVertices[Group],MATCH(Edges[[#This Row],[Vertex 1]],GroupVertices[Vertex],0)),1,1,"")</f>
        <v>4</v>
      </c>
      <c r="AD101" s="79" t="str">
        <f>REPLACE(INDEX(GroupVertices[Group],MATCH(Edges[[#This Row],[Vertex 2]],GroupVertices[Vertex],0)),1,1,"")</f>
        <v>4</v>
      </c>
      <c r="AE101" s="48">
        <v>5</v>
      </c>
      <c r="AF101" s="49">
        <v>5.1020408163265305</v>
      </c>
      <c r="AG101" s="48">
        <v>2</v>
      </c>
      <c r="AH101" s="49">
        <v>2.0408163265306123</v>
      </c>
      <c r="AI101" s="48">
        <v>0</v>
      </c>
      <c r="AJ101" s="49">
        <v>0</v>
      </c>
      <c r="AK101" s="48">
        <v>91</v>
      </c>
      <c r="AL101" s="49">
        <v>92.85714285714286</v>
      </c>
      <c r="AM101" s="48">
        <v>98</v>
      </c>
    </row>
    <row r="102" spans="1:39" ht="15">
      <c r="A102" s="65" t="s">
        <v>241</v>
      </c>
      <c r="B102" s="65" t="s">
        <v>233</v>
      </c>
      <c r="C102" s="66" t="s">
        <v>1664</v>
      </c>
      <c r="D102" s="67">
        <v>2.333333333333333</v>
      </c>
      <c r="E102" s="68" t="s">
        <v>137</v>
      </c>
      <c r="F102" s="69">
        <v>29.636363636363637</v>
      </c>
      <c r="G102" s="66"/>
      <c r="H102" s="70"/>
      <c r="I102" s="71"/>
      <c r="J102" s="71"/>
      <c r="K102" s="34"/>
      <c r="L102" s="78">
        <v>102</v>
      </c>
      <c r="M102" s="78"/>
      <c r="N102" s="73"/>
      <c r="O102" s="80" t="s">
        <v>287</v>
      </c>
      <c r="P102" s="80" t="s">
        <v>344</v>
      </c>
      <c r="Q102" s="80" t="s">
        <v>489</v>
      </c>
      <c r="R102" s="80" t="s">
        <v>644</v>
      </c>
      <c r="S102" s="80"/>
      <c r="T102" s="80"/>
      <c r="U102" s="80"/>
      <c r="V102" s="80"/>
      <c r="W102" s="80"/>
      <c r="X102" s="80"/>
      <c r="Y102" s="80"/>
      <c r="Z102" s="80"/>
      <c r="AA102" s="80"/>
      <c r="AB102">
        <v>2</v>
      </c>
      <c r="AC102" s="79" t="str">
        <f>REPLACE(INDEX(GroupVertices[Group],MATCH(Edges[[#This Row],[Vertex 1]],GroupVertices[Vertex],0)),1,1,"")</f>
        <v>4</v>
      </c>
      <c r="AD102" s="79" t="str">
        <f>REPLACE(INDEX(GroupVertices[Group],MATCH(Edges[[#This Row],[Vertex 2]],GroupVertices[Vertex],0)),1,1,"")</f>
        <v>4</v>
      </c>
      <c r="AE102" s="48">
        <v>4</v>
      </c>
      <c r="AF102" s="49">
        <v>9.523809523809524</v>
      </c>
      <c r="AG102" s="48">
        <v>2</v>
      </c>
      <c r="AH102" s="49">
        <v>4.761904761904762</v>
      </c>
      <c r="AI102" s="48">
        <v>0</v>
      </c>
      <c r="AJ102" s="49">
        <v>0</v>
      </c>
      <c r="AK102" s="48">
        <v>36</v>
      </c>
      <c r="AL102" s="49">
        <v>85.71428571428571</v>
      </c>
      <c r="AM102" s="48">
        <v>42</v>
      </c>
    </row>
    <row r="103" spans="1:39" ht="15">
      <c r="A103" s="65" t="s">
        <v>242</v>
      </c>
      <c r="B103" s="65" t="s">
        <v>278</v>
      </c>
      <c r="C103" s="66" t="s">
        <v>1665</v>
      </c>
      <c r="D103" s="67">
        <v>1</v>
      </c>
      <c r="E103" s="68" t="s">
        <v>133</v>
      </c>
      <c r="F103" s="69">
        <v>32</v>
      </c>
      <c r="G103" s="66"/>
      <c r="H103" s="70"/>
      <c r="I103" s="71"/>
      <c r="J103" s="71"/>
      <c r="K103" s="34"/>
      <c r="L103" s="78">
        <v>103</v>
      </c>
      <c r="M103" s="78"/>
      <c r="N103" s="73"/>
      <c r="O103" s="80" t="s">
        <v>287</v>
      </c>
      <c r="P103" s="80" t="s">
        <v>345</v>
      </c>
      <c r="Q103" s="80" t="s">
        <v>490</v>
      </c>
      <c r="R103" s="80" t="s">
        <v>645</v>
      </c>
      <c r="S103" s="80"/>
      <c r="T103" s="80"/>
      <c r="U103" s="80"/>
      <c r="V103" s="80"/>
      <c r="W103" s="80"/>
      <c r="X103" s="80"/>
      <c r="Y103" s="80"/>
      <c r="Z103" s="80"/>
      <c r="AA103" s="80"/>
      <c r="AB103">
        <v>1</v>
      </c>
      <c r="AC103" s="79" t="str">
        <f>REPLACE(INDEX(GroupVertices[Group],MATCH(Edges[[#This Row],[Vertex 1]],GroupVertices[Vertex],0)),1,1,"")</f>
        <v>5</v>
      </c>
      <c r="AD103" s="79" t="str">
        <f>REPLACE(INDEX(GroupVertices[Group],MATCH(Edges[[#This Row],[Vertex 2]],GroupVertices[Vertex],0)),1,1,"")</f>
        <v>5</v>
      </c>
      <c r="AE103" s="48">
        <v>1</v>
      </c>
      <c r="AF103" s="49">
        <v>10</v>
      </c>
      <c r="AG103" s="48">
        <v>0</v>
      </c>
      <c r="AH103" s="49">
        <v>0</v>
      </c>
      <c r="AI103" s="48">
        <v>0</v>
      </c>
      <c r="AJ103" s="49">
        <v>0</v>
      </c>
      <c r="AK103" s="48">
        <v>9</v>
      </c>
      <c r="AL103" s="49">
        <v>90</v>
      </c>
      <c r="AM103" s="48">
        <v>10</v>
      </c>
    </row>
    <row r="104" spans="1:39" ht="15">
      <c r="A104" s="65" t="s">
        <v>242</v>
      </c>
      <c r="B104" s="65" t="s">
        <v>224</v>
      </c>
      <c r="C104" s="66" t="s">
        <v>1663</v>
      </c>
      <c r="D104" s="67">
        <v>5</v>
      </c>
      <c r="E104" s="68" t="s">
        <v>137</v>
      </c>
      <c r="F104" s="69">
        <v>24.90909090909091</v>
      </c>
      <c r="G104" s="66"/>
      <c r="H104" s="70"/>
      <c r="I104" s="71"/>
      <c r="J104" s="71"/>
      <c r="K104" s="34"/>
      <c r="L104" s="78">
        <v>104</v>
      </c>
      <c r="M104" s="78"/>
      <c r="N104" s="73"/>
      <c r="O104" s="80" t="s">
        <v>287</v>
      </c>
      <c r="P104" s="80" t="s">
        <v>346</v>
      </c>
      <c r="Q104" s="80" t="s">
        <v>491</v>
      </c>
      <c r="R104" s="80" t="s">
        <v>646</v>
      </c>
      <c r="S104" s="80"/>
      <c r="T104" s="80"/>
      <c r="U104" s="80"/>
      <c r="V104" s="80"/>
      <c r="W104" s="80"/>
      <c r="X104" s="80"/>
      <c r="Y104" s="80"/>
      <c r="Z104" s="80"/>
      <c r="AA104" s="80"/>
      <c r="AB104">
        <v>4</v>
      </c>
      <c r="AC104" s="79" t="str">
        <f>REPLACE(INDEX(GroupVertices[Group],MATCH(Edges[[#This Row],[Vertex 1]],GroupVertices[Vertex],0)),1,1,"")</f>
        <v>5</v>
      </c>
      <c r="AD104" s="79" t="str">
        <f>REPLACE(INDEX(GroupVertices[Group],MATCH(Edges[[#This Row],[Vertex 2]],GroupVertices[Vertex],0)),1,1,"")</f>
        <v>5</v>
      </c>
      <c r="AE104" s="48">
        <v>0</v>
      </c>
      <c r="AF104" s="49">
        <v>0</v>
      </c>
      <c r="AG104" s="48">
        <v>0</v>
      </c>
      <c r="AH104" s="49">
        <v>0</v>
      </c>
      <c r="AI104" s="48">
        <v>0</v>
      </c>
      <c r="AJ104" s="49">
        <v>0</v>
      </c>
      <c r="AK104" s="48">
        <v>24</v>
      </c>
      <c r="AL104" s="49">
        <v>100</v>
      </c>
      <c r="AM104" s="48">
        <v>24</v>
      </c>
    </row>
    <row r="105" spans="1:39" ht="15">
      <c r="A105" s="65" t="s">
        <v>242</v>
      </c>
      <c r="B105" s="65" t="s">
        <v>224</v>
      </c>
      <c r="C105" s="66" t="s">
        <v>1663</v>
      </c>
      <c r="D105" s="67">
        <v>5</v>
      </c>
      <c r="E105" s="68" t="s">
        <v>137</v>
      </c>
      <c r="F105" s="69">
        <v>24.90909090909091</v>
      </c>
      <c r="G105" s="66"/>
      <c r="H105" s="70"/>
      <c r="I105" s="71"/>
      <c r="J105" s="71"/>
      <c r="K105" s="34"/>
      <c r="L105" s="78">
        <v>105</v>
      </c>
      <c r="M105" s="78"/>
      <c r="N105" s="73"/>
      <c r="O105" s="80" t="s">
        <v>287</v>
      </c>
      <c r="P105" s="80" t="s">
        <v>347</v>
      </c>
      <c r="Q105" s="80" t="s">
        <v>492</v>
      </c>
      <c r="R105" s="80" t="s">
        <v>647</v>
      </c>
      <c r="S105" s="80"/>
      <c r="T105" s="80"/>
      <c r="U105" s="80"/>
      <c r="V105" s="80"/>
      <c r="W105" s="80"/>
      <c r="X105" s="80"/>
      <c r="Y105" s="80"/>
      <c r="Z105" s="80"/>
      <c r="AA105" s="80"/>
      <c r="AB105">
        <v>4</v>
      </c>
      <c r="AC105" s="79" t="str">
        <f>REPLACE(INDEX(GroupVertices[Group],MATCH(Edges[[#This Row],[Vertex 1]],GroupVertices[Vertex],0)),1,1,"")</f>
        <v>5</v>
      </c>
      <c r="AD105" s="79" t="str">
        <f>REPLACE(INDEX(GroupVertices[Group],MATCH(Edges[[#This Row],[Vertex 2]],GroupVertices[Vertex],0)),1,1,"")</f>
        <v>5</v>
      </c>
      <c r="AE105" s="48">
        <v>1</v>
      </c>
      <c r="AF105" s="49">
        <v>20</v>
      </c>
      <c r="AG105" s="48">
        <v>0</v>
      </c>
      <c r="AH105" s="49">
        <v>0</v>
      </c>
      <c r="AI105" s="48">
        <v>0</v>
      </c>
      <c r="AJ105" s="49">
        <v>0</v>
      </c>
      <c r="AK105" s="48">
        <v>4</v>
      </c>
      <c r="AL105" s="49">
        <v>80</v>
      </c>
      <c r="AM105" s="48">
        <v>5</v>
      </c>
    </row>
    <row r="106" spans="1:39" ht="15">
      <c r="A106" s="65" t="s">
        <v>242</v>
      </c>
      <c r="B106" s="65" t="s">
        <v>224</v>
      </c>
      <c r="C106" s="66" t="s">
        <v>1663</v>
      </c>
      <c r="D106" s="67">
        <v>5</v>
      </c>
      <c r="E106" s="68" t="s">
        <v>137</v>
      </c>
      <c r="F106" s="69">
        <v>24.90909090909091</v>
      </c>
      <c r="G106" s="66"/>
      <c r="H106" s="70"/>
      <c r="I106" s="71"/>
      <c r="J106" s="71"/>
      <c r="K106" s="34"/>
      <c r="L106" s="78">
        <v>106</v>
      </c>
      <c r="M106" s="78"/>
      <c r="N106" s="73"/>
      <c r="O106" s="80" t="s">
        <v>287</v>
      </c>
      <c r="P106" s="80" t="s">
        <v>347</v>
      </c>
      <c r="Q106" s="80" t="s">
        <v>492</v>
      </c>
      <c r="R106" s="80" t="s">
        <v>648</v>
      </c>
      <c r="S106" s="80"/>
      <c r="T106" s="80"/>
      <c r="U106" s="80"/>
      <c r="V106" s="80"/>
      <c r="W106" s="80"/>
      <c r="X106" s="80"/>
      <c r="Y106" s="80"/>
      <c r="Z106" s="80"/>
      <c r="AA106" s="80"/>
      <c r="AB106">
        <v>4</v>
      </c>
      <c r="AC106" s="79" t="str">
        <f>REPLACE(INDEX(GroupVertices[Group],MATCH(Edges[[#This Row],[Vertex 1]],GroupVertices[Vertex],0)),1,1,"")</f>
        <v>5</v>
      </c>
      <c r="AD106" s="79" t="str">
        <f>REPLACE(INDEX(GroupVertices[Group],MATCH(Edges[[#This Row],[Vertex 2]],GroupVertices[Vertex],0)),1,1,"")</f>
        <v>5</v>
      </c>
      <c r="AE106" s="48">
        <v>1</v>
      </c>
      <c r="AF106" s="49">
        <v>20</v>
      </c>
      <c r="AG106" s="48">
        <v>0</v>
      </c>
      <c r="AH106" s="49">
        <v>0</v>
      </c>
      <c r="AI106" s="48">
        <v>0</v>
      </c>
      <c r="AJ106" s="49">
        <v>0</v>
      </c>
      <c r="AK106" s="48">
        <v>4</v>
      </c>
      <c r="AL106" s="49">
        <v>80</v>
      </c>
      <c r="AM106" s="48">
        <v>5</v>
      </c>
    </row>
    <row r="107" spans="1:39" ht="15">
      <c r="A107" s="65" t="s">
        <v>242</v>
      </c>
      <c r="B107" s="65" t="s">
        <v>224</v>
      </c>
      <c r="C107" s="66" t="s">
        <v>1663</v>
      </c>
      <c r="D107" s="67">
        <v>5</v>
      </c>
      <c r="E107" s="68" t="s">
        <v>137</v>
      </c>
      <c r="F107" s="69">
        <v>24.90909090909091</v>
      </c>
      <c r="G107" s="66"/>
      <c r="H107" s="70"/>
      <c r="I107" s="71"/>
      <c r="J107" s="71"/>
      <c r="K107" s="34"/>
      <c r="L107" s="78">
        <v>107</v>
      </c>
      <c r="M107" s="78"/>
      <c r="N107" s="73"/>
      <c r="O107" s="80" t="s">
        <v>287</v>
      </c>
      <c r="P107" s="80" t="s">
        <v>347</v>
      </c>
      <c r="Q107" s="80" t="s">
        <v>492</v>
      </c>
      <c r="R107" s="80" t="s">
        <v>649</v>
      </c>
      <c r="S107" s="80"/>
      <c r="T107" s="80"/>
      <c r="U107" s="80"/>
      <c r="V107" s="80"/>
      <c r="W107" s="80"/>
      <c r="X107" s="80"/>
      <c r="Y107" s="80"/>
      <c r="Z107" s="80"/>
      <c r="AA107" s="80"/>
      <c r="AB107">
        <v>4</v>
      </c>
      <c r="AC107" s="79" t="str">
        <f>REPLACE(INDEX(GroupVertices[Group],MATCH(Edges[[#This Row],[Vertex 1]],GroupVertices[Vertex],0)),1,1,"")</f>
        <v>5</v>
      </c>
      <c r="AD107" s="79" t="str">
        <f>REPLACE(INDEX(GroupVertices[Group],MATCH(Edges[[#This Row],[Vertex 2]],GroupVertices[Vertex],0)),1,1,"")</f>
        <v>5</v>
      </c>
      <c r="AE107" s="48">
        <v>1</v>
      </c>
      <c r="AF107" s="49">
        <v>20</v>
      </c>
      <c r="AG107" s="48">
        <v>0</v>
      </c>
      <c r="AH107" s="49">
        <v>0</v>
      </c>
      <c r="AI107" s="48">
        <v>0</v>
      </c>
      <c r="AJ107" s="49">
        <v>0</v>
      </c>
      <c r="AK107" s="48">
        <v>4</v>
      </c>
      <c r="AL107" s="49">
        <v>80</v>
      </c>
      <c r="AM107" s="48">
        <v>5</v>
      </c>
    </row>
    <row r="108" spans="1:39" ht="15">
      <c r="A108" s="65" t="s">
        <v>243</v>
      </c>
      <c r="B108" s="65" t="s">
        <v>242</v>
      </c>
      <c r="C108" s="66" t="s">
        <v>1665</v>
      </c>
      <c r="D108" s="67">
        <v>1</v>
      </c>
      <c r="E108" s="68" t="s">
        <v>133</v>
      </c>
      <c r="F108" s="69">
        <v>32</v>
      </c>
      <c r="G108" s="66"/>
      <c r="H108" s="70"/>
      <c r="I108" s="71"/>
      <c r="J108" s="71"/>
      <c r="K108" s="34"/>
      <c r="L108" s="78">
        <v>108</v>
      </c>
      <c r="M108" s="78"/>
      <c r="N108" s="73"/>
      <c r="O108" s="80" t="s">
        <v>287</v>
      </c>
      <c r="P108" s="80" t="s">
        <v>348</v>
      </c>
      <c r="Q108" s="80" t="s">
        <v>493</v>
      </c>
      <c r="R108" s="80" t="s">
        <v>650</v>
      </c>
      <c r="S108" s="80"/>
      <c r="T108" s="80"/>
      <c r="U108" s="80"/>
      <c r="V108" s="80"/>
      <c r="W108" s="80"/>
      <c r="X108" s="80"/>
      <c r="Y108" s="80"/>
      <c r="Z108" s="80"/>
      <c r="AA108" s="80"/>
      <c r="AB108">
        <v>1</v>
      </c>
      <c r="AC108" s="79" t="str">
        <f>REPLACE(INDEX(GroupVertices[Group],MATCH(Edges[[#This Row],[Vertex 1]],GroupVertices[Vertex],0)),1,1,"")</f>
        <v>1</v>
      </c>
      <c r="AD108" s="79" t="str">
        <f>REPLACE(INDEX(GroupVertices[Group],MATCH(Edges[[#This Row],[Vertex 2]],GroupVertices[Vertex],0)),1,1,"")</f>
        <v>5</v>
      </c>
      <c r="AE108" s="48">
        <v>1</v>
      </c>
      <c r="AF108" s="49">
        <v>2.7027027027027026</v>
      </c>
      <c r="AG108" s="48">
        <v>4</v>
      </c>
      <c r="AH108" s="49">
        <v>10.81081081081081</v>
      </c>
      <c r="AI108" s="48">
        <v>0</v>
      </c>
      <c r="AJ108" s="49">
        <v>0</v>
      </c>
      <c r="AK108" s="48">
        <v>32</v>
      </c>
      <c r="AL108" s="49">
        <v>86.48648648648648</v>
      </c>
      <c r="AM108" s="48">
        <v>37</v>
      </c>
    </row>
    <row r="109" spans="1:39" ht="15">
      <c r="A109" s="65" t="s">
        <v>219</v>
      </c>
      <c r="B109" s="65" t="s">
        <v>242</v>
      </c>
      <c r="C109" s="66" t="s">
        <v>1665</v>
      </c>
      <c r="D109" s="67">
        <v>1</v>
      </c>
      <c r="E109" s="68" t="s">
        <v>133</v>
      </c>
      <c r="F109" s="69">
        <v>32</v>
      </c>
      <c r="G109" s="66"/>
      <c r="H109" s="70"/>
      <c r="I109" s="71"/>
      <c r="J109" s="71"/>
      <c r="K109" s="34"/>
      <c r="L109" s="78">
        <v>109</v>
      </c>
      <c r="M109" s="78"/>
      <c r="N109" s="73"/>
      <c r="O109" s="80" t="s">
        <v>287</v>
      </c>
      <c r="P109" s="80" t="s">
        <v>346</v>
      </c>
      <c r="Q109" s="80" t="s">
        <v>494</v>
      </c>
      <c r="R109" s="80" t="s">
        <v>491</v>
      </c>
      <c r="S109" s="80"/>
      <c r="T109" s="80"/>
      <c r="U109" s="80"/>
      <c r="V109" s="80"/>
      <c r="W109" s="80"/>
      <c r="X109" s="80"/>
      <c r="Y109" s="80"/>
      <c r="Z109" s="80"/>
      <c r="AA109" s="80"/>
      <c r="AB109">
        <v>1</v>
      </c>
      <c r="AC109" s="79" t="str">
        <f>REPLACE(INDEX(GroupVertices[Group],MATCH(Edges[[#This Row],[Vertex 1]],GroupVertices[Vertex],0)),1,1,"")</f>
        <v>1</v>
      </c>
      <c r="AD109" s="79" t="str">
        <f>REPLACE(INDEX(GroupVertices[Group],MATCH(Edges[[#This Row],[Vertex 2]],GroupVertices[Vertex],0)),1,1,"")</f>
        <v>5</v>
      </c>
      <c r="AE109" s="48">
        <v>2</v>
      </c>
      <c r="AF109" s="49">
        <v>6.666666666666667</v>
      </c>
      <c r="AG109" s="48">
        <v>3</v>
      </c>
      <c r="AH109" s="49">
        <v>10</v>
      </c>
      <c r="AI109" s="48">
        <v>0</v>
      </c>
      <c r="AJ109" s="49">
        <v>0</v>
      </c>
      <c r="AK109" s="48">
        <v>25</v>
      </c>
      <c r="AL109" s="49">
        <v>83.33333333333333</v>
      </c>
      <c r="AM109" s="48">
        <v>30</v>
      </c>
    </row>
    <row r="110" spans="1:39" ht="15">
      <c r="A110" s="65" t="s">
        <v>244</v>
      </c>
      <c r="B110" s="65" t="s">
        <v>242</v>
      </c>
      <c r="C110" s="66" t="s">
        <v>1664</v>
      </c>
      <c r="D110" s="67">
        <v>2.333333333333333</v>
      </c>
      <c r="E110" s="68" t="s">
        <v>137</v>
      </c>
      <c r="F110" s="69">
        <v>29.636363636363637</v>
      </c>
      <c r="G110" s="66"/>
      <c r="H110" s="70"/>
      <c r="I110" s="71"/>
      <c r="J110" s="71"/>
      <c r="K110" s="34"/>
      <c r="L110" s="78">
        <v>110</v>
      </c>
      <c r="M110" s="78"/>
      <c r="N110" s="73"/>
      <c r="O110" s="80" t="s">
        <v>287</v>
      </c>
      <c r="P110" s="80" t="s">
        <v>349</v>
      </c>
      <c r="Q110" s="80" t="s">
        <v>495</v>
      </c>
      <c r="R110" s="80" t="s">
        <v>651</v>
      </c>
      <c r="S110" s="80"/>
      <c r="T110" s="80"/>
      <c r="U110" s="80"/>
      <c r="V110" s="80"/>
      <c r="W110" s="80"/>
      <c r="X110" s="80"/>
      <c r="Y110" s="80"/>
      <c r="Z110" s="80"/>
      <c r="AA110" s="80"/>
      <c r="AB110">
        <v>2</v>
      </c>
      <c r="AC110" s="79" t="str">
        <f>REPLACE(INDEX(GroupVertices[Group],MATCH(Edges[[#This Row],[Vertex 1]],GroupVertices[Vertex],0)),1,1,"")</f>
        <v>5</v>
      </c>
      <c r="AD110" s="79" t="str">
        <f>REPLACE(INDEX(GroupVertices[Group],MATCH(Edges[[#This Row],[Vertex 2]],GroupVertices[Vertex],0)),1,1,"")</f>
        <v>5</v>
      </c>
      <c r="AE110" s="48">
        <v>0</v>
      </c>
      <c r="AF110" s="49">
        <v>0</v>
      </c>
      <c r="AG110" s="48">
        <v>0</v>
      </c>
      <c r="AH110" s="49">
        <v>0</v>
      </c>
      <c r="AI110" s="48">
        <v>0</v>
      </c>
      <c r="AJ110" s="49">
        <v>0</v>
      </c>
      <c r="AK110" s="48">
        <v>2</v>
      </c>
      <c r="AL110" s="49">
        <v>100</v>
      </c>
      <c r="AM110" s="48">
        <v>2</v>
      </c>
    </row>
    <row r="111" spans="1:39" ht="15">
      <c r="A111" s="65" t="s">
        <v>244</v>
      </c>
      <c r="B111" s="65" t="s">
        <v>242</v>
      </c>
      <c r="C111" s="66" t="s">
        <v>1664</v>
      </c>
      <c r="D111" s="67">
        <v>2.333333333333333</v>
      </c>
      <c r="E111" s="68" t="s">
        <v>137</v>
      </c>
      <c r="F111" s="69">
        <v>29.636363636363637</v>
      </c>
      <c r="G111" s="66"/>
      <c r="H111" s="70"/>
      <c r="I111" s="71"/>
      <c r="J111" s="71"/>
      <c r="K111" s="34"/>
      <c r="L111" s="78">
        <v>111</v>
      </c>
      <c r="M111" s="78"/>
      <c r="N111" s="73"/>
      <c r="O111" s="80" t="s">
        <v>287</v>
      </c>
      <c r="P111" s="80" t="s">
        <v>349</v>
      </c>
      <c r="Q111" s="80" t="s">
        <v>496</v>
      </c>
      <c r="R111" s="80" t="s">
        <v>651</v>
      </c>
      <c r="S111" s="80"/>
      <c r="T111" s="80"/>
      <c r="U111" s="80"/>
      <c r="V111" s="80"/>
      <c r="W111" s="80"/>
      <c r="X111" s="80"/>
      <c r="Y111" s="80"/>
      <c r="Z111" s="80"/>
      <c r="AA111" s="80"/>
      <c r="AB111">
        <v>2</v>
      </c>
      <c r="AC111" s="79" t="str">
        <f>REPLACE(INDEX(GroupVertices[Group],MATCH(Edges[[#This Row],[Vertex 1]],GroupVertices[Vertex],0)),1,1,"")</f>
        <v>5</v>
      </c>
      <c r="AD111" s="79" t="str">
        <f>REPLACE(INDEX(GroupVertices[Group],MATCH(Edges[[#This Row],[Vertex 2]],GroupVertices[Vertex],0)),1,1,"")</f>
        <v>5</v>
      </c>
      <c r="AE111" s="48">
        <v>2</v>
      </c>
      <c r="AF111" s="49">
        <v>40</v>
      </c>
      <c r="AG111" s="48">
        <v>0</v>
      </c>
      <c r="AH111" s="49">
        <v>0</v>
      </c>
      <c r="AI111" s="48">
        <v>0</v>
      </c>
      <c r="AJ111" s="49">
        <v>0</v>
      </c>
      <c r="AK111" s="48">
        <v>3</v>
      </c>
      <c r="AL111" s="49">
        <v>60</v>
      </c>
      <c r="AM111" s="48">
        <v>5</v>
      </c>
    </row>
    <row r="112" spans="1:39" ht="15">
      <c r="A112" s="65" t="s">
        <v>245</v>
      </c>
      <c r="B112" s="65" t="s">
        <v>279</v>
      </c>
      <c r="C112" s="66" t="s">
        <v>1665</v>
      </c>
      <c r="D112" s="67">
        <v>1</v>
      </c>
      <c r="E112" s="68" t="s">
        <v>133</v>
      </c>
      <c r="F112" s="69">
        <v>32</v>
      </c>
      <c r="G112" s="66"/>
      <c r="H112" s="70"/>
      <c r="I112" s="71"/>
      <c r="J112" s="71"/>
      <c r="K112" s="34"/>
      <c r="L112" s="78">
        <v>112</v>
      </c>
      <c r="M112" s="78"/>
      <c r="N112" s="73"/>
      <c r="O112" s="80" t="s">
        <v>287</v>
      </c>
      <c r="P112" s="80" t="s">
        <v>350</v>
      </c>
      <c r="Q112" s="80" t="s">
        <v>497</v>
      </c>
      <c r="R112" s="80" t="s">
        <v>652</v>
      </c>
      <c r="S112" s="80"/>
      <c r="T112" s="80"/>
      <c r="U112" s="80"/>
      <c r="V112" s="80"/>
      <c r="W112" s="80"/>
      <c r="X112" s="80"/>
      <c r="Y112" s="80"/>
      <c r="Z112" s="80"/>
      <c r="AA112" s="80"/>
      <c r="AB112">
        <v>1</v>
      </c>
      <c r="AC112" s="79" t="str">
        <f>REPLACE(INDEX(GroupVertices[Group],MATCH(Edges[[#This Row],[Vertex 1]],GroupVertices[Vertex],0)),1,1,"")</f>
        <v>11</v>
      </c>
      <c r="AD112" s="79" t="str">
        <f>REPLACE(INDEX(GroupVertices[Group],MATCH(Edges[[#This Row],[Vertex 2]],GroupVertices[Vertex],0)),1,1,"")</f>
        <v>11</v>
      </c>
      <c r="AE112" s="48">
        <v>2</v>
      </c>
      <c r="AF112" s="49">
        <v>10</v>
      </c>
      <c r="AG112" s="48">
        <v>0</v>
      </c>
      <c r="AH112" s="49">
        <v>0</v>
      </c>
      <c r="AI112" s="48">
        <v>0</v>
      </c>
      <c r="AJ112" s="49">
        <v>0</v>
      </c>
      <c r="AK112" s="48">
        <v>18</v>
      </c>
      <c r="AL112" s="49">
        <v>90</v>
      </c>
      <c r="AM112" s="48">
        <v>20</v>
      </c>
    </row>
    <row r="113" spans="1:39" ht="15">
      <c r="A113" s="65" t="s">
        <v>234</v>
      </c>
      <c r="B113" s="65" t="s">
        <v>280</v>
      </c>
      <c r="C113" s="66" t="s">
        <v>1665</v>
      </c>
      <c r="D113" s="67">
        <v>1</v>
      </c>
      <c r="E113" s="68" t="s">
        <v>133</v>
      </c>
      <c r="F113" s="69">
        <v>32</v>
      </c>
      <c r="G113" s="66"/>
      <c r="H113" s="70"/>
      <c r="I113" s="71"/>
      <c r="J113" s="71"/>
      <c r="K113" s="34"/>
      <c r="L113" s="78">
        <v>113</v>
      </c>
      <c r="M113" s="78"/>
      <c r="N113" s="73"/>
      <c r="O113" s="80" t="s">
        <v>287</v>
      </c>
      <c r="P113" s="80" t="s">
        <v>351</v>
      </c>
      <c r="Q113" s="80" t="s">
        <v>498</v>
      </c>
      <c r="R113" s="80" t="s">
        <v>653</v>
      </c>
      <c r="S113" s="80"/>
      <c r="T113" s="80"/>
      <c r="U113" s="80"/>
      <c r="V113" s="80"/>
      <c r="W113" s="80"/>
      <c r="X113" s="80"/>
      <c r="Y113" s="80"/>
      <c r="Z113" s="80"/>
      <c r="AA113" s="80"/>
      <c r="AB113">
        <v>1</v>
      </c>
      <c r="AC113" s="79" t="str">
        <f>REPLACE(INDEX(GroupVertices[Group],MATCH(Edges[[#This Row],[Vertex 1]],GroupVertices[Vertex],0)),1,1,"")</f>
        <v>1</v>
      </c>
      <c r="AD113" s="79" t="str">
        <f>REPLACE(INDEX(GroupVertices[Group],MATCH(Edges[[#This Row],[Vertex 2]],GroupVertices[Vertex],0)),1,1,"")</f>
        <v>1</v>
      </c>
      <c r="AE113" s="48">
        <v>0</v>
      </c>
      <c r="AF113" s="49">
        <v>0</v>
      </c>
      <c r="AG113" s="48">
        <v>0</v>
      </c>
      <c r="AH113" s="49">
        <v>0</v>
      </c>
      <c r="AI113" s="48">
        <v>0</v>
      </c>
      <c r="AJ113" s="49">
        <v>0</v>
      </c>
      <c r="AK113" s="48">
        <v>1</v>
      </c>
      <c r="AL113" s="49">
        <v>100</v>
      </c>
      <c r="AM113" s="48">
        <v>1</v>
      </c>
    </row>
    <row r="114" spans="1:39" ht="15">
      <c r="A114" s="65" t="s">
        <v>246</v>
      </c>
      <c r="B114" s="65" t="s">
        <v>280</v>
      </c>
      <c r="C114" s="66" t="s">
        <v>1665</v>
      </c>
      <c r="D114" s="67">
        <v>1</v>
      </c>
      <c r="E114" s="68" t="s">
        <v>133</v>
      </c>
      <c r="F114" s="69">
        <v>32</v>
      </c>
      <c r="G114" s="66"/>
      <c r="H114" s="70"/>
      <c r="I114" s="71"/>
      <c r="J114" s="71"/>
      <c r="K114" s="34"/>
      <c r="L114" s="78">
        <v>114</v>
      </c>
      <c r="M114" s="78"/>
      <c r="N114" s="73"/>
      <c r="O114" s="80" t="s">
        <v>287</v>
      </c>
      <c r="P114" s="80" t="s">
        <v>351</v>
      </c>
      <c r="Q114" s="80" t="s">
        <v>499</v>
      </c>
      <c r="R114" s="80" t="s">
        <v>653</v>
      </c>
      <c r="S114" s="80"/>
      <c r="T114" s="80"/>
      <c r="U114" s="80"/>
      <c r="V114" s="80"/>
      <c r="W114" s="80"/>
      <c r="X114" s="80"/>
      <c r="Y114" s="80"/>
      <c r="Z114" s="80"/>
      <c r="AA114" s="80"/>
      <c r="AB114">
        <v>1</v>
      </c>
      <c r="AC114" s="79" t="str">
        <f>REPLACE(INDEX(GroupVertices[Group],MATCH(Edges[[#This Row],[Vertex 1]],GroupVertices[Vertex],0)),1,1,"")</f>
        <v>1</v>
      </c>
      <c r="AD114" s="79" t="str">
        <f>REPLACE(INDEX(GroupVertices[Group],MATCH(Edges[[#This Row],[Vertex 2]],GroupVertices[Vertex],0)),1,1,"")</f>
        <v>1</v>
      </c>
      <c r="AE114" s="48">
        <v>0</v>
      </c>
      <c r="AF114" s="49">
        <v>0</v>
      </c>
      <c r="AG114" s="48">
        <v>1</v>
      </c>
      <c r="AH114" s="49">
        <v>33.333333333333336</v>
      </c>
      <c r="AI114" s="48">
        <v>0</v>
      </c>
      <c r="AJ114" s="49">
        <v>0</v>
      </c>
      <c r="AK114" s="48">
        <v>2</v>
      </c>
      <c r="AL114" s="49">
        <v>66.66666666666667</v>
      </c>
      <c r="AM114" s="48">
        <v>3</v>
      </c>
    </row>
    <row r="115" spans="1:39" ht="15">
      <c r="A115" s="65" t="s">
        <v>234</v>
      </c>
      <c r="B115" s="65" t="s">
        <v>221</v>
      </c>
      <c r="C115" s="66" t="s">
        <v>1665</v>
      </c>
      <c r="D115" s="67">
        <v>1</v>
      </c>
      <c r="E115" s="68" t="s">
        <v>133</v>
      </c>
      <c r="F115" s="69">
        <v>32</v>
      </c>
      <c r="G115" s="66"/>
      <c r="H115" s="70"/>
      <c r="I115" s="71"/>
      <c r="J115" s="71"/>
      <c r="K115" s="34"/>
      <c r="L115" s="78">
        <v>115</v>
      </c>
      <c r="M115" s="78"/>
      <c r="N115" s="73"/>
      <c r="O115" s="80" t="s">
        <v>287</v>
      </c>
      <c r="P115" s="80" t="s">
        <v>338</v>
      </c>
      <c r="Q115" s="80" t="s">
        <v>482</v>
      </c>
      <c r="R115" s="80" t="s">
        <v>636</v>
      </c>
      <c r="S115" s="80"/>
      <c r="T115" s="80"/>
      <c r="U115" s="80"/>
      <c r="V115" s="80"/>
      <c r="W115" s="80"/>
      <c r="X115" s="80"/>
      <c r="Y115" s="80"/>
      <c r="Z115" s="80"/>
      <c r="AA115" s="80"/>
      <c r="AB115">
        <v>1</v>
      </c>
      <c r="AC115" s="79" t="str">
        <f>REPLACE(INDEX(GroupVertices[Group],MATCH(Edges[[#This Row],[Vertex 1]],GroupVertices[Vertex],0)),1,1,"")</f>
        <v>1</v>
      </c>
      <c r="AD115" s="79" t="str">
        <f>REPLACE(INDEX(GroupVertices[Group],MATCH(Edges[[#This Row],[Vertex 2]],GroupVertices[Vertex],0)),1,1,"")</f>
        <v>1</v>
      </c>
      <c r="AE115" s="48">
        <v>0</v>
      </c>
      <c r="AF115" s="49">
        <v>0</v>
      </c>
      <c r="AG115" s="48">
        <v>1</v>
      </c>
      <c r="AH115" s="49">
        <v>33.333333333333336</v>
      </c>
      <c r="AI115" s="48">
        <v>0</v>
      </c>
      <c r="AJ115" s="49">
        <v>0</v>
      </c>
      <c r="AK115" s="48">
        <v>2</v>
      </c>
      <c r="AL115" s="49">
        <v>66.66666666666667</v>
      </c>
      <c r="AM115" s="48">
        <v>3</v>
      </c>
    </row>
    <row r="116" spans="1:39" ht="15">
      <c r="A116" s="65" t="s">
        <v>234</v>
      </c>
      <c r="B116" s="65" t="s">
        <v>222</v>
      </c>
      <c r="C116" s="66" t="s">
        <v>1665</v>
      </c>
      <c r="D116" s="67">
        <v>1</v>
      </c>
      <c r="E116" s="68" t="s">
        <v>133</v>
      </c>
      <c r="F116" s="69">
        <v>32</v>
      </c>
      <c r="G116" s="66"/>
      <c r="H116" s="70"/>
      <c r="I116" s="71"/>
      <c r="J116" s="71"/>
      <c r="K116" s="34"/>
      <c r="L116" s="78">
        <v>116</v>
      </c>
      <c r="M116" s="78"/>
      <c r="N116" s="73"/>
      <c r="O116" s="80" t="s">
        <v>287</v>
      </c>
      <c r="P116" s="80" t="s">
        <v>338</v>
      </c>
      <c r="Q116" s="80" t="s">
        <v>482</v>
      </c>
      <c r="R116" s="80" t="s">
        <v>504</v>
      </c>
      <c r="S116" s="80"/>
      <c r="T116" s="80"/>
      <c r="U116" s="80"/>
      <c r="V116" s="80"/>
      <c r="W116" s="80"/>
      <c r="X116" s="80"/>
      <c r="Y116" s="80"/>
      <c r="Z116" s="80"/>
      <c r="AA116" s="80"/>
      <c r="AB116">
        <v>1</v>
      </c>
      <c r="AC116" s="79" t="str">
        <f>REPLACE(INDEX(GroupVertices[Group],MATCH(Edges[[#This Row],[Vertex 1]],GroupVertices[Vertex],0)),1,1,"")</f>
        <v>1</v>
      </c>
      <c r="AD116" s="79" t="str">
        <f>REPLACE(INDEX(GroupVertices[Group],MATCH(Edges[[#This Row],[Vertex 2]],GroupVertices[Vertex],0)),1,1,"")</f>
        <v>1</v>
      </c>
      <c r="AE116" s="48">
        <v>0</v>
      </c>
      <c r="AF116" s="49">
        <v>0</v>
      </c>
      <c r="AG116" s="48">
        <v>1</v>
      </c>
      <c r="AH116" s="49">
        <v>33.333333333333336</v>
      </c>
      <c r="AI116" s="48">
        <v>0</v>
      </c>
      <c r="AJ116" s="49">
        <v>0</v>
      </c>
      <c r="AK116" s="48">
        <v>2</v>
      </c>
      <c r="AL116" s="49">
        <v>66.66666666666667</v>
      </c>
      <c r="AM116" s="48">
        <v>3</v>
      </c>
    </row>
    <row r="117" spans="1:39" ht="15">
      <c r="A117" s="65" t="s">
        <v>234</v>
      </c>
      <c r="B117" s="65" t="s">
        <v>247</v>
      </c>
      <c r="C117" s="66" t="s">
        <v>1665</v>
      </c>
      <c r="D117" s="67">
        <v>1</v>
      </c>
      <c r="E117" s="68" t="s">
        <v>133</v>
      </c>
      <c r="F117" s="69">
        <v>32</v>
      </c>
      <c r="G117" s="66"/>
      <c r="H117" s="70"/>
      <c r="I117" s="71"/>
      <c r="J117" s="71"/>
      <c r="K117" s="34"/>
      <c r="L117" s="78">
        <v>117</v>
      </c>
      <c r="M117" s="78"/>
      <c r="N117" s="73"/>
      <c r="O117" s="80" t="s">
        <v>287</v>
      </c>
      <c r="P117" s="80" t="s">
        <v>338</v>
      </c>
      <c r="Q117" s="80" t="s">
        <v>482</v>
      </c>
      <c r="R117" s="80" t="s">
        <v>506</v>
      </c>
      <c r="S117" s="80"/>
      <c r="T117" s="80"/>
      <c r="U117" s="80"/>
      <c r="V117" s="80"/>
      <c r="W117" s="80"/>
      <c r="X117" s="80"/>
      <c r="Y117" s="80"/>
      <c r="Z117" s="80"/>
      <c r="AA117" s="80"/>
      <c r="AB117">
        <v>1</v>
      </c>
      <c r="AC117" s="79" t="str">
        <f>REPLACE(INDEX(GroupVertices[Group],MATCH(Edges[[#This Row],[Vertex 1]],GroupVertices[Vertex],0)),1,1,"")</f>
        <v>1</v>
      </c>
      <c r="AD117" s="79" t="str">
        <f>REPLACE(INDEX(GroupVertices[Group],MATCH(Edges[[#This Row],[Vertex 2]],GroupVertices[Vertex],0)),1,1,"")</f>
        <v>1</v>
      </c>
      <c r="AE117" s="48">
        <v>0</v>
      </c>
      <c r="AF117" s="49">
        <v>0</v>
      </c>
      <c r="AG117" s="48">
        <v>1</v>
      </c>
      <c r="AH117" s="49">
        <v>33.333333333333336</v>
      </c>
      <c r="AI117" s="48">
        <v>0</v>
      </c>
      <c r="AJ117" s="49">
        <v>0</v>
      </c>
      <c r="AK117" s="48">
        <v>2</v>
      </c>
      <c r="AL117" s="49">
        <v>66.66666666666667</v>
      </c>
      <c r="AM117" s="48">
        <v>3</v>
      </c>
    </row>
    <row r="118" spans="1:39" ht="15">
      <c r="A118" s="65" t="s">
        <v>234</v>
      </c>
      <c r="B118" s="65" t="s">
        <v>243</v>
      </c>
      <c r="C118" s="66" t="s">
        <v>1664</v>
      </c>
      <c r="D118" s="67">
        <v>2.333333333333333</v>
      </c>
      <c r="E118" s="68" t="s">
        <v>137</v>
      </c>
      <c r="F118" s="69">
        <v>29.636363636363637</v>
      </c>
      <c r="G118" s="66"/>
      <c r="H118" s="70"/>
      <c r="I118" s="71"/>
      <c r="J118" s="71"/>
      <c r="K118" s="34"/>
      <c r="L118" s="78">
        <v>118</v>
      </c>
      <c r="M118" s="78"/>
      <c r="N118" s="73"/>
      <c r="O118" s="80" t="s">
        <v>287</v>
      </c>
      <c r="P118" s="80" t="s">
        <v>338</v>
      </c>
      <c r="Q118" s="80" t="s">
        <v>482</v>
      </c>
      <c r="R118" s="80" t="s">
        <v>508</v>
      </c>
      <c r="S118" s="80"/>
      <c r="T118" s="80"/>
      <c r="U118" s="80"/>
      <c r="V118" s="80"/>
      <c r="W118" s="80"/>
      <c r="X118" s="80"/>
      <c r="Y118" s="80"/>
      <c r="Z118" s="80"/>
      <c r="AA118" s="80"/>
      <c r="AB118">
        <v>2</v>
      </c>
      <c r="AC118" s="79" t="str">
        <f>REPLACE(INDEX(GroupVertices[Group],MATCH(Edges[[#This Row],[Vertex 1]],GroupVertices[Vertex],0)),1,1,"")</f>
        <v>1</v>
      </c>
      <c r="AD118" s="79" t="str">
        <f>REPLACE(INDEX(GroupVertices[Group],MATCH(Edges[[#This Row],[Vertex 2]],GroupVertices[Vertex],0)),1,1,"")</f>
        <v>1</v>
      </c>
      <c r="AE118" s="48">
        <v>0</v>
      </c>
      <c r="AF118" s="49">
        <v>0</v>
      </c>
      <c r="AG118" s="48">
        <v>1</v>
      </c>
      <c r="AH118" s="49">
        <v>33.333333333333336</v>
      </c>
      <c r="AI118" s="48">
        <v>0</v>
      </c>
      <c r="AJ118" s="49">
        <v>0</v>
      </c>
      <c r="AK118" s="48">
        <v>2</v>
      </c>
      <c r="AL118" s="49">
        <v>66.66666666666667</v>
      </c>
      <c r="AM118" s="48">
        <v>3</v>
      </c>
    </row>
    <row r="119" spans="1:39" ht="15">
      <c r="A119" s="65" t="s">
        <v>234</v>
      </c>
      <c r="B119" s="65" t="s">
        <v>243</v>
      </c>
      <c r="C119" s="66" t="s">
        <v>1664</v>
      </c>
      <c r="D119" s="67">
        <v>2.333333333333333</v>
      </c>
      <c r="E119" s="68" t="s">
        <v>137</v>
      </c>
      <c r="F119" s="69">
        <v>29.636363636363637</v>
      </c>
      <c r="G119" s="66"/>
      <c r="H119" s="70"/>
      <c r="I119" s="71"/>
      <c r="J119" s="71"/>
      <c r="K119" s="34"/>
      <c r="L119" s="78">
        <v>119</v>
      </c>
      <c r="M119" s="78"/>
      <c r="N119" s="73"/>
      <c r="O119" s="80" t="s">
        <v>287</v>
      </c>
      <c r="P119" s="80" t="s">
        <v>352</v>
      </c>
      <c r="Q119" s="80" t="s">
        <v>500</v>
      </c>
      <c r="R119" s="80" t="s">
        <v>654</v>
      </c>
      <c r="S119" s="80"/>
      <c r="T119" s="80"/>
      <c r="U119" s="80"/>
      <c r="V119" s="80"/>
      <c r="W119" s="80"/>
      <c r="X119" s="80"/>
      <c r="Y119" s="80"/>
      <c r="Z119" s="80"/>
      <c r="AA119" s="80"/>
      <c r="AB119">
        <v>2</v>
      </c>
      <c r="AC119" s="79" t="str">
        <f>REPLACE(INDEX(GroupVertices[Group],MATCH(Edges[[#This Row],[Vertex 1]],GroupVertices[Vertex],0)),1,1,"")</f>
        <v>1</v>
      </c>
      <c r="AD119" s="79" t="str">
        <f>REPLACE(INDEX(GroupVertices[Group],MATCH(Edges[[#This Row],[Vertex 2]],GroupVertices[Vertex],0)),1,1,"")</f>
        <v>1</v>
      </c>
      <c r="AE119" s="48">
        <v>3</v>
      </c>
      <c r="AF119" s="49">
        <v>5.172413793103448</v>
      </c>
      <c r="AG119" s="48">
        <v>5</v>
      </c>
      <c r="AH119" s="49">
        <v>8.620689655172415</v>
      </c>
      <c r="AI119" s="48">
        <v>0</v>
      </c>
      <c r="AJ119" s="49">
        <v>0</v>
      </c>
      <c r="AK119" s="48">
        <v>50</v>
      </c>
      <c r="AL119" s="49">
        <v>86.20689655172414</v>
      </c>
      <c r="AM119" s="48">
        <v>58</v>
      </c>
    </row>
    <row r="120" spans="1:39" ht="15">
      <c r="A120" s="65" t="s">
        <v>234</v>
      </c>
      <c r="B120" s="65" t="s">
        <v>248</v>
      </c>
      <c r="C120" s="66" t="s">
        <v>1665</v>
      </c>
      <c r="D120" s="67">
        <v>1</v>
      </c>
      <c r="E120" s="68" t="s">
        <v>133</v>
      </c>
      <c r="F120" s="69">
        <v>32</v>
      </c>
      <c r="G120" s="66"/>
      <c r="H120" s="70"/>
      <c r="I120" s="71"/>
      <c r="J120" s="71"/>
      <c r="K120" s="34"/>
      <c r="L120" s="78">
        <v>120</v>
      </c>
      <c r="M120" s="78"/>
      <c r="N120" s="73"/>
      <c r="O120" s="80" t="s">
        <v>287</v>
      </c>
      <c r="P120" s="80" t="s">
        <v>338</v>
      </c>
      <c r="Q120" s="80" t="s">
        <v>482</v>
      </c>
      <c r="R120" s="80" t="s">
        <v>509</v>
      </c>
      <c r="S120" s="80"/>
      <c r="T120" s="80"/>
      <c r="U120" s="80"/>
      <c r="V120" s="80"/>
      <c r="W120" s="80"/>
      <c r="X120" s="80"/>
      <c r="Y120" s="80"/>
      <c r="Z120" s="80"/>
      <c r="AA120" s="80"/>
      <c r="AB120">
        <v>1</v>
      </c>
      <c r="AC120" s="79" t="str">
        <f>REPLACE(INDEX(GroupVertices[Group],MATCH(Edges[[#This Row],[Vertex 1]],GroupVertices[Vertex],0)),1,1,"")</f>
        <v>1</v>
      </c>
      <c r="AD120" s="79" t="str">
        <f>REPLACE(INDEX(GroupVertices[Group],MATCH(Edges[[#This Row],[Vertex 2]],GroupVertices[Vertex],0)),1,1,"")</f>
        <v>1</v>
      </c>
      <c r="AE120" s="48">
        <v>0</v>
      </c>
      <c r="AF120" s="49">
        <v>0</v>
      </c>
      <c r="AG120" s="48">
        <v>1</v>
      </c>
      <c r="AH120" s="49">
        <v>33.333333333333336</v>
      </c>
      <c r="AI120" s="48">
        <v>0</v>
      </c>
      <c r="AJ120" s="49">
        <v>0</v>
      </c>
      <c r="AK120" s="48">
        <v>2</v>
      </c>
      <c r="AL120" s="49">
        <v>66.66666666666667</v>
      </c>
      <c r="AM120" s="48">
        <v>3</v>
      </c>
    </row>
    <row r="121" spans="1:39" ht="15">
      <c r="A121" s="65" t="s">
        <v>234</v>
      </c>
      <c r="B121" s="65" t="s">
        <v>217</v>
      </c>
      <c r="C121" s="66" t="s">
        <v>1665</v>
      </c>
      <c r="D121" s="67">
        <v>1</v>
      </c>
      <c r="E121" s="68" t="s">
        <v>133</v>
      </c>
      <c r="F121" s="69">
        <v>32</v>
      </c>
      <c r="G121" s="66"/>
      <c r="H121" s="70"/>
      <c r="I121" s="71"/>
      <c r="J121" s="71"/>
      <c r="K121" s="34"/>
      <c r="L121" s="78">
        <v>121</v>
      </c>
      <c r="M121" s="78"/>
      <c r="N121" s="73"/>
      <c r="O121" s="80" t="s">
        <v>287</v>
      </c>
      <c r="P121" s="80" t="s">
        <v>353</v>
      </c>
      <c r="Q121" s="80" t="s">
        <v>501</v>
      </c>
      <c r="R121" s="80" t="s">
        <v>655</v>
      </c>
      <c r="S121" s="80"/>
      <c r="T121" s="80"/>
      <c r="U121" s="80"/>
      <c r="V121" s="80"/>
      <c r="W121" s="80"/>
      <c r="X121" s="80"/>
      <c r="Y121" s="80"/>
      <c r="Z121" s="80"/>
      <c r="AA121" s="80"/>
      <c r="AB121">
        <v>1</v>
      </c>
      <c r="AC121" s="79" t="str">
        <f>REPLACE(INDEX(GroupVertices[Group],MATCH(Edges[[#This Row],[Vertex 1]],GroupVertices[Vertex],0)),1,1,"")</f>
        <v>1</v>
      </c>
      <c r="AD121" s="79" t="str">
        <f>REPLACE(INDEX(GroupVertices[Group],MATCH(Edges[[#This Row],[Vertex 2]],GroupVertices[Vertex],0)),1,1,"")</f>
        <v>9</v>
      </c>
      <c r="AE121" s="48">
        <v>2</v>
      </c>
      <c r="AF121" s="49">
        <v>9.523809523809524</v>
      </c>
      <c r="AG121" s="48">
        <v>0</v>
      </c>
      <c r="AH121" s="49">
        <v>0</v>
      </c>
      <c r="AI121" s="48">
        <v>0</v>
      </c>
      <c r="AJ121" s="49">
        <v>0</v>
      </c>
      <c r="AK121" s="48">
        <v>19</v>
      </c>
      <c r="AL121" s="49">
        <v>90.47619047619048</v>
      </c>
      <c r="AM121" s="48">
        <v>21</v>
      </c>
    </row>
    <row r="122" spans="1:39" ht="15">
      <c r="A122" s="65" t="s">
        <v>246</v>
      </c>
      <c r="B122" s="65" t="s">
        <v>234</v>
      </c>
      <c r="C122" s="66" t="s">
        <v>1665</v>
      </c>
      <c r="D122" s="67">
        <v>1</v>
      </c>
      <c r="E122" s="68" t="s">
        <v>133</v>
      </c>
      <c r="F122" s="69">
        <v>32</v>
      </c>
      <c r="G122" s="66"/>
      <c r="H122" s="70"/>
      <c r="I122" s="71"/>
      <c r="J122" s="71"/>
      <c r="K122" s="34"/>
      <c r="L122" s="78">
        <v>122</v>
      </c>
      <c r="M122" s="78"/>
      <c r="N122" s="73"/>
      <c r="O122" s="80" t="s">
        <v>287</v>
      </c>
      <c r="P122" s="80" t="s">
        <v>351</v>
      </c>
      <c r="Q122" s="80" t="s">
        <v>499</v>
      </c>
      <c r="R122" s="80" t="s">
        <v>498</v>
      </c>
      <c r="S122" s="80"/>
      <c r="T122" s="80"/>
      <c r="U122" s="80"/>
      <c r="V122" s="80"/>
      <c r="W122" s="80"/>
      <c r="X122" s="80"/>
      <c r="Y122" s="80"/>
      <c r="Z122" s="80"/>
      <c r="AA122" s="80"/>
      <c r="AB122">
        <v>1</v>
      </c>
      <c r="AC122" s="79" t="str">
        <f>REPLACE(INDEX(GroupVertices[Group],MATCH(Edges[[#This Row],[Vertex 1]],GroupVertices[Vertex],0)),1,1,"")</f>
        <v>1</v>
      </c>
      <c r="AD122" s="79" t="str">
        <f>REPLACE(INDEX(GroupVertices[Group],MATCH(Edges[[#This Row],[Vertex 2]],GroupVertices[Vertex],0)),1,1,"")</f>
        <v>1</v>
      </c>
      <c r="AE122" s="48">
        <v>0</v>
      </c>
      <c r="AF122" s="49">
        <v>0</v>
      </c>
      <c r="AG122" s="48">
        <v>1</v>
      </c>
      <c r="AH122" s="49">
        <v>33.333333333333336</v>
      </c>
      <c r="AI122" s="48">
        <v>0</v>
      </c>
      <c r="AJ122" s="49">
        <v>0</v>
      </c>
      <c r="AK122" s="48">
        <v>2</v>
      </c>
      <c r="AL122" s="49">
        <v>66.66666666666667</v>
      </c>
      <c r="AM122" s="48">
        <v>3</v>
      </c>
    </row>
    <row r="123" spans="1:39" ht="15">
      <c r="A123" s="65" t="s">
        <v>246</v>
      </c>
      <c r="B123" s="65" t="s">
        <v>219</v>
      </c>
      <c r="C123" s="66" t="s">
        <v>1665</v>
      </c>
      <c r="D123" s="67">
        <v>1</v>
      </c>
      <c r="E123" s="68" t="s">
        <v>133</v>
      </c>
      <c r="F123" s="69">
        <v>32</v>
      </c>
      <c r="G123" s="66"/>
      <c r="H123" s="70"/>
      <c r="I123" s="71"/>
      <c r="J123" s="71"/>
      <c r="K123" s="34"/>
      <c r="L123" s="78">
        <v>123</v>
      </c>
      <c r="M123" s="78"/>
      <c r="N123" s="73"/>
      <c r="O123" s="80" t="s">
        <v>287</v>
      </c>
      <c r="P123" s="80" t="s">
        <v>354</v>
      </c>
      <c r="Q123" s="80" t="s">
        <v>502</v>
      </c>
      <c r="R123" s="80" t="s">
        <v>656</v>
      </c>
      <c r="S123" s="80"/>
      <c r="T123" s="80"/>
      <c r="U123" s="80"/>
      <c r="V123" s="80"/>
      <c r="W123" s="80"/>
      <c r="X123" s="80"/>
      <c r="Y123" s="80"/>
      <c r="Z123" s="80"/>
      <c r="AA123" s="80"/>
      <c r="AB123">
        <v>1</v>
      </c>
      <c r="AC123" s="79" t="str">
        <f>REPLACE(INDEX(GroupVertices[Group],MATCH(Edges[[#This Row],[Vertex 1]],GroupVertices[Vertex],0)),1,1,"")</f>
        <v>1</v>
      </c>
      <c r="AD123" s="79" t="str">
        <f>REPLACE(INDEX(GroupVertices[Group],MATCH(Edges[[#This Row],[Vertex 2]],GroupVertices[Vertex],0)),1,1,"")</f>
        <v>1</v>
      </c>
      <c r="AE123" s="48">
        <v>0</v>
      </c>
      <c r="AF123" s="49">
        <v>0</v>
      </c>
      <c r="AG123" s="48">
        <v>4</v>
      </c>
      <c r="AH123" s="49">
        <v>11.764705882352942</v>
      </c>
      <c r="AI123" s="48">
        <v>0</v>
      </c>
      <c r="AJ123" s="49">
        <v>0</v>
      </c>
      <c r="AK123" s="48">
        <v>30</v>
      </c>
      <c r="AL123" s="49">
        <v>88.23529411764706</v>
      </c>
      <c r="AM123" s="48">
        <v>34</v>
      </c>
    </row>
    <row r="124" spans="1:39" ht="15">
      <c r="A124" s="65" t="s">
        <v>222</v>
      </c>
      <c r="B124" s="65" t="s">
        <v>221</v>
      </c>
      <c r="C124" s="66" t="s">
        <v>1666</v>
      </c>
      <c r="D124" s="67">
        <v>3.6666666666666665</v>
      </c>
      <c r="E124" s="68" t="s">
        <v>137</v>
      </c>
      <c r="F124" s="69">
        <v>27.272727272727273</v>
      </c>
      <c r="G124" s="66"/>
      <c r="H124" s="70"/>
      <c r="I124" s="71"/>
      <c r="J124" s="71"/>
      <c r="K124" s="34"/>
      <c r="L124" s="78">
        <v>124</v>
      </c>
      <c r="M124" s="78"/>
      <c r="N124" s="73"/>
      <c r="O124" s="80" t="s">
        <v>287</v>
      </c>
      <c r="P124" s="80" t="s">
        <v>355</v>
      </c>
      <c r="Q124" s="80" t="s">
        <v>503</v>
      </c>
      <c r="R124" s="80" t="s">
        <v>503</v>
      </c>
      <c r="S124" s="80"/>
      <c r="T124" s="80"/>
      <c r="U124" s="80"/>
      <c r="V124" s="80"/>
      <c r="W124" s="80"/>
      <c r="X124" s="80"/>
      <c r="Y124" s="80"/>
      <c r="Z124" s="80"/>
      <c r="AA124" s="80"/>
      <c r="AB124">
        <v>3</v>
      </c>
      <c r="AC124" s="79" t="str">
        <f>REPLACE(INDEX(GroupVertices[Group],MATCH(Edges[[#This Row],[Vertex 1]],GroupVertices[Vertex],0)),1,1,"")</f>
        <v>1</v>
      </c>
      <c r="AD124" s="79" t="str">
        <f>REPLACE(INDEX(GroupVertices[Group],MATCH(Edges[[#This Row],[Vertex 2]],GroupVertices[Vertex],0)),1,1,"")</f>
        <v>1</v>
      </c>
      <c r="AE124" s="48">
        <v>4</v>
      </c>
      <c r="AF124" s="49">
        <v>4.878048780487805</v>
      </c>
      <c r="AG124" s="48">
        <v>1</v>
      </c>
      <c r="AH124" s="49">
        <v>1.2195121951219512</v>
      </c>
      <c r="AI124" s="48">
        <v>0</v>
      </c>
      <c r="AJ124" s="49">
        <v>0</v>
      </c>
      <c r="AK124" s="48">
        <v>77</v>
      </c>
      <c r="AL124" s="49">
        <v>93.90243902439025</v>
      </c>
      <c r="AM124" s="48">
        <v>82</v>
      </c>
    </row>
    <row r="125" spans="1:39" ht="15">
      <c r="A125" s="65" t="s">
        <v>222</v>
      </c>
      <c r="B125" s="65" t="s">
        <v>221</v>
      </c>
      <c r="C125" s="66" t="s">
        <v>1666</v>
      </c>
      <c r="D125" s="67">
        <v>3.6666666666666665</v>
      </c>
      <c r="E125" s="68" t="s">
        <v>137</v>
      </c>
      <c r="F125" s="69">
        <v>27.272727272727273</v>
      </c>
      <c r="G125" s="66"/>
      <c r="H125" s="70"/>
      <c r="I125" s="71"/>
      <c r="J125" s="71"/>
      <c r="K125" s="34"/>
      <c r="L125" s="78">
        <v>125</v>
      </c>
      <c r="M125" s="78"/>
      <c r="N125" s="73"/>
      <c r="O125" s="80" t="s">
        <v>287</v>
      </c>
      <c r="P125" s="80" t="s">
        <v>338</v>
      </c>
      <c r="Q125" s="80" t="s">
        <v>504</v>
      </c>
      <c r="R125" s="80" t="s">
        <v>636</v>
      </c>
      <c r="S125" s="80"/>
      <c r="T125" s="80"/>
      <c r="U125" s="80"/>
      <c r="V125" s="80"/>
      <c r="W125" s="80"/>
      <c r="X125" s="80"/>
      <c r="Y125" s="80"/>
      <c r="Z125" s="80"/>
      <c r="AA125" s="80"/>
      <c r="AB125">
        <v>3</v>
      </c>
      <c r="AC125" s="79" t="str">
        <f>REPLACE(INDEX(GroupVertices[Group],MATCH(Edges[[#This Row],[Vertex 1]],GroupVertices[Vertex],0)),1,1,"")</f>
        <v>1</v>
      </c>
      <c r="AD125" s="79" t="str">
        <f>REPLACE(INDEX(GroupVertices[Group],MATCH(Edges[[#This Row],[Vertex 2]],GroupVertices[Vertex],0)),1,1,"")</f>
        <v>1</v>
      </c>
      <c r="AE125" s="48">
        <v>0</v>
      </c>
      <c r="AF125" s="49">
        <v>0</v>
      </c>
      <c r="AG125" s="48">
        <v>1</v>
      </c>
      <c r="AH125" s="49">
        <v>5.882352941176471</v>
      </c>
      <c r="AI125" s="48">
        <v>0</v>
      </c>
      <c r="AJ125" s="49">
        <v>0</v>
      </c>
      <c r="AK125" s="48">
        <v>16</v>
      </c>
      <c r="AL125" s="49">
        <v>94.11764705882354</v>
      </c>
      <c r="AM125" s="48">
        <v>17</v>
      </c>
    </row>
    <row r="126" spans="1:39" ht="15">
      <c r="A126" s="65" t="s">
        <v>222</v>
      </c>
      <c r="B126" s="65" t="s">
        <v>221</v>
      </c>
      <c r="C126" s="66" t="s">
        <v>1666</v>
      </c>
      <c r="D126" s="67">
        <v>3.6666666666666665</v>
      </c>
      <c r="E126" s="68" t="s">
        <v>137</v>
      </c>
      <c r="F126" s="69">
        <v>27.272727272727273</v>
      </c>
      <c r="G126" s="66"/>
      <c r="H126" s="70"/>
      <c r="I126" s="71"/>
      <c r="J126" s="71"/>
      <c r="K126" s="34"/>
      <c r="L126" s="78">
        <v>126</v>
      </c>
      <c r="M126" s="78"/>
      <c r="N126" s="73"/>
      <c r="O126" s="80" t="s">
        <v>287</v>
      </c>
      <c r="P126" s="80" t="s">
        <v>356</v>
      </c>
      <c r="Q126" s="80" t="s">
        <v>505</v>
      </c>
      <c r="R126" s="80" t="s">
        <v>505</v>
      </c>
      <c r="S126" s="80"/>
      <c r="T126" s="80"/>
      <c r="U126" s="80"/>
      <c r="V126" s="80"/>
      <c r="W126" s="80"/>
      <c r="X126" s="80"/>
      <c r="Y126" s="80"/>
      <c r="Z126" s="80"/>
      <c r="AA126" s="80"/>
      <c r="AB126">
        <v>3</v>
      </c>
      <c r="AC126" s="79" t="str">
        <f>REPLACE(INDEX(GroupVertices[Group],MATCH(Edges[[#This Row],[Vertex 1]],GroupVertices[Vertex],0)),1,1,"")</f>
        <v>1</v>
      </c>
      <c r="AD126" s="79" t="str">
        <f>REPLACE(INDEX(GroupVertices[Group],MATCH(Edges[[#This Row],[Vertex 2]],GroupVertices[Vertex],0)),1,1,"")</f>
        <v>1</v>
      </c>
      <c r="AE126" s="48">
        <v>5</v>
      </c>
      <c r="AF126" s="49">
        <v>2.293577981651376</v>
      </c>
      <c r="AG126" s="48">
        <v>16</v>
      </c>
      <c r="AH126" s="49">
        <v>7.339449541284404</v>
      </c>
      <c r="AI126" s="48">
        <v>0</v>
      </c>
      <c r="AJ126" s="49">
        <v>0</v>
      </c>
      <c r="AK126" s="48">
        <v>197</v>
      </c>
      <c r="AL126" s="49">
        <v>90.36697247706422</v>
      </c>
      <c r="AM126" s="48">
        <v>218</v>
      </c>
    </row>
    <row r="127" spans="1:39" ht="15">
      <c r="A127" s="65" t="s">
        <v>222</v>
      </c>
      <c r="B127" s="65" t="s">
        <v>210</v>
      </c>
      <c r="C127" s="66" t="s">
        <v>1665</v>
      </c>
      <c r="D127" s="67">
        <v>1</v>
      </c>
      <c r="E127" s="68" t="s">
        <v>133</v>
      </c>
      <c r="F127" s="69">
        <v>32</v>
      </c>
      <c r="G127" s="66"/>
      <c r="H127" s="70"/>
      <c r="I127" s="71"/>
      <c r="J127" s="71"/>
      <c r="K127" s="34"/>
      <c r="L127" s="78">
        <v>127</v>
      </c>
      <c r="M127" s="78"/>
      <c r="N127" s="73"/>
      <c r="O127" s="80" t="s">
        <v>287</v>
      </c>
      <c r="P127" s="80" t="s">
        <v>310</v>
      </c>
      <c r="Q127" s="80" t="s">
        <v>440</v>
      </c>
      <c r="R127" s="80" t="s">
        <v>440</v>
      </c>
      <c r="S127" s="80"/>
      <c r="T127" s="80"/>
      <c r="U127" s="80"/>
      <c r="V127" s="80"/>
      <c r="W127" s="80"/>
      <c r="X127" s="80"/>
      <c r="Y127" s="80"/>
      <c r="Z127" s="80"/>
      <c r="AA127" s="80"/>
      <c r="AB127">
        <v>1</v>
      </c>
      <c r="AC127" s="79" t="str">
        <f>REPLACE(INDEX(GroupVertices[Group],MATCH(Edges[[#This Row],[Vertex 1]],GroupVertices[Vertex],0)),1,1,"")</f>
        <v>1</v>
      </c>
      <c r="AD127" s="79" t="str">
        <f>REPLACE(INDEX(GroupVertices[Group],MATCH(Edges[[#This Row],[Vertex 2]],GroupVertices[Vertex],0)),1,1,"")</f>
        <v>1</v>
      </c>
      <c r="AE127" s="48">
        <v>2</v>
      </c>
      <c r="AF127" s="49">
        <v>28.571428571428573</v>
      </c>
      <c r="AG127" s="48">
        <v>3</v>
      </c>
      <c r="AH127" s="49">
        <v>42.857142857142854</v>
      </c>
      <c r="AI127" s="48">
        <v>0</v>
      </c>
      <c r="AJ127" s="49">
        <v>0</v>
      </c>
      <c r="AK127" s="48">
        <v>2</v>
      </c>
      <c r="AL127" s="49">
        <v>28.571428571428573</v>
      </c>
      <c r="AM127" s="48">
        <v>7</v>
      </c>
    </row>
    <row r="128" spans="1:39" ht="15">
      <c r="A128" s="65" t="s">
        <v>224</v>
      </c>
      <c r="B128" s="65" t="s">
        <v>222</v>
      </c>
      <c r="C128" s="66" t="s">
        <v>1665</v>
      </c>
      <c r="D128" s="67">
        <v>1</v>
      </c>
      <c r="E128" s="68" t="s">
        <v>133</v>
      </c>
      <c r="F128" s="69">
        <v>32</v>
      </c>
      <c r="G128" s="66"/>
      <c r="H128" s="70"/>
      <c r="I128" s="71"/>
      <c r="J128" s="71"/>
      <c r="K128" s="34"/>
      <c r="L128" s="78">
        <v>128</v>
      </c>
      <c r="M128" s="78"/>
      <c r="N128" s="73"/>
      <c r="O128" s="80" t="s">
        <v>287</v>
      </c>
      <c r="P128" s="80" t="s">
        <v>311</v>
      </c>
      <c r="Q128" s="80" t="s">
        <v>444</v>
      </c>
      <c r="R128" s="80" t="s">
        <v>441</v>
      </c>
      <c r="S128" s="80"/>
      <c r="T128" s="80"/>
      <c r="U128" s="80"/>
      <c r="V128" s="80"/>
      <c r="W128" s="80"/>
      <c r="X128" s="80"/>
      <c r="Y128" s="80"/>
      <c r="Z128" s="80"/>
      <c r="AA128" s="80"/>
      <c r="AB128">
        <v>1</v>
      </c>
      <c r="AC128" s="79" t="str">
        <f>REPLACE(INDEX(GroupVertices[Group],MATCH(Edges[[#This Row],[Vertex 1]],GroupVertices[Vertex],0)),1,1,"")</f>
        <v>5</v>
      </c>
      <c r="AD128" s="79" t="str">
        <f>REPLACE(INDEX(GroupVertices[Group],MATCH(Edges[[#This Row],[Vertex 2]],GroupVertices[Vertex],0)),1,1,"")</f>
        <v>1</v>
      </c>
      <c r="AE128" s="48">
        <v>1</v>
      </c>
      <c r="AF128" s="49">
        <v>25</v>
      </c>
      <c r="AG128" s="48">
        <v>0</v>
      </c>
      <c r="AH128" s="49">
        <v>0</v>
      </c>
      <c r="AI128" s="48">
        <v>0</v>
      </c>
      <c r="AJ128" s="49">
        <v>0</v>
      </c>
      <c r="AK128" s="48">
        <v>3</v>
      </c>
      <c r="AL128" s="49">
        <v>75</v>
      </c>
      <c r="AM128" s="48">
        <v>4</v>
      </c>
    </row>
    <row r="129" spans="1:39" ht="15">
      <c r="A129" s="65" t="s">
        <v>247</v>
      </c>
      <c r="B129" s="65" t="s">
        <v>222</v>
      </c>
      <c r="C129" s="66" t="s">
        <v>1665</v>
      </c>
      <c r="D129" s="67">
        <v>1</v>
      </c>
      <c r="E129" s="68" t="s">
        <v>133</v>
      </c>
      <c r="F129" s="69">
        <v>32</v>
      </c>
      <c r="G129" s="66"/>
      <c r="H129" s="70"/>
      <c r="I129" s="71"/>
      <c r="J129" s="71"/>
      <c r="K129" s="34"/>
      <c r="L129" s="78">
        <v>129</v>
      </c>
      <c r="M129" s="78"/>
      <c r="N129" s="73"/>
      <c r="O129" s="80" t="s">
        <v>287</v>
      </c>
      <c r="P129" s="80" t="s">
        <v>338</v>
      </c>
      <c r="Q129" s="80" t="s">
        <v>506</v>
      </c>
      <c r="R129" s="80" t="s">
        <v>504</v>
      </c>
      <c r="S129" s="80"/>
      <c r="T129" s="80"/>
      <c r="U129" s="80"/>
      <c r="V129" s="80"/>
      <c r="W129" s="80"/>
      <c r="X129" s="80"/>
      <c r="Y129" s="80"/>
      <c r="Z129" s="80"/>
      <c r="AA129" s="80"/>
      <c r="AB129">
        <v>1</v>
      </c>
      <c r="AC129" s="79" t="str">
        <f>REPLACE(INDEX(GroupVertices[Group],MATCH(Edges[[#This Row],[Vertex 1]],GroupVertices[Vertex],0)),1,1,"")</f>
        <v>1</v>
      </c>
      <c r="AD129" s="79" t="str">
        <f>REPLACE(INDEX(GroupVertices[Group],MATCH(Edges[[#This Row],[Vertex 2]],GroupVertices[Vertex],0)),1,1,"")</f>
        <v>1</v>
      </c>
      <c r="AE129" s="48">
        <v>0</v>
      </c>
      <c r="AF129" s="49">
        <v>0</v>
      </c>
      <c r="AG129" s="48">
        <v>0</v>
      </c>
      <c r="AH129" s="49">
        <v>0</v>
      </c>
      <c r="AI129" s="48">
        <v>0</v>
      </c>
      <c r="AJ129" s="49">
        <v>0</v>
      </c>
      <c r="AK129" s="48">
        <v>2</v>
      </c>
      <c r="AL129" s="49">
        <v>100</v>
      </c>
      <c r="AM129" s="48">
        <v>2</v>
      </c>
    </row>
    <row r="130" spans="1:39" ht="15">
      <c r="A130" s="65" t="s">
        <v>243</v>
      </c>
      <c r="B130" s="65" t="s">
        <v>222</v>
      </c>
      <c r="C130" s="66" t="s">
        <v>1664</v>
      </c>
      <c r="D130" s="67">
        <v>2.333333333333333</v>
      </c>
      <c r="E130" s="68" t="s">
        <v>137</v>
      </c>
      <c r="F130" s="69">
        <v>29.636363636363637</v>
      </c>
      <c r="G130" s="66"/>
      <c r="H130" s="70"/>
      <c r="I130" s="71"/>
      <c r="J130" s="71"/>
      <c r="K130" s="34"/>
      <c r="L130" s="78">
        <v>130</v>
      </c>
      <c r="M130" s="78"/>
      <c r="N130" s="73"/>
      <c r="O130" s="80" t="s">
        <v>287</v>
      </c>
      <c r="P130" s="80" t="s">
        <v>357</v>
      </c>
      <c r="Q130" s="80" t="s">
        <v>507</v>
      </c>
      <c r="R130" s="80" t="s">
        <v>657</v>
      </c>
      <c r="S130" s="80"/>
      <c r="T130" s="80"/>
      <c r="U130" s="80"/>
      <c r="V130" s="80"/>
      <c r="W130" s="80"/>
      <c r="X130" s="80"/>
      <c r="Y130" s="80"/>
      <c r="Z130" s="80"/>
      <c r="AA130" s="80"/>
      <c r="AB130">
        <v>2</v>
      </c>
      <c r="AC130" s="79" t="str">
        <f>REPLACE(INDEX(GroupVertices[Group],MATCH(Edges[[#This Row],[Vertex 1]],GroupVertices[Vertex],0)),1,1,"")</f>
        <v>1</v>
      </c>
      <c r="AD130" s="79" t="str">
        <f>REPLACE(INDEX(GroupVertices[Group],MATCH(Edges[[#This Row],[Vertex 2]],GroupVertices[Vertex],0)),1,1,"")</f>
        <v>1</v>
      </c>
      <c r="AE130" s="48">
        <v>1</v>
      </c>
      <c r="AF130" s="49">
        <v>3.8461538461538463</v>
      </c>
      <c r="AG130" s="48">
        <v>2</v>
      </c>
      <c r="AH130" s="49">
        <v>7.6923076923076925</v>
      </c>
      <c r="AI130" s="48">
        <v>0</v>
      </c>
      <c r="AJ130" s="49">
        <v>0</v>
      </c>
      <c r="AK130" s="48">
        <v>23</v>
      </c>
      <c r="AL130" s="49">
        <v>88.46153846153847</v>
      </c>
      <c r="AM130" s="48">
        <v>26</v>
      </c>
    </row>
    <row r="131" spans="1:39" ht="15">
      <c r="A131" s="65" t="s">
        <v>243</v>
      </c>
      <c r="B131" s="65" t="s">
        <v>222</v>
      </c>
      <c r="C131" s="66" t="s">
        <v>1664</v>
      </c>
      <c r="D131" s="67">
        <v>2.333333333333333</v>
      </c>
      <c r="E131" s="68" t="s">
        <v>137</v>
      </c>
      <c r="F131" s="69">
        <v>29.636363636363637</v>
      </c>
      <c r="G131" s="66"/>
      <c r="H131" s="70"/>
      <c r="I131" s="71"/>
      <c r="J131" s="71"/>
      <c r="K131" s="34"/>
      <c r="L131" s="78">
        <v>131</v>
      </c>
      <c r="M131" s="78"/>
      <c r="N131" s="73"/>
      <c r="O131" s="80" t="s">
        <v>287</v>
      </c>
      <c r="P131" s="80" t="s">
        <v>338</v>
      </c>
      <c r="Q131" s="80" t="s">
        <v>508</v>
      </c>
      <c r="R131" s="80" t="s">
        <v>504</v>
      </c>
      <c r="S131" s="80"/>
      <c r="T131" s="80"/>
      <c r="U131" s="80"/>
      <c r="V131" s="80"/>
      <c r="W131" s="80"/>
      <c r="X131" s="80"/>
      <c r="Y131" s="80"/>
      <c r="Z131" s="80"/>
      <c r="AA131" s="80"/>
      <c r="AB131">
        <v>2</v>
      </c>
      <c r="AC131" s="79" t="str">
        <f>REPLACE(INDEX(GroupVertices[Group],MATCH(Edges[[#This Row],[Vertex 1]],GroupVertices[Vertex],0)),1,1,"")</f>
        <v>1</v>
      </c>
      <c r="AD131" s="79" t="str">
        <f>REPLACE(INDEX(GroupVertices[Group],MATCH(Edges[[#This Row],[Vertex 2]],GroupVertices[Vertex],0)),1,1,"")</f>
        <v>1</v>
      </c>
      <c r="AE131" s="48">
        <v>0</v>
      </c>
      <c r="AF131" s="49">
        <v>0</v>
      </c>
      <c r="AG131" s="48">
        <v>0</v>
      </c>
      <c r="AH131" s="49">
        <v>0</v>
      </c>
      <c r="AI131" s="48">
        <v>0</v>
      </c>
      <c r="AJ131" s="49">
        <v>0</v>
      </c>
      <c r="AK131" s="48">
        <v>13</v>
      </c>
      <c r="AL131" s="49">
        <v>100</v>
      </c>
      <c r="AM131" s="48">
        <v>13</v>
      </c>
    </row>
    <row r="132" spans="1:39" ht="15">
      <c r="A132" s="65" t="s">
        <v>248</v>
      </c>
      <c r="B132" s="65" t="s">
        <v>222</v>
      </c>
      <c r="C132" s="66" t="s">
        <v>1665</v>
      </c>
      <c r="D132" s="67">
        <v>1</v>
      </c>
      <c r="E132" s="68" t="s">
        <v>133</v>
      </c>
      <c r="F132" s="69">
        <v>32</v>
      </c>
      <c r="G132" s="66"/>
      <c r="H132" s="70"/>
      <c r="I132" s="71"/>
      <c r="J132" s="71"/>
      <c r="K132" s="34"/>
      <c r="L132" s="78">
        <v>132</v>
      </c>
      <c r="M132" s="78"/>
      <c r="N132" s="73"/>
      <c r="O132" s="80" t="s">
        <v>287</v>
      </c>
      <c r="P132" s="80" t="s">
        <v>338</v>
      </c>
      <c r="Q132" s="80" t="s">
        <v>509</v>
      </c>
      <c r="R132" s="80" t="s">
        <v>504</v>
      </c>
      <c r="S132" s="80"/>
      <c r="T132" s="80"/>
      <c r="U132" s="80"/>
      <c r="V132" s="80"/>
      <c r="W132" s="80"/>
      <c r="X132" s="80"/>
      <c r="Y132" s="80"/>
      <c r="Z132" s="80"/>
      <c r="AA132" s="80"/>
      <c r="AB132">
        <v>1</v>
      </c>
      <c r="AC132" s="79" t="str">
        <f>REPLACE(INDEX(GroupVertices[Group],MATCH(Edges[[#This Row],[Vertex 1]],GroupVertices[Vertex],0)),1,1,"")</f>
        <v>1</v>
      </c>
      <c r="AD132" s="79" t="str">
        <f>REPLACE(INDEX(GroupVertices[Group],MATCH(Edges[[#This Row],[Vertex 2]],GroupVertices[Vertex],0)),1,1,"")</f>
        <v>1</v>
      </c>
      <c r="AE132" s="48">
        <v>1</v>
      </c>
      <c r="AF132" s="49">
        <v>12.5</v>
      </c>
      <c r="AG132" s="48">
        <v>0</v>
      </c>
      <c r="AH132" s="49">
        <v>0</v>
      </c>
      <c r="AI132" s="48">
        <v>0</v>
      </c>
      <c r="AJ132" s="49">
        <v>0</v>
      </c>
      <c r="AK132" s="48">
        <v>7</v>
      </c>
      <c r="AL132" s="49">
        <v>87.5</v>
      </c>
      <c r="AM132" s="48">
        <v>8</v>
      </c>
    </row>
    <row r="133" spans="1:39" ht="15">
      <c r="A133" s="65" t="s">
        <v>219</v>
      </c>
      <c r="B133" s="65" t="s">
        <v>222</v>
      </c>
      <c r="C133" s="66" t="s">
        <v>1665</v>
      </c>
      <c r="D133" s="67">
        <v>1</v>
      </c>
      <c r="E133" s="68" t="s">
        <v>133</v>
      </c>
      <c r="F133" s="69">
        <v>32</v>
      </c>
      <c r="G133" s="66"/>
      <c r="H133" s="70"/>
      <c r="I133" s="71"/>
      <c r="J133" s="71"/>
      <c r="K133" s="34"/>
      <c r="L133" s="78">
        <v>133</v>
      </c>
      <c r="M133" s="78"/>
      <c r="N133" s="73"/>
      <c r="O133" s="80" t="s">
        <v>287</v>
      </c>
      <c r="P133" s="80" t="s">
        <v>357</v>
      </c>
      <c r="Q133" s="80" t="s">
        <v>510</v>
      </c>
      <c r="R133" s="80" t="s">
        <v>657</v>
      </c>
      <c r="S133" s="80"/>
      <c r="T133" s="80"/>
      <c r="U133" s="80"/>
      <c r="V133" s="80"/>
      <c r="W133" s="80"/>
      <c r="X133" s="80"/>
      <c r="Y133" s="80"/>
      <c r="Z133" s="80"/>
      <c r="AA133" s="80"/>
      <c r="AB133">
        <v>1</v>
      </c>
      <c r="AC133" s="79" t="str">
        <f>REPLACE(INDEX(GroupVertices[Group],MATCH(Edges[[#This Row],[Vertex 1]],GroupVertices[Vertex],0)),1,1,"")</f>
        <v>1</v>
      </c>
      <c r="AD133" s="79" t="str">
        <f>REPLACE(INDEX(GroupVertices[Group],MATCH(Edges[[#This Row],[Vertex 2]],GroupVertices[Vertex],0)),1,1,"")</f>
        <v>1</v>
      </c>
      <c r="AE133" s="48">
        <v>1</v>
      </c>
      <c r="AF133" s="49">
        <v>2.2222222222222223</v>
      </c>
      <c r="AG133" s="48">
        <v>3</v>
      </c>
      <c r="AH133" s="49">
        <v>6.666666666666667</v>
      </c>
      <c r="AI133" s="48">
        <v>0</v>
      </c>
      <c r="AJ133" s="49">
        <v>0</v>
      </c>
      <c r="AK133" s="48">
        <v>41</v>
      </c>
      <c r="AL133" s="49">
        <v>91.11111111111111</v>
      </c>
      <c r="AM133" s="48">
        <v>45</v>
      </c>
    </row>
    <row r="134" spans="1:39" ht="15">
      <c r="A134" s="65" t="s">
        <v>249</v>
      </c>
      <c r="B134" s="65" t="s">
        <v>222</v>
      </c>
      <c r="C134" s="66" t="s">
        <v>1665</v>
      </c>
      <c r="D134" s="67">
        <v>1</v>
      </c>
      <c r="E134" s="68" t="s">
        <v>133</v>
      </c>
      <c r="F134" s="69">
        <v>32</v>
      </c>
      <c r="G134" s="66"/>
      <c r="H134" s="70"/>
      <c r="I134" s="71"/>
      <c r="J134" s="71"/>
      <c r="K134" s="34"/>
      <c r="L134" s="78">
        <v>134</v>
      </c>
      <c r="M134" s="78"/>
      <c r="N134" s="73"/>
      <c r="O134" s="80" t="s">
        <v>287</v>
      </c>
      <c r="P134" s="80" t="s">
        <v>357</v>
      </c>
      <c r="Q134" s="80" t="s">
        <v>511</v>
      </c>
      <c r="R134" s="80" t="s">
        <v>657</v>
      </c>
      <c r="S134" s="80"/>
      <c r="T134" s="80"/>
      <c r="U134" s="80"/>
      <c r="V134" s="80"/>
      <c r="W134" s="80"/>
      <c r="X134" s="80"/>
      <c r="Y134" s="80"/>
      <c r="Z134" s="80"/>
      <c r="AA134" s="80"/>
      <c r="AB134">
        <v>1</v>
      </c>
      <c r="AC134" s="79" t="str">
        <f>REPLACE(INDEX(GroupVertices[Group],MATCH(Edges[[#This Row],[Vertex 1]],GroupVertices[Vertex],0)),1,1,"")</f>
        <v>1</v>
      </c>
      <c r="AD134" s="79" t="str">
        <f>REPLACE(INDEX(GroupVertices[Group],MATCH(Edges[[#This Row],[Vertex 2]],GroupVertices[Vertex],0)),1,1,"")</f>
        <v>1</v>
      </c>
      <c r="AE134" s="48">
        <v>1</v>
      </c>
      <c r="AF134" s="49">
        <v>25</v>
      </c>
      <c r="AG134" s="48">
        <v>0</v>
      </c>
      <c r="AH134" s="49">
        <v>0</v>
      </c>
      <c r="AI134" s="48">
        <v>0</v>
      </c>
      <c r="AJ134" s="49">
        <v>0</v>
      </c>
      <c r="AK134" s="48">
        <v>3</v>
      </c>
      <c r="AL134" s="49">
        <v>75</v>
      </c>
      <c r="AM134" s="48">
        <v>4</v>
      </c>
    </row>
    <row r="135" spans="1:39" ht="15">
      <c r="A135" s="65" t="s">
        <v>247</v>
      </c>
      <c r="B135" s="65" t="s">
        <v>221</v>
      </c>
      <c r="C135" s="66" t="s">
        <v>1665</v>
      </c>
      <c r="D135" s="67">
        <v>1</v>
      </c>
      <c r="E135" s="68" t="s">
        <v>133</v>
      </c>
      <c r="F135" s="69">
        <v>32</v>
      </c>
      <c r="G135" s="66"/>
      <c r="H135" s="70"/>
      <c r="I135" s="71"/>
      <c r="J135" s="71"/>
      <c r="K135" s="34"/>
      <c r="L135" s="78">
        <v>135</v>
      </c>
      <c r="M135" s="78"/>
      <c r="N135" s="73"/>
      <c r="O135" s="80" t="s">
        <v>287</v>
      </c>
      <c r="P135" s="80" t="s">
        <v>338</v>
      </c>
      <c r="Q135" s="80" t="s">
        <v>506</v>
      </c>
      <c r="R135" s="80" t="s">
        <v>636</v>
      </c>
      <c r="S135" s="80"/>
      <c r="T135" s="80"/>
      <c r="U135" s="80"/>
      <c r="V135" s="80"/>
      <c r="W135" s="80"/>
      <c r="X135" s="80"/>
      <c r="Y135" s="80"/>
      <c r="Z135" s="80"/>
      <c r="AA135" s="80"/>
      <c r="AB135">
        <v>1</v>
      </c>
      <c r="AC135" s="79" t="str">
        <f>REPLACE(INDEX(GroupVertices[Group],MATCH(Edges[[#This Row],[Vertex 1]],GroupVertices[Vertex],0)),1,1,"")</f>
        <v>1</v>
      </c>
      <c r="AD135" s="79" t="str">
        <f>REPLACE(INDEX(GroupVertices[Group],MATCH(Edges[[#This Row],[Vertex 2]],GroupVertices[Vertex],0)),1,1,"")</f>
        <v>1</v>
      </c>
      <c r="AE135" s="48">
        <v>0</v>
      </c>
      <c r="AF135" s="49">
        <v>0</v>
      </c>
      <c r="AG135" s="48">
        <v>0</v>
      </c>
      <c r="AH135" s="49">
        <v>0</v>
      </c>
      <c r="AI135" s="48">
        <v>0</v>
      </c>
      <c r="AJ135" s="49">
        <v>0</v>
      </c>
      <c r="AK135" s="48">
        <v>2</v>
      </c>
      <c r="AL135" s="49">
        <v>100</v>
      </c>
      <c r="AM135" s="48">
        <v>2</v>
      </c>
    </row>
    <row r="136" spans="1:39" ht="15">
      <c r="A136" s="65" t="s">
        <v>243</v>
      </c>
      <c r="B136" s="65" t="s">
        <v>247</v>
      </c>
      <c r="C136" s="66" t="s">
        <v>1665</v>
      </c>
      <c r="D136" s="67">
        <v>1</v>
      </c>
      <c r="E136" s="68" t="s">
        <v>133</v>
      </c>
      <c r="F136" s="69">
        <v>32</v>
      </c>
      <c r="G136" s="66"/>
      <c r="H136" s="70"/>
      <c r="I136" s="71"/>
      <c r="J136" s="71"/>
      <c r="K136" s="34"/>
      <c r="L136" s="78">
        <v>136</v>
      </c>
      <c r="M136" s="78"/>
      <c r="N136" s="73"/>
      <c r="O136" s="80" t="s">
        <v>287</v>
      </c>
      <c r="P136" s="80" t="s">
        <v>338</v>
      </c>
      <c r="Q136" s="80" t="s">
        <v>508</v>
      </c>
      <c r="R136" s="80" t="s">
        <v>506</v>
      </c>
      <c r="S136" s="80"/>
      <c r="T136" s="80"/>
      <c r="U136" s="80"/>
      <c r="V136" s="80"/>
      <c r="W136" s="80"/>
      <c r="X136" s="80"/>
      <c r="Y136" s="80"/>
      <c r="Z136" s="80"/>
      <c r="AA136" s="80"/>
      <c r="AB136">
        <v>1</v>
      </c>
      <c r="AC136" s="79" t="str">
        <f>REPLACE(INDEX(GroupVertices[Group],MATCH(Edges[[#This Row],[Vertex 1]],GroupVertices[Vertex],0)),1,1,"")</f>
        <v>1</v>
      </c>
      <c r="AD136" s="79" t="str">
        <f>REPLACE(INDEX(GroupVertices[Group],MATCH(Edges[[#This Row],[Vertex 2]],GroupVertices[Vertex],0)),1,1,"")</f>
        <v>1</v>
      </c>
      <c r="AE136" s="48">
        <v>0</v>
      </c>
      <c r="AF136" s="49">
        <v>0</v>
      </c>
      <c r="AG136" s="48">
        <v>0</v>
      </c>
      <c r="AH136" s="49">
        <v>0</v>
      </c>
      <c r="AI136" s="48">
        <v>0</v>
      </c>
      <c r="AJ136" s="49">
        <v>0</v>
      </c>
      <c r="AK136" s="48">
        <v>13</v>
      </c>
      <c r="AL136" s="49">
        <v>100</v>
      </c>
      <c r="AM136" s="48">
        <v>13</v>
      </c>
    </row>
    <row r="137" spans="1:39" ht="15">
      <c r="A137" s="65" t="s">
        <v>248</v>
      </c>
      <c r="B137" s="65" t="s">
        <v>247</v>
      </c>
      <c r="C137" s="66" t="s">
        <v>1665</v>
      </c>
      <c r="D137" s="67">
        <v>1</v>
      </c>
      <c r="E137" s="68" t="s">
        <v>133</v>
      </c>
      <c r="F137" s="69">
        <v>32</v>
      </c>
      <c r="G137" s="66"/>
      <c r="H137" s="70"/>
      <c r="I137" s="71"/>
      <c r="J137" s="71"/>
      <c r="K137" s="34"/>
      <c r="L137" s="78">
        <v>137</v>
      </c>
      <c r="M137" s="78"/>
      <c r="N137" s="73"/>
      <c r="O137" s="80" t="s">
        <v>287</v>
      </c>
      <c r="P137" s="80" t="s">
        <v>338</v>
      </c>
      <c r="Q137" s="80" t="s">
        <v>509</v>
      </c>
      <c r="R137" s="80" t="s">
        <v>506</v>
      </c>
      <c r="S137" s="80"/>
      <c r="T137" s="80"/>
      <c r="U137" s="80"/>
      <c r="V137" s="80"/>
      <c r="W137" s="80"/>
      <c r="X137" s="80"/>
      <c r="Y137" s="80"/>
      <c r="Z137" s="80"/>
      <c r="AA137" s="80"/>
      <c r="AB137">
        <v>1</v>
      </c>
      <c r="AC137" s="79" t="str">
        <f>REPLACE(INDEX(GroupVertices[Group],MATCH(Edges[[#This Row],[Vertex 1]],GroupVertices[Vertex],0)),1,1,"")</f>
        <v>1</v>
      </c>
      <c r="AD137" s="79" t="str">
        <f>REPLACE(INDEX(GroupVertices[Group],MATCH(Edges[[#This Row],[Vertex 2]],GroupVertices[Vertex],0)),1,1,"")</f>
        <v>1</v>
      </c>
      <c r="AE137" s="48">
        <v>1</v>
      </c>
      <c r="AF137" s="49">
        <v>12.5</v>
      </c>
      <c r="AG137" s="48">
        <v>0</v>
      </c>
      <c r="AH137" s="49">
        <v>0</v>
      </c>
      <c r="AI137" s="48">
        <v>0</v>
      </c>
      <c r="AJ137" s="49">
        <v>0</v>
      </c>
      <c r="AK137" s="48">
        <v>7</v>
      </c>
      <c r="AL137" s="49">
        <v>87.5</v>
      </c>
      <c r="AM137" s="48">
        <v>8</v>
      </c>
    </row>
    <row r="138" spans="1:39" ht="15">
      <c r="A138" s="65" t="s">
        <v>249</v>
      </c>
      <c r="B138" s="65" t="s">
        <v>247</v>
      </c>
      <c r="C138" s="66" t="s">
        <v>1665</v>
      </c>
      <c r="D138" s="67">
        <v>1</v>
      </c>
      <c r="E138" s="68" t="s">
        <v>133</v>
      </c>
      <c r="F138" s="69">
        <v>32</v>
      </c>
      <c r="G138" s="66"/>
      <c r="H138" s="70"/>
      <c r="I138" s="71"/>
      <c r="J138" s="71"/>
      <c r="K138" s="34"/>
      <c r="L138" s="78">
        <v>138</v>
      </c>
      <c r="M138" s="78"/>
      <c r="N138" s="73"/>
      <c r="O138" s="80" t="s">
        <v>287</v>
      </c>
      <c r="P138" s="80" t="s">
        <v>358</v>
      </c>
      <c r="Q138" s="80" t="s">
        <v>512</v>
      </c>
      <c r="R138" s="80" t="s">
        <v>512</v>
      </c>
      <c r="S138" s="80"/>
      <c r="T138" s="80"/>
      <c r="U138" s="80"/>
      <c r="V138" s="80"/>
      <c r="W138" s="80"/>
      <c r="X138" s="80"/>
      <c r="Y138" s="80"/>
      <c r="Z138" s="80"/>
      <c r="AA138" s="80"/>
      <c r="AB138">
        <v>1</v>
      </c>
      <c r="AC138" s="79" t="str">
        <f>REPLACE(INDEX(GroupVertices[Group],MATCH(Edges[[#This Row],[Vertex 1]],GroupVertices[Vertex],0)),1,1,"")</f>
        <v>1</v>
      </c>
      <c r="AD138" s="79" t="str">
        <f>REPLACE(INDEX(GroupVertices[Group],MATCH(Edges[[#This Row],[Vertex 2]],GroupVertices[Vertex],0)),1,1,"")</f>
        <v>1</v>
      </c>
      <c r="AE138" s="48">
        <v>1</v>
      </c>
      <c r="AF138" s="49">
        <v>3.7037037037037037</v>
      </c>
      <c r="AG138" s="48">
        <v>2</v>
      </c>
      <c r="AH138" s="49">
        <v>7.407407407407407</v>
      </c>
      <c r="AI138" s="48">
        <v>0</v>
      </c>
      <c r="AJ138" s="49">
        <v>0</v>
      </c>
      <c r="AK138" s="48">
        <v>24</v>
      </c>
      <c r="AL138" s="49">
        <v>88.88888888888889</v>
      </c>
      <c r="AM138" s="48">
        <v>27</v>
      </c>
    </row>
    <row r="139" spans="1:39" ht="15">
      <c r="A139" s="65" t="s">
        <v>249</v>
      </c>
      <c r="B139" s="65" t="s">
        <v>225</v>
      </c>
      <c r="C139" s="66" t="s">
        <v>1665</v>
      </c>
      <c r="D139" s="67">
        <v>1</v>
      </c>
      <c r="E139" s="68" t="s">
        <v>133</v>
      </c>
      <c r="F139" s="69">
        <v>32</v>
      </c>
      <c r="G139" s="66"/>
      <c r="H139" s="70"/>
      <c r="I139" s="71"/>
      <c r="J139" s="71"/>
      <c r="K139" s="34"/>
      <c r="L139" s="78">
        <v>139</v>
      </c>
      <c r="M139" s="78"/>
      <c r="N139" s="73"/>
      <c r="O139" s="80" t="s">
        <v>287</v>
      </c>
      <c r="P139" s="80" t="s">
        <v>359</v>
      </c>
      <c r="Q139" s="80" t="s">
        <v>513</v>
      </c>
      <c r="R139" s="80" t="s">
        <v>658</v>
      </c>
      <c r="S139" s="80"/>
      <c r="T139" s="80"/>
      <c r="U139" s="80"/>
      <c r="V139" s="80"/>
      <c r="W139" s="80"/>
      <c r="X139" s="80"/>
      <c r="Y139" s="80"/>
      <c r="Z139" s="80"/>
      <c r="AA139" s="80"/>
      <c r="AB139">
        <v>1</v>
      </c>
      <c r="AC139" s="79" t="str">
        <f>REPLACE(INDEX(GroupVertices[Group],MATCH(Edges[[#This Row],[Vertex 1]],GroupVertices[Vertex],0)),1,1,"")</f>
        <v>1</v>
      </c>
      <c r="AD139" s="79" t="str">
        <f>REPLACE(INDEX(GroupVertices[Group],MATCH(Edges[[#This Row],[Vertex 2]],GroupVertices[Vertex],0)),1,1,"")</f>
        <v>1</v>
      </c>
      <c r="AE139" s="48">
        <v>1</v>
      </c>
      <c r="AF139" s="49">
        <v>7.6923076923076925</v>
      </c>
      <c r="AG139" s="48">
        <v>2</v>
      </c>
      <c r="AH139" s="49">
        <v>15.384615384615385</v>
      </c>
      <c r="AI139" s="48">
        <v>0</v>
      </c>
      <c r="AJ139" s="49">
        <v>0</v>
      </c>
      <c r="AK139" s="48">
        <v>10</v>
      </c>
      <c r="AL139" s="49">
        <v>76.92307692307692</v>
      </c>
      <c r="AM139" s="48">
        <v>13</v>
      </c>
    </row>
    <row r="140" spans="1:39" ht="15">
      <c r="A140" s="65" t="s">
        <v>249</v>
      </c>
      <c r="B140" s="65" t="s">
        <v>243</v>
      </c>
      <c r="C140" s="66" t="s">
        <v>1665</v>
      </c>
      <c r="D140" s="67">
        <v>1</v>
      </c>
      <c r="E140" s="68" t="s">
        <v>133</v>
      </c>
      <c r="F140" s="69">
        <v>32</v>
      </c>
      <c r="G140" s="66"/>
      <c r="H140" s="70"/>
      <c r="I140" s="71"/>
      <c r="J140" s="71"/>
      <c r="K140" s="34"/>
      <c r="L140" s="78">
        <v>140</v>
      </c>
      <c r="M140" s="78"/>
      <c r="N140" s="73"/>
      <c r="O140" s="80" t="s">
        <v>287</v>
      </c>
      <c r="P140" s="80" t="s">
        <v>357</v>
      </c>
      <c r="Q140" s="80" t="s">
        <v>511</v>
      </c>
      <c r="R140" s="80" t="s">
        <v>507</v>
      </c>
      <c r="S140" s="80"/>
      <c r="T140" s="80"/>
      <c r="U140" s="80"/>
      <c r="V140" s="80"/>
      <c r="W140" s="80"/>
      <c r="X140" s="80"/>
      <c r="Y140" s="80"/>
      <c r="Z140" s="80"/>
      <c r="AA140" s="80"/>
      <c r="AB140">
        <v>1</v>
      </c>
      <c r="AC140" s="79" t="str">
        <f>REPLACE(INDEX(GroupVertices[Group],MATCH(Edges[[#This Row],[Vertex 1]],GroupVertices[Vertex],0)),1,1,"")</f>
        <v>1</v>
      </c>
      <c r="AD140" s="79" t="str">
        <f>REPLACE(INDEX(GroupVertices[Group],MATCH(Edges[[#This Row],[Vertex 2]],GroupVertices[Vertex],0)),1,1,"")</f>
        <v>1</v>
      </c>
      <c r="AE140" s="48">
        <v>1</v>
      </c>
      <c r="AF140" s="49">
        <v>25</v>
      </c>
      <c r="AG140" s="48">
        <v>0</v>
      </c>
      <c r="AH140" s="49">
        <v>0</v>
      </c>
      <c r="AI140" s="48">
        <v>0</v>
      </c>
      <c r="AJ140" s="49">
        <v>0</v>
      </c>
      <c r="AK140" s="48">
        <v>3</v>
      </c>
      <c r="AL140" s="49">
        <v>75</v>
      </c>
      <c r="AM140" s="48">
        <v>4</v>
      </c>
    </row>
    <row r="141" spans="1:39" ht="15">
      <c r="A141" s="65" t="s">
        <v>249</v>
      </c>
      <c r="B141" s="65" t="s">
        <v>219</v>
      </c>
      <c r="C141" s="66" t="s">
        <v>1665</v>
      </c>
      <c r="D141" s="67">
        <v>1</v>
      </c>
      <c r="E141" s="68" t="s">
        <v>133</v>
      </c>
      <c r="F141" s="69">
        <v>32</v>
      </c>
      <c r="G141" s="66"/>
      <c r="H141" s="70"/>
      <c r="I141" s="71"/>
      <c r="J141" s="71"/>
      <c r="K141" s="34"/>
      <c r="L141" s="78">
        <v>141</v>
      </c>
      <c r="M141" s="78"/>
      <c r="N141" s="73"/>
      <c r="O141" s="80" t="s">
        <v>287</v>
      </c>
      <c r="P141" s="80" t="s">
        <v>357</v>
      </c>
      <c r="Q141" s="80" t="s">
        <v>511</v>
      </c>
      <c r="R141" s="80" t="s">
        <v>510</v>
      </c>
      <c r="S141" s="80"/>
      <c r="T141" s="80"/>
      <c r="U141" s="80"/>
      <c r="V141" s="80"/>
      <c r="W141" s="80"/>
      <c r="X141" s="80"/>
      <c r="Y141" s="80"/>
      <c r="Z141" s="80"/>
      <c r="AA141" s="80"/>
      <c r="AB141">
        <v>1</v>
      </c>
      <c r="AC141" s="79" t="str">
        <f>REPLACE(INDEX(GroupVertices[Group],MATCH(Edges[[#This Row],[Vertex 1]],GroupVertices[Vertex],0)),1,1,"")</f>
        <v>1</v>
      </c>
      <c r="AD141" s="79" t="str">
        <f>REPLACE(INDEX(GroupVertices[Group],MATCH(Edges[[#This Row],[Vertex 2]],GroupVertices[Vertex],0)),1,1,"")</f>
        <v>1</v>
      </c>
      <c r="AE141" s="48">
        <v>1</v>
      </c>
      <c r="AF141" s="49">
        <v>25</v>
      </c>
      <c r="AG141" s="48">
        <v>0</v>
      </c>
      <c r="AH141" s="49">
        <v>0</v>
      </c>
      <c r="AI141" s="48">
        <v>0</v>
      </c>
      <c r="AJ141" s="49">
        <v>0</v>
      </c>
      <c r="AK141" s="48">
        <v>3</v>
      </c>
      <c r="AL141" s="49">
        <v>75</v>
      </c>
      <c r="AM141" s="48">
        <v>4</v>
      </c>
    </row>
    <row r="142" spans="1:39" ht="15">
      <c r="A142" s="65" t="s">
        <v>250</v>
      </c>
      <c r="B142" s="65" t="s">
        <v>212</v>
      </c>
      <c r="C142" s="66" t="s">
        <v>1665</v>
      </c>
      <c r="D142" s="67">
        <v>1</v>
      </c>
      <c r="E142" s="68" t="s">
        <v>133</v>
      </c>
      <c r="F142" s="69">
        <v>32</v>
      </c>
      <c r="G142" s="66"/>
      <c r="H142" s="70"/>
      <c r="I142" s="71"/>
      <c r="J142" s="71"/>
      <c r="K142" s="34"/>
      <c r="L142" s="78">
        <v>142</v>
      </c>
      <c r="M142" s="78"/>
      <c r="N142" s="73"/>
      <c r="O142" s="80" t="s">
        <v>287</v>
      </c>
      <c r="P142" s="80" t="s">
        <v>360</v>
      </c>
      <c r="Q142" s="80" t="s">
        <v>514</v>
      </c>
      <c r="R142" s="80" t="s">
        <v>659</v>
      </c>
      <c r="S142" s="80"/>
      <c r="T142" s="80"/>
      <c r="U142" s="80"/>
      <c r="V142" s="80"/>
      <c r="W142" s="80"/>
      <c r="X142" s="80"/>
      <c r="Y142" s="80"/>
      <c r="Z142" s="80"/>
      <c r="AA142" s="80"/>
      <c r="AB142">
        <v>1</v>
      </c>
      <c r="AC142" s="79" t="str">
        <f>REPLACE(INDEX(GroupVertices[Group],MATCH(Edges[[#This Row],[Vertex 1]],GroupVertices[Vertex],0)),1,1,"")</f>
        <v>6</v>
      </c>
      <c r="AD142" s="79" t="str">
        <f>REPLACE(INDEX(GroupVertices[Group],MATCH(Edges[[#This Row],[Vertex 2]],GroupVertices[Vertex],0)),1,1,"")</f>
        <v>6</v>
      </c>
      <c r="AE142" s="48">
        <v>0</v>
      </c>
      <c r="AF142" s="49">
        <v>0</v>
      </c>
      <c r="AG142" s="48">
        <v>1</v>
      </c>
      <c r="AH142" s="49">
        <v>20</v>
      </c>
      <c r="AI142" s="48">
        <v>0</v>
      </c>
      <c r="AJ142" s="49">
        <v>0</v>
      </c>
      <c r="AK142" s="48">
        <v>4</v>
      </c>
      <c r="AL142" s="49">
        <v>80</v>
      </c>
      <c r="AM142" s="48">
        <v>5</v>
      </c>
    </row>
    <row r="143" spans="1:39" ht="15">
      <c r="A143" s="65" t="s">
        <v>251</v>
      </c>
      <c r="B143" s="65" t="s">
        <v>281</v>
      </c>
      <c r="C143" s="66" t="s">
        <v>1665</v>
      </c>
      <c r="D143" s="67">
        <v>1</v>
      </c>
      <c r="E143" s="68" t="s">
        <v>133</v>
      </c>
      <c r="F143" s="69">
        <v>32</v>
      </c>
      <c r="G143" s="66"/>
      <c r="H143" s="70"/>
      <c r="I143" s="71"/>
      <c r="J143" s="71"/>
      <c r="K143" s="34"/>
      <c r="L143" s="78">
        <v>143</v>
      </c>
      <c r="M143" s="78"/>
      <c r="N143" s="73"/>
      <c r="O143" s="80" t="s">
        <v>287</v>
      </c>
      <c r="P143" s="80" t="s">
        <v>361</v>
      </c>
      <c r="Q143" s="80" t="s">
        <v>515</v>
      </c>
      <c r="R143" s="80" t="s">
        <v>660</v>
      </c>
      <c r="S143" s="80"/>
      <c r="T143" s="80"/>
      <c r="U143" s="80"/>
      <c r="V143" s="80"/>
      <c r="W143" s="80"/>
      <c r="X143" s="80"/>
      <c r="Y143" s="80"/>
      <c r="Z143" s="80"/>
      <c r="AA143" s="80"/>
      <c r="AB143">
        <v>1</v>
      </c>
      <c r="AC143" s="79" t="str">
        <f>REPLACE(INDEX(GroupVertices[Group],MATCH(Edges[[#This Row],[Vertex 1]],GroupVertices[Vertex],0)),1,1,"")</f>
        <v>2</v>
      </c>
      <c r="AD143" s="79" t="str">
        <f>REPLACE(INDEX(GroupVertices[Group],MATCH(Edges[[#This Row],[Vertex 2]],GroupVertices[Vertex],0)),1,1,"")</f>
        <v>2</v>
      </c>
      <c r="AE143" s="48">
        <v>1</v>
      </c>
      <c r="AF143" s="49">
        <v>1.8181818181818181</v>
      </c>
      <c r="AG143" s="48">
        <v>2</v>
      </c>
      <c r="AH143" s="49">
        <v>3.6363636363636362</v>
      </c>
      <c r="AI143" s="48">
        <v>0</v>
      </c>
      <c r="AJ143" s="49">
        <v>0</v>
      </c>
      <c r="AK143" s="48">
        <v>52</v>
      </c>
      <c r="AL143" s="49">
        <v>94.54545454545455</v>
      </c>
      <c r="AM143" s="48">
        <v>55</v>
      </c>
    </row>
    <row r="144" spans="1:39" ht="15">
      <c r="A144" s="65" t="s">
        <v>228</v>
      </c>
      <c r="B144" s="65" t="s">
        <v>275</v>
      </c>
      <c r="C144" s="66" t="s">
        <v>1665</v>
      </c>
      <c r="D144" s="67">
        <v>1</v>
      </c>
      <c r="E144" s="68" t="s">
        <v>133</v>
      </c>
      <c r="F144" s="69">
        <v>32</v>
      </c>
      <c r="G144" s="66"/>
      <c r="H144" s="70"/>
      <c r="I144" s="71"/>
      <c r="J144" s="71"/>
      <c r="K144" s="34"/>
      <c r="L144" s="78">
        <v>144</v>
      </c>
      <c r="M144" s="78"/>
      <c r="N144" s="73"/>
      <c r="O144" s="80" t="s">
        <v>287</v>
      </c>
      <c r="P144" s="80" t="s">
        <v>362</v>
      </c>
      <c r="Q144" s="80" t="s">
        <v>516</v>
      </c>
      <c r="R144" s="80" t="s">
        <v>661</v>
      </c>
      <c r="S144" s="80"/>
      <c r="T144" s="80"/>
      <c r="U144" s="80"/>
      <c r="V144" s="80"/>
      <c r="W144" s="80"/>
      <c r="X144" s="80"/>
      <c r="Y144" s="80"/>
      <c r="Z144" s="80"/>
      <c r="AA144" s="80"/>
      <c r="AB144">
        <v>1</v>
      </c>
      <c r="AC144" s="79" t="str">
        <f>REPLACE(INDEX(GroupVertices[Group],MATCH(Edges[[#This Row],[Vertex 1]],GroupVertices[Vertex],0)),1,1,"")</f>
        <v>2</v>
      </c>
      <c r="AD144" s="79" t="str">
        <f>REPLACE(INDEX(GroupVertices[Group],MATCH(Edges[[#This Row],[Vertex 2]],GroupVertices[Vertex],0)),1,1,"")</f>
        <v>2</v>
      </c>
      <c r="AE144" s="48">
        <v>0</v>
      </c>
      <c r="AF144" s="49">
        <v>0</v>
      </c>
      <c r="AG144" s="48">
        <v>2</v>
      </c>
      <c r="AH144" s="49">
        <v>6.25</v>
      </c>
      <c r="AI144" s="48">
        <v>0</v>
      </c>
      <c r="AJ144" s="49">
        <v>0</v>
      </c>
      <c r="AK144" s="48">
        <v>30</v>
      </c>
      <c r="AL144" s="49">
        <v>93.75</v>
      </c>
      <c r="AM144" s="48">
        <v>32</v>
      </c>
    </row>
    <row r="145" spans="1:39" ht="15">
      <c r="A145" s="65" t="s">
        <v>228</v>
      </c>
      <c r="B145" s="65" t="s">
        <v>265</v>
      </c>
      <c r="C145" s="66" t="s">
        <v>1665</v>
      </c>
      <c r="D145" s="67">
        <v>1</v>
      </c>
      <c r="E145" s="68" t="s">
        <v>133</v>
      </c>
      <c r="F145" s="69">
        <v>32</v>
      </c>
      <c r="G145" s="66"/>
      <c r="H145" s="70"/>
      <c r="I145" s="71"/>
      <c r="J145" s="71"/>
      <c r="K145" s="34"/>
      <c r="L145" s="78">
        <v>145</v>
      </c>
      <c r="M145" s="78"/>
      <c r="N145" s="73"/>
      <c r="O145" s="80" t="s">
        <v>287</v>
      </c>
      <c r="P145" s="80" t="s">
        <v>363</v>
      </c>
      <c r="Q145" s="80" t="s">
        <v>517</v>
      </c>
      <c r="R145" s="80" t="s">
        <v>662</v>
      </c>
      <c r="S145" s="80"/>
      <c r="T145" s="80"/>
      <c r="U145" s="80"/>
      <c r="V145" s="80"/>
      <c r="W145" s="80"/>
      <c r="X145" s="80"/>
      <c r="Y145" s="80"/>
      <c r="Z145" s="80"/>
      <c r="AA145" s="80"/>
      <c r="AB145">
        <v>1</v>
      </c>
      <c r="AC145" s="79" t="str">
        <f>REPLACE(INDEX(GroupVertices[Group],MATCH(Edges[[#This Row],[Vertex 1]],GroupVertices[Vertex],0)),1,1,"")</f>
        <v>2</v>
      </c>
      <c r="AD145" s="79" t="str">
        <f>REPLACE(INDEX(GroupVertices[Group],MATCH(Edges[[#This Row],[Vertex 2]],GroupVertices[Vertex],0)),1,1,"")</f>
        <v>2</v>
      </c>
      <c r="AE145" s="48">
        <v>1</v>
      </c>
      <c r="AF145" s="49">
        <v>2</v>
      </c>
      <c r="AG145" s="48">
        <v>2</v>
      </c>
      <c r="AH145" s="49">
        <v>4</v>
      </c>
      <c r="AI145" s="48">
        <v>0</v>
      </c>
      <c r="AJ145" s="49">
        <v>0</v>
      </c>
      <c r="AK145" s="48">
        <v>47</v>
      </c>
      <c r="AL145" s="49">
        <v>94</v>
      </c>
      <c r="AM145" s="48">
        <v>50</v>
      </c>
    </row>
    <row r="146" spans="1:39" ht="15">
      <c r="A146" s="65" t="s">
        <v>239</v>
      </c>
      <c r="B146" s="65" t="s">
        <v>228</v>
      </c>
      <c r="C146" s="66" t="s">
        <v>1665</v>
      </c>
      <c r="D146" s="67">
        <v>1</v>
      </c>
      <c r="E146" s="68" t="s">
        <v>133</v>
      </c>
      <c r="F146" s="69">
        <v>32</v>
      </c>
      <c r="G146" s="66"/>
      <c r="H146" s="70"/>
      <c r="I146" s="71"/>
      <c r="J146" s="71"/>
      <c r="K146" s="34"/>
      <c r="L146" s="78">
        <v>146</v>
      </c>
      <c r="M146" s="78"/>
      <c r="N146" s="73"/>
      <c r="O146" s="80" t="s">
        <v>287</v>
      </c>
      <c r="P146" s="80" t="s">
        <v>364</v>
      </c>
      <c r="Q146" s="80" t="s">
        <v>518</v>
      </c>
      <c r="R146" s="80" t="s">
        <v>518</v>
      </c>
      <c r="S146" s="80"/>
      <c r="T146" s="80"/>
      <c r="U146" s="80"/>
      <c r="V146" s="80"/>
      <c r="W146" s="80"/>
      <c r="X146" s="80"/>
      <c r="Y146" s="80"/>
      <c r="Z146" s="80"/>
      <c r="AA146" s="80"/>
      <c r="AB146">
        <v>1</v>
      </c>
      <c r="AC146" s="79" t="str">
        <f>REPLACE(INDEX(GroupVertices[Group],MATCH(Edges[[#This Row],[Vertex 1]],GroupVertices[Vertex],0)),1,1,"")</f>
        <v>2</v>
      </c>
      <c r="AD146" s="79" t="str">
        <f>REPLACE(INDEX(GroupVertices[Group],MATCH(Edges[[#This Row],[Vertex 2]],GroupVertices[Vertex],0)),1,1,"")</f>
        <v>2</v>
      </c>
      <c r="AE146" s="48">
        <v>1</v>
      </c>
      <c r="AF146" s="49">
        <v>5.882352941176471</v>
      </c>
      <c r="AG146" s="48">
        <v>1</v>
      </c>
      <c r="AH146" s="49">
        <v>5.882352941176471</v>
      </c>
      <c r="AI146" s="48">
        <v>0</v>
      </c>
      <c r="AJ146" s="49">
        <v>0</v>
      </c>
      <c r="AK146" s="48">
        <v>15</v>
      </c>
      <c r="AL146" s="49">
        <v>88.23529411764706</v>
      </c>
      <c r="AM146" s="48">
        <v>17</v>
      </c>
    </row>
    <row r="147" spans="1:39" ht="15">
      <c r="A147" s="65" t="s">
        <v>251</v>
      </c>
      <c r="B147" s="65" t="s">
        <v>228</v>
      </c>
      <c r="C147" s="66" t="s">
        <v>1665</v>
      </c>
      <c r="D147" s="67">
        <v>1</v>
      </c>
      <c r="E147" s="68" t="s">
        <v>133</v>
      </c>
      <c r="F147" s="69">
        <v>32</v>
      </c>
      <c r="G147" s="66"/>
      <c r="H147" s="70"/>
      <c r="I147" s="71"/>
      <c r="J147" s="71"/>
      <c r="K147" s="34"/>
      <c r="L147" s="78">
        <v>147</v>
      </c>
      <c r="M147" s="78"/>
      <c r="N147" s="73"/>
      <c r="O147" s="80" t="s">
        <v>287</v>
      </c>
      <c r="P147" s="80" t="s">
        <v>362</v>
      </c>
      <c r="Q147" s="80" t="s">
        <v>519</v>
      </c>
      <c r="R147" s="80" t="s">
        <v>516</v>
      </c>
      <c r="S147" s="80"/>
      <c r="T147" s="80"/>
      <c r="U147" s="80"/>
      <c r="V147" s="80"/>
      <c r="W147" s="80"/>
      <c r="X147" s="80"/>
      <c r="Y147" s="80"/>
      <c r="Z147" s="80"/>
      <c r="AA147" s="80"/>
      <c r="AB147">
        <v>1</v>
      </c>
      <c r="AC147" s="79" t="str">
        <f>REPLACE(INDEX(GroupVertices[Group],MATCH(Edges[[#This Row],[Vertex 1]],GroupVertices[Vertex],0)),1,1,"")</f>
        <v>2</v>
      </c>
      <c r="AD147" s="79" t="str">
        <f>REPLACE(INDEX(GroupVertices[Group],MATCH(Edges[[#This Row],[Vertex 2]],GroupVertices[Vertex],0)),1,1,"")</f>
        <v>2</v>
      </c>
      <c r="AE147" s="48">
        <v>1</v>
      </c>
      <c r="AF147" s="49">
        <v>4.3478260869565215</v>
      </c>
      <c r="AG147" s="48">
        <v>1</v>
      </c>
      <c r="AH147" s="49">
        <v>4.3478260869565215</v>
      </c>
      <c r="AI147" s="48">
        <v>0</v>
      </c>
      <c r="AJ147" s="49">
        <v>0</v>
      </c>
      <c r="AK147" s="48">
        <v>21</v>
      </c>
      <c r="AL147" s="49">
        <v>91.30434782608695</v>
      </c>
      <c r="AM147" s="48">
        <v>23</v>
      </c>
    </row>
    <row r="148" spans="1:39" ht="15">
      <c r="A148" s="65" t="s">
        <v>251</v>
      </c>
      <c r="B148" s="65" t="s">
        <v>233</v>
      </c>
      <c r="C148" s="66" t="s">
        <v>1665</v>
      </c>
      <c r="D148" s="67">
        <v>1</v>
      </c>
      <c r="E148" s="68" t="s">
        <v>133</v>
      </c>
      <c r="F148" s="69">
        <v>32</v>
      </c>
      <c r="G148" s="66"/>
      <c r="H148" s="70"/>
      <c r="I148" s="71"/>
      <c r="J148" s="71"/>
      <c r="K148" s="34"/>
      <c r="L148" s="78">
        <v>148</v>
      </c>
      <c r="M148" s="78"/>
      <c r="N148" s="73"/>
      <c r="O148" s="80" t="s">
        <v>287</v>
      </c>
      <c r="P148" s="80" t="s">
        <v>365</v>
      </c>
      <c r="Q148" s="80" t="s">
        <v>520</v>
      </c>
      <c r="R148" s="80" t="s">
        <v>663</v>
      </c>
      <c r="S148" s="80"/>
      <c r="T148" s="80"/>
      <c r="U148" s="80"/>
      <c r="V148" s="80"/>
      <c r="W148" s="80"/>
      <c r="X148" s="80"/>
      <c r="Y148" s="80"/>
      <c r="Z148" s="80"/>
      <c r="AA148" s="80"/>
      <c r="AB148">
        <v>1</v>
      </c>
      <c r="AC148" s="79" t="str">
        <f>REPLACE(INDEX(GroupVertices[Group],MATCH(Edges[[#This Row],[Vertex 1]],GroupVertices[Vertex],0)),1,1,"")</f>
        <v>2</v>
      </c>
      <c r="AD148" s="79" t="str">
        <f>REPLACE(INDEX(GroupVertices[Group],MATCH(Edges[[#This Row],[Vertex 2]],GroupVertices[Vertex],0)),1,1,"")</f>
        <v>4</v>
      </c>
      <c r="AE148" s="48">
        <v>0</v>
      </c>
      <c r="AF148" s="49">
        <v>0</v>
      </c>
      <c r="AG148" s="48">
        <v>4</v>
      </c>
      <c r="AH148" s="49">
        <v>10.526315789473685</v>
      </c>
      <c r="AI148" s="48">
        <v>0</v>
      </c>
      <c r="AJ148" s="49">
        <v>0</v>
      </c>
      <c r="AK148" s="48">
        <v>34</v>
      </c>
      <c r="AL148" s="49">
        <v>89.47368421052632</v>
      </c>
      <c r="AM148" s="48">
        <v>38</v>
      </c>
    </row>
    <row r="149" spans="1:39" ht="15">
      <c r="A149" s="65" t="s">
        <v>252</v>
      </c>
      <c r="B149" s="65" t="s">
        <v>233</v>
      </c>
      <c r="C149" s="66" t="s">
        <v>1666</v>
      </c>
      <c r="D149" s="67">
        <v>3.6666666666666665</v>
      </c>
      <c r="E149" s="68" t="s">
        <v>137</v>
      </c>
      <c r="F149" s="69">
        <v>27.272727272727273</v>
      </c>
      <c r="G149" s="66"/>
      <c r="H149" s="70"/>
      <c r="I149" s="71"/>
      <c r="J149" s="71"/>
      <c r="K149" s="34"/>
      <c r="L149" s="78">
        <v>149</v>
      </c>
      <c r="M149" s="78"/>
      <c r="N149" s="73"/>
      <c r="O149" s="80" t="s">
        <v>287</v>
      </c>
      <c r="P149" s="80" t="s">
        <v>365</v>
      </c>
      <c r="Q149" s="80" t="s">
        <v>521</v>
      </c>
      <c r="R149" s="80" t="s">
        <v>663</v>
      </c>
      <c r="S149" s="80"/>
      <c r="T149" s="80"/>
      <c r="U149" s="80"/>
      <c r="V149" s="80"/>
      <c r="W149" s="80"/>
      <c r="X149" s="80"/>
      <c r="Y149" s="80"/>
      <c r="Z149" s="80"/>
      <c r="AA149" s="80"/>
      <c r="AB149">
        <v>3</v>
      </c>
      <c r="AC149" s="79" t="str">
        <f>REPLACE(INDEX(GroupVertices[Group],MATCH(Edges[[#This Row],[Vertex 1]],GroupVertices[Vertex],0)),1,1,"")</f>
        <v>2</v>
      </c>
      <c r="AD149" s="79" t="str">
        <f>REPLACE(INDEX(GroupVertices[Group],MATCH(Edges[[#This Row],[Vertex 2]],GroupVertices[Vertex],0)),1,1,"")</f>
        <v>4</v>
      </c>
      <c r="AE149" s="48">
        <v>7</v>
      </c>
      <c r="AF149" s="49">
        <v>4.794520547945205</v>
      </c>
      <c r="AG149" s="48">
        <v>8</v>
      </c>
      <c r="AH149" s="49">
        <v>5.47945205479452</v>
      </c>
      <c r="AI149" s="48">
        <v>0</v>
      </c>
      <c r="AJ149" s="49">
        <v>0</v>
      </c>
      <c r="AK149" s="48">
        <v>131</v>
      </c>
      <c r="AL149" s="49">
        <v>89.72602739726027</v>
      </c>
      <c r="AM149" s="48">
        <v>146</v>
      </c>
    </row>
    <row r="150" spans="1:39" ht="15">
      <c r="A150" s="65" t="s">
        <v>252</v>
      </c>
      <c r="B150" s="65" t="s">
        <v>233</v>
      </c>
      <c r="C150" s="66" t="s">
        <v>1666</v>
      </c>
      <c r="D150" s="67">
        <v>3.6666666666666665</v>
      </c>
      <c r="E150" s="68" t="s">
        <v>137</v>
      </c>
      <c r="F150" s="69">
        <v>27.272727272727273</v>
      </c>
      <c r="G150" s="66"/>
      <c r="H150" s="70"/>
      <c r="I150" s="71"/>
      <c r="J150" s="71"/>
      <c r="K150" s="34"/>
      <c r="L150" s="78">
        <v>150</v>
      </c>
      <c r="M150" s="78"/>
      <c r="N150" s="73"/>
      <c r="O150" s="80" t="s">
        <v>287</v>
      </c>
      <c r="P150" s="80" t="s">
        <v>366</v>
      </c>
      <c r="Q150" s="80" t="s">
        <v>522</v>
      </c>
      <c r="R150" s="80" t="s">
        <v>664</v>
      </c>
      <c r="S150" s="80"/>
      <c r="T150" s="80"/>
      <c r="U150" s="80"/>
      <c r="V150" s="80"/>
      <c r="W150" s="80"/>
      <c r="X150" s="80"/>
      <c r="Y150" s="80"/>
      <c r="Z150" s="80"/>
      <c r="AA150" s="80"/>
      <c r="AB150">
        <v>3</v>
      </c>
      <c r="AC150" s="79" t="str">
        <f>REPLACE(INDEX(GroupVertices[Group],MATCH(Edges[[#This Row],[Vertex 1]],GroupVertices[Vertex],0)),1,1,"")</f>
        <v>2</v>
      </c>
      <c r="AD150" s="79" t="str">
        <f>REPLACE(INDEX(GroupVertices[Group],MATCH(Edges[[#This Row],[Vertex 2]],GroupVertices[Vertex],0)),1,1,"")</f>
        <v>4</v>
      </c>
      <c r="AE150" s="48">
        <v>0</v>
      </c>
      <c r="AF150" s="49">
        <v>0</v>
      </c>
      <c r="AG150" s="48">
        <v>23</v>
      </c>
      <c r="AH150" s="49">
        <v>100</v>
      </c>
      <c r="AI150" s="48">
        <v>0</v>
      </c>
      <c r="AJ150" s="49">
        <v>0</v>
      </c>
      <c r="AK150" s="48">
        <v>0</v>
      </c>
      <c r="AL150" s="49">
        <v>0</v>
      </c>
      <c r="AM150" s="48">
        <v>23</v>
      </c>
    </row>
    <row r="151" spans="1:39" ht="15">
      <c r="A151" s="65" t="s">
        <v>252</v>
      </c>
      <c r="B151" s="65" t="s">
        <v>233</v>
      </c>
      <c r="C151" s="66" t="s">
        <v>1666</v>
      </c>
      <c r="D151" s="67">
        <v>3.6666666666666665</v>
      </c>
      <c r="E151" s="68" t="s">
        <v>137</v>
      </c>
      <c r="F151" s="69">
        <v>27.272727272727273</v>
      </c>
      <c r="G151" s="66"/>
      <c r="H151" s="70"/>
      <c r="I151" s="71"/>
      <c r="J151" s="71"/>
      <c r="K151" s="34"/>
      <c r="L151" s="78">
        <v>151</v>
      </c>
      <c r="M151" s="78"/>
      <c r="N151" s="73"/>
      <c r="O151" s="80" t="s">
        <v>287</v>
      </c>
      <c r="P151" s="80" t="s">
        <v>366</v>
      </c>
      <c r="Q151" s="80" t="s">
        <v>523</v>
      </c>
      <c r="R151" s="80" t="s">
        <v>664</v>
      </c>
      <c r="S151" s="80"/>
      <c r="T151" s="80"/>
      <c r="U151" s="80"/>
      <c r="V151" s="80"/>
      <c r="W151" s="80"/>
      <c r="X151" s="80"/>
      <c r="Y151" s="80"/>
      <c r="Z151" s="80"/>
      <c r="AA151" s="80"/>
      <c r="AB151">
        <v>3</v>
      </c>
      <c r="AC151" s="79" t="str">
        <f>REPLACE(INDEX(GroupVertices[Group],MATCH(Edges[[#This Row],[Vertex 1]],GroupVertices[Vertex],0)),1,1,"")</f>
        <v>2</v>
      </c>
      <c r="AD151" s="79" t="str">
        <f>REPLACE(INDEX(GroupVertices[Group],MATCH(Edges[[#This Row],[Vertex 2]],GroupVertices[Vertex],0)),1,1,"")</f>
        <v>4</v>
      </c>
      <c r="AE151" s="48">
        <v>1</v>
      </c>
      <c r="AF151" s="49">
        <v>4</v>
      </c>
      <c r="AG151" s="48">
        <v>2</v>
      </c>
      <c r="AH151" s="49">
        <v>8</v>
      </c>
      <c r="AI151" s="48">
        <v>0</v>
      </c>
      <c r="AJ151" s="49">
        <v>0</v>
      </c>
      <c r="AK151" s="48">
        <v>22</v>
      </c>
      <c r="AL151" s="49">
        <v>88</v>
      </c>
      <c r="AM151" s="48">
        <v>25</v>
      </c>
    </row>
    <row r="152" spans="1:39" ht="15">
      <c r="A152" s="65" t="s">
        <v>219</v>
      </c>
      <c r="B152" s="65" t="s">
        <v>224</v>
      </c>
      <c r="C152" s="66" t="s">
        <v>1665</v>
      </c>
      <c r="D152" s="67">
        <v>1</v>
      </c>
      <c r="E152" s="68" t="s">
        <v>133</v>
      </c>
      <c r="F152" s="69">
        <v>32</v>
      </c>
      <c r="G152" s="66"/>
      <c r="H152" s="70"/>
      <c r="I152" s="71"/>
      <c r="J152" s="71"/>
      <c r="K152" s="34"/>
      <c r="L152" s="78">
        <v>152</v>
      </c>
      <c r="M152" s="78"/>
      <c r="N152" s="73"/>
      <c r="O152" s="80" t="s">
        <v>287</v>
      </c>
      <c r="P152" s="80" t="s">
        <v>346</v>
      </c>
      <c r="Q152" s="80" t="s">
        <v>494</v>
      </c>
      <c r="R152" s="80" t="s">
        <v>646</v>
      </c>
      <c r="S152" s="80"/>
      <c r="T152" s="80"/>
      <c r="U152" s="80"/>
      <c r="V152" s="80"/>
      <c r="W152" s="80"/>
      <c r="X152" s="80"/>
      <c r="Y152" s="80"/>
      <c r="Z152" s="80"/>
      <c r="AA152" s="80"/>
      <c r="AB152">
        <v>1</v>
      </c>
      <c r="AC152" s="79" t="str">
        <f>REPLACE(INDEX(GroupVertices[Group],MATCH(Edges[[#This Row],[Vertex 1]],GroupVertices[Vertex],0)),1,1,"")</f>
        <v>1</v>
      </c>
      <c r="AD152" s="79" t="str">
        <f>REPLACE(INDEX(GroupVertices[Group],MATCH(Edges[[#This Row],[Vertex 2]],GroupVertices[Vertex],0)),1,1,"")</f>
        <v>5</v>
      </c>
      <c r="AE152" s="48">
        <v>2</v>
      </c>
      <c r="AF152" s="49">
        <v>6.666666666666667</v>
      </c>
      <c r="AG152" s="48">
        <v>3</v>
      </c>
      <c r="AH152" s="49">
        <v>10</v>
      </c>
      <c r="AI152" s="48">
        <v>0</v>
      </c>
      <c r="AJ152" s="49">
        <v>0</v>
      </c>
      <c r="AK152" s="48">
        <v>25</v>
      </c>
      <c r="AL152" s="49">
        <v>83.33333333333333</v>
      </c>
      <c r="AM152" s="48">
        <v>30</v>
      </c>
    </row>
    <row r="153" spans="1:39" ht="15">
      <c r="A153" s="65" t="s">
        <v>236</v>
      </c>
      <c r="B153" s="65" t="s">
        <v>224</v>
      </c>
      <c r="C153" s="66" t="s">
        <v>1664</v>
      </c>
      <c r="D153" s="67">
        <v>2.333333333333333</v>
      </c>
      <c r="E153" s="68" t="s">
        <v>137</v>
      </c>
      <c r="F153" s="69">
        <v>29.636363636363637</v>
      </c>
      <c r="G153" s="66"/>
      <c r="H153" s="70"/>
      <c r="I153" s="71"/>
      <c r="J153" s="71"/>
      <c r="K153" s="34"/>
      <c r="L153" s="78">
        <v>153</v>
      </c>
      <c r="M153" s="78"/>
      <c r="N153" s="73"/>
      <c r="O153" s="80" t="s">
        <v>287</v>
      </c>
      <c r="P153" s="80" t="s">
        <v>367</v>
      </c>
      <c r="Q153" s="80" t="s">
        <v>524</v>
      </c>
      <c r="R153" s="80" t="s">
        <v>665</v>
      </c>
      <c r="S153" s="80"/>
      <c r="T153" s="80"/>
      <c r="U153" s="80"/>
      <c r="V153" s="80"/>
      <c r="W153" s="80"/>
      <c r="X153" s="80"/>
      <c r="Y153" s="80"/>
      <c r="Z153" s="80"/>
      <c r="AA153" s="80"/>
      <c r="AB153">
        <v>2</v>
      </c>
      <c r="AC153" s="79" t="str">
        <f>REPLACE(INDEX(GroupVertices[Group],MATCH(Edges[[#This Row],[Vertex 1]],GroupVertices[Vertex],0)),1,1,"")</f>
        <v>5</v>
      </c>
      <c r="AD153" s="79" t="str">
        <f>REPLACE(INDEX(GroupVertices[Group],MATCH(Edges[[#This Row],[Vertex 2]],GroupVertices[Vertex],0)),1,1,"")</f>
        <v>5</v>
      </c>
      <c r="AE153" s="48">
        <v>0</v>
      </c>
      <c r="AF153" s="49">
        <v>0</v>
      </c>
      <c r="AG153" s="48">
        <v>0</v>
      </c>
      <c r="AH153" s="49">
        <v>0</v>
      </c>
      <c r="AI153" s="48">
        <v>0</v>
      </c>
      <c r="AJ153" s="49">
        <v>0</v>
      </c>
      <c r="AK153" s="48">
        <v>21</v>
      </c>
      <c r="AL153" s="49">
        <v>100</v>
      </c>
      <c r="AM153" s="48">
        <v>21</v>
      </c>
    </row>
    <row r="154" spans="1:39" ht="15">
      <c r="A154" s="65" t="s">
        <v>236</v>
      </c>
      <c r="B154" s="65" t="s">
        <v>224</v>
      </c>
      <c r="C154" s="66" t="s">
        <v>1664</v>
      </c>
      <c r="D154" s="67">
        <v>2.333333333333333</v>
      </c>
      <c r="E154" s="68" t="s">
        <v>137</v>
      </c>
      <c r="F154" s="69">
        <v>29.636363636363637</v>
      </c>
      <c r="G154" s="66"/>
      <c r="H154" s="70"/>
      <c r="I154" s="71"/>
      <c r="J154" s="71"/>
      <c r="K154" s="34"/>
      <c r="L154" s="78">
        <v>154</v>
      </c>
      <c r="M154" s="78"/>
      <c r="N154" s="73"/>
      <c r="O154" s="80" t="s">
        <v>287</v>
      </c>
      <c r="P154" s="80" t="s">
        <v>367</v>
      </c>
      <c r="Q154" s="80" t="s">
        <v>524</v>
      </c>
      <c r="R154" s="80" t="s">
        <v>666</v>
      </c>
      <c r="S154" s="80"/>
      <c r="T154" s="80"/>
      <c r="U154" s="80"/>
      <c r="V154" s="80"/>
      <c r="W154" s="80"/>
      <c r="X154" s="80"/>
      <c r="Y154" s="80"/>
      <c r="Z154" s="80"/>
      <c r="AA154" s="80"/>
      <c r="AB154">
        <v>2</v>
      </c>
      <c r="AC154" s="79" t="str">
        <f>REPLACE(INDEX(GroupVertices[Group],MATCH(Edges[[#This Row],[Vertex 1]],GroupVertices[Vertex],0)),1,1,"")</f>
        <v>5</v>
      </c>
      <c r="AD154" s="79" t="str">
        <f>REPLACE(INDEX(GroupVertices[Group],MATCH(Edges[[#This Row],[Vertex 2]],GroupVertices[Vertex],0)),1,1,"")</f>
        <v>5</v>
      </c>
      <c r="AE154" s="48">
        <v>0</v>
      </c>
      <c r="AF154" s="49">
        <v>0</v>
      </c>
      <c r="AG154" s="48">
        <v>0</v>
      </c>
      <c r="AH154" s="49">
        <v>0</v>
      </c>
      <c r="AI154" s="48">
        <v>0</v>
      </c>
      <c r="AJ154" s="49">
        <v>0</v>
      </c>
      <c r="AK154" s="48">
        <v>21</v>
      </c>
      <c r="AL154" s="49">
        <v>100</v>
      </c>
      <c r="AM154" s="48">
        <v>21</v>
      </c>
    </row>
    <row r="155" spans="1:39" ht="15">
      <c r="A155" s="65" t="s">
        <v>253</v>
      </c>
      <c r="B155" s="65" t="s">
        <v>224</v>
      </c>
      <c r="C155" s="66" t="s">
        <v>1665</v>
      </c>
      <c r="D155" s="67">
        <v>1</v>
      </c>
      <c r="E155" s="68" t="s">
        <v>133</v>
      </c>
      <c r="F155" s="69">
        <v>32</v>
      </c>
      <c r="G155" s="66"/>
      <c r="H155" s="70"/>
      <c r="I155" s="71"/>
      <c r="J155" s="71"/>
      <c r="K155" s="34"/>
      <c r="L155" s="78">
        <v>155</v>
      </c>
      <c r="M155" s="78"/>
      <c r="N155" s="73"/>
      <c r="O155" s="80" t="s">
        <v>287</v>
      </c>
      <c r="P155" s="80" t="s">
        <v>368</v>
      </c>
      <c r="Q155" s="80" t="s">
        <v>525</v>
      </c>
      <c r="R155" s="80" t="s">
        <v>667</v>
      </c>
      <c r="S155" s="80"/>
      <c r="T155" s="80"/>
      <c r="U155" s="80"/>
      <c r="V155" s="80"/>
      <c r="W155" s="80"/>
      <c r="X155" s="80"/>
      <c r="Y155" s="80"/>
      <c r="Z155" s="80"/>
      <c r="AA155" s="80"/>
      <c r="AB155">
        <v>1</v>
      </c>
      <c r="AC155" s="79" t="str">
        <f>REPLACE(INDEX(GroupVertices[Group],MATCH(Edges[[#This Row],[Vertex 1]],GroupVertices[Vertex],0)),1,1,"")</f>
        <v>5</v>
      </c>
      <c r="AD155" s="79" t="str">
        <f>REPLACE(INDEX(GroupVertices[Group],MATCH(Edges[[#This Row],[Vertex 2]],GroupVertices[Vertex],0)),1,1,"")</f>
        <v>5</v>
      </c>
      <c r="AE155" s="48">
        <v>2</v>
      </c>
      <c r="AF155" s="49">
        <v>8</v>
      </c>
      <c r="AG155" s="48">
        <v>0</v>
      </c>
      <c r="AH155" s="49">
        <v>0</v>
      </c>
      <c r="AI155" s="48">
        <v>0</v>
      </c>
      <c r="AJ155" s="49">
        <v>0</v>
      </c>
      <c r="AK155" s="48">
        <v>23</v>
      </c>
      <c r="AL155" s="49">
        <v>92</v>
      </c>
      <c r="AM155" s="48">
        <v>25</v>
      </c>
    </row>
    <row r="156" spans="1:39" ht="15">
      <c r="A156" s="65" t="s">
        <v>253</v>
      </c>
      <c r="B156" s="65" t="s">
        <v>236</v>
      </c>
      <c r="C156" s="66" t="s">
        <v>1666</v>
      </c>
      <c r="D156" s="67">
        <v>3.6666666666666665</v>
      </c>
      <c r="E156" s="68" t="s">
        <v>137</v>
      </c>
      <c r="F156" s="69">
        <v>27.272727272727273</v>
      </c>
      <c r="G156" s="66"/>
      <c r="H156" s="70"/>
      <c r="I156" s="71"/>
      <c r="J156" s="71"/>
      <c r="K156" s="34"/>
      <c r="L156" s="78">
        <v>156</v>
      </c>
      <c r="M156" s="78"/>
      <c r="N156" s="73"/>
      <c r="O156" s="80" t="s">
        <v>287</v>
      </c>
      <c r="P156" s="80" t="s">
        <v>369</v>
      </c>
      <c r="Q156" s="80" t="s">
        <v>526</v>
      </c>
      <c r="R156" s="80" t="s">
        <v>668</v>
      </c>
      <c r="S156" s="80"/>
      <c r="T156" s="80"/>
      <c r="U156" s="80"/>
      <c r="V156" s="80"/>
      <c r="W156" s="80"/>
      <c r="X156" s="80"/>
      <c r="Y156" s="80"/>
      <c r="Z156" s="80"/>
      <c r="AA156" s="80"/>
      <c r="AB156">
        <v>3</v>
      </c>
      <c r="AC156" s="79" t="str">
        <f>REPLACE(INDEX(GroupVertices[Group],MATCH(Edges[[#This Row],[Vertex 1]],GroupVertices[Vertex],0)),1,1,"")</f>
        <v>5</v>
      </c>
      <c r="AD156" s="79" t="str">
        <f>REPLACE(INDEX(GroupVertices[Group],MATCH(Edges[[#This Row],[Vertex 2]],GroupVertices[Vertex],0)),1,1,"")</f>
        <v>5</v>
      </c>
      <c r="AE156" s="48">
        <v>0</v>
      </c>
      <c r="AF156" s="49">
        <v>0</v>
      </c>
      <c r="AG156" s="48">
        <v>0</v>
      </c>
      <c r="AH156" s="49">
        <v>0</v>
      </c>
      <c r="AI156" s="48">
        <v>0</v>
      </c>
      <c r="AJ156" s="49">
        <v>0</v>
      </c>
      <c r="AK156" s="48">
        <v>3</v>
      </c>
      <c r="AL156" s="49">
        <v>100</v>
      </c>
      <c r="AM156" s="48">
        <v>3</v>
      </c>
    </row>
    <row r="157" spans="1:39" ht="15">
      <c r="A157" s="65" t="s">
        <v>253</v>
      </c>
      <c r="B157" s="65" t="s">
        <v>236</v>
      </c>
      <c r="C157" s="66" t="s">
        <v>1666</v>
      </c>
      <c r="D157" s="67">
        <v>3.6666666666666665</v>
      </c>
      <c r="E157" s="68" t="s">
        <v>137</v>
      </c>
      <c r="F157" s="69">
        <v>27.272727272727273</v>
      </c>
      <c r="G157" s="66"/>
      <c r="H157" s="70"/>
      <c r="I157" s="71"/>
      <c r="J157" s="71"/>
      <c r="K157" s="34"/>
      <c r="L157" s="78">
        <v>157</v>
      </c>
      <c r="M157" s="78"/>
      <c r="N157" s="73"/>
      <c r="O157" s="80" t="s">
        <v>287</v>
      </c>
      <c r="P157" s="80" t="s">
        <v>369</v>
      </c>
      <c r="Q157" s="80" t="s">
        <v>526</v>
      </c>
      <c r="R157" s="80" t="s">
        <v>669</v>
      </c>
      <c r="S157" s="80"/>
      <c r="T157" s="80"/>
      <c r="U157" s="80"/>
      <c r="V157" s="80"/>
      <c r="W157" s="80"/>
      <c r="X157" s="80"/>
      <c r="Y157" s="80"/>
      <c r="Z157" s="80"/>
      <c r="AA157" s="80"/>
      <c r="AB157">
        <v>3</v>
      </c>
      <c r="AC157" s="79" t="str">
        <f>REPLACE(INDEX(GroupVertices[Group],MATCH(Edges[[#This Row],[Vertex 1]],GroupVertices[Vertex],0)),1,1,"")</f>
        <v>5</v>
      </c>
      <c r="AD157" s="79" t="str">
        <f>REPLACE(INDEX(GroupVertices[Group],MATCH(Edges[[#This Row],[Vertex 2]],GroupVertices[Vertex],0)),1,1,"")</f>
        <v>5</v>
      </c>
      <c r="AE157" s="48">
        <v>0</v>
      </c>
      <c r="AF157" s="49">
        <v>0</v>
      </c>
      <c r="AG157" s="48">
        <v>0</v>
      </c>
      <c r="AH157" s="49">
        <v>0</v>
      </c>
      <c r="AI157" s="48">
        <v>0</v>
      </c>
      <c r="AJ157" s="49">
        <v>0</v>
      </c>
      <c r="AK157" s="48">
        <v>3</v>
      </c>
      <c r="AL157" s="49">
        <v>100</v>
      </c>
      <c r="AM157" s="48">
        <v>3</v>
      </c>
    </row>
    <row r="158" spans="1:39" ht="15">
      <c r="A158" s="65" t="s">
        <v>253</v>
      </c>
      <c r="B158" s="65" t="s">
        <v>236</v>
      </c>
      <c r="C158" s="66" t="s">
        <v>1666</v>
      </c>
      <c r="D158" s="67">
        <v>3.6666666666666665</v>
      </c>
      <c r="E158" s="68" t="s">
        <v>137</v>
      </c>
      <c r="F158" s="69">
        <v>27.272727272727273</v>
      </c>
      <c r="G158" s="66"/>
      <c r="H158" s="70"/>
      <c r="I158" s="71"/>
      <c r="J158" s="71"/>
      <c r="K158" s="34"/>
      <c r="L158" s="78">
        <v>158</v>
      </c>
      <c r="M158" s="78"/>
      <c r="N158" s="73"/>
      <c r="O158" s="80" t="s">
        <v>287</v>
      </c>
      <c r="P158" s="80" t="s">
        <v>369</v>
      </c>
      <c r="Q158" s="80" t="s">
        <v>526</v>
      </c>
      <c r="R158" s="80" t="s">
        <v>670</v>
      </c>
      <c r="S158" s="80"/>
      <c r="T158" s="80"/>
      <c r="U158" s="80"/>
      <c r="V158" s="80"/>
      <c r="W158" s="80"/>
      <c r="X158" s="80"/>
      <c r="Y158" s="80"/>
      <c r="Z158" s="80"/>
      <c r="AA158" s="80"/>
      <c r="AB158">
        <v>3</v>
      </c>
      <c r="AC158" s="79" t="str">
        <f>REPLACE(INDEX(GroupVertices[Group],MATCH(Edges[[#This Row],[Vertex 1]],GroupVertices[Vertex],0)),1,1,"")</f>
        <v>5</v>
      </c>
      <c r="AD158" s="79" t="str">
        <f>REPLACE(INDEX(GroupVertices[Group],MATCH(Edges[[#This Row],[Vertex 2]],GroupVertices[Vertex],0)),1,1,"")</f>
        <v>5</v>
      </c>
      <c r="AE158" s="48">
        <v>0</v>
      </c>
      <c r="AF158" s="49">
        <v>0</v>
      </c>
      <c r="AG158" s="48">
        <v>0</v>
      </c>
      <c r="AH158" s="49">
        <v>0</v>
      </c>
      <c r="AI158" s="48">
        <v>0</v>
      </c>
      <c r="AJ158" s="49">
        <v>0</v>
      </c>
      <c r="AK158" s="48">
        <v>3</v>
      </c>
      <c r="AL158" s="49">
        <v>100</v>
      </c>
      <c r="AM158" s="48">
        <v>3</v>
      </c>
    </row>
    <row r="159" spans="1:39" ht="15">
      <c r="A159" s="65" t="s">
        <v>254</v>
      </c>
      <c r="B159" s="65" t="s">
        <v>273</v>
      </c>
      <c r="C159" s="66" t="s">
        <v>1665</v>
      </c>
      <c r="D159" s="67">
        <v>1</v>
      </c>
      <c r="E159" s="68" t="s">
        <v>133</v>
      </c>
      <c r="F159" s="69">
        <v>32</v>
      </c>
      <c r="G159" s="66"/>
      <c r="H159" s="70"/>
      <c r="I159" s="71"/>
      <c r="J159" s="71"/>
      <c r="K159" s="34"/>
      <c r="L159" s="78">
        <v>159</v>
      </c>
      <c r="M159" s="78"/>
      <c r="N159" s="73"/>
      <c r="O159" s="80" t="s">
        <v>287</v>
      </c>
      <c r="P159" s="80" t="s">
        <v>370</v>
      </c>
      <c r="Q159" s="80" t="s">
        <v>527</v>
      </c>
      <c r="R159" s="80" t="s">
        <v>671</v>
      </c>
      <c r="S159" s="80"/>
      <c r="T159" s="80"/>
      <c r="U159" s="80"/>
      <c r="V159" s="80"/>
      <c r="W159" s="80"/>
      <c r="X159" s="80"/>
      <c r="Y159" s="80"/>
      <c r="Z159" s="80"/>
      <c r="AA159" s="80"/>
      <c r="AB159">
        <v>1</v>
      </c>
      <c r="AC159" s="79" t="str">
        <f>REPLACE(INDEX(GroupVertices[Group],MATCH(Edges[[#This Row],[Vertex 1]],GroupVertices[Vertex],0)),1,1,"")</f>
        <v>7</v>
      </c>
      <c r="AD159" s="79" t="str">
        <f>REPLACE(INDEX(GroupVertices[Group],MATCH(Edges[[#This Row],[Vertex 2]],GroupVertices[Vertex],0)),1,1,"")</f>
        <v>1</v>
      </c>
      <c r="AE159" s="48">
        <v>2</v>
      </c>
      <c r="AF159" s="49">
        <v>1.4388489208633093</v>
      </c>
      <c r="AG159" s="48">
        <v>1</v>
      </c>
      <c r="AH159" s="49">
        <v>0.7194244604316546</v>
      </c>
      <c r="AI159" s="48">
        <v>0</v>
      </c>
      <c r="AJ159" s="49">
        <v>0</v>
      </c>
      <c r="AK159" s="48">
        <v>136</v>
      </c>
      <c r="AL159" s="49">
        <v>97.84172661870504</v>
      </c>
      <c r="AM159" s="48">
        <v>139</v>
      </c>
    </row>
    <row r="160" spans="1:39" ht="15">
      <c r="A160" s="65" t="s">
        <v>254</v>
      </c>
      <c r="B160" s="65" t="s">
        <v>282</v>
      </c>
      <c r="C160" s="66" t="s">
        <v>1665</v>
      </c>
      <c r="D160" s="67">
        <v>1</v>
      </c>
      <c r="E160" s="68" t="s">
        <v>133</v>
      </c>
      <c r="F160" s="69">
        <v>32</v>
      </c>
      <c r="G160" s="66"/>
      <c r="H160" s="70"/>
      <c r="I160" s="71"/>
      <c r="J160" s="71"/>
      <c r="K160" s="34"/>
      <c r="L160" s="78">
        <v>160</v>
      </c>
      <c r="M160" s="78"/>
      <c r="N160" s="73"/>
      <c r="O160" s="80" t="s">
        <v>287</v>
      </c>
      <c r="P160" s="80" t="s">
        <v>371</v>
      </c>
      <c r="Q160" s="80" t="s">
        <v>528</v>
      </c>
      <c r="R160" s="80" t="s">
        <v>672</v>
      </c>
      <c r="S160" s="80"/>
      <c r="T160" s="80"/>
      <c r="U160" s="80"/>
      <c r="V160" s="80"/>
      <c r="W160" s="80"/>
      <c r="X160" s="80"/>
      <c r="Y160" s="80"/>
      <c r="Z160" s="80"/>
      <c r="AA160" s="80"/>
      <c r="AB160">
        <v>1</v>
      </c>
      <c r="AC160" s="79" t="str">
        <f>REPLACE(INDEX(GroupVertices[Group],MATCH(Edges[[#This Row],[Vertex 1]],GroupVertices[Vertex],0)),1,1,"")</f>
        <v>7</v>
      </c>
      <c r="AD160" s="79" t="str">
        <f>REPLACE(INDEX(GroupVertices[Group],MATCH(Edges[[#This Row],[Vertex 2]],GroupVertices[Vertex],0)),1,1,"")</f>
        <v>7</v>
      </c>
      <c r="AE160" s="48">
        <v>0</v>
      </c>
      <c r="AF160" s="49">
        <v>0</v>
      </c>
      <c r="AG160" s="48">
        <v>0</v>
      </c>
      <c r="AH160" s="49">
        <v>0</v>
      </c>
      <c r="AI160" s="48">
        <v>0</v>
      </c>
      <c r="AJ160" s="49">
        <v>0</v>
      </c>
      <c r="AK160" s="48">
        <v>12</v>
      </c>
      <c r="AL160" s="49">
        <v>100</v>
      </c>
      <c r="AM160" s="48">
        <v>12</v>
      </c>
    </row>
    <row r="161" spans="1:39" ht="15">
      <c r="A161" s="65" t="s">
        <v>213</v>
      </c>
      <c r="B161" s="65" t="s">
        <v>283</v>
      </c>
      <c r="C161" s="66" t="s">
        <v>1665</v>
      </c>
      <c r="D161" s="67">
        <v>1</v>
      </c>
      <c r="E161" s="68" t="s">
        <v>133</v>
      </c>
      <c r="F161" s="69">
        <v>32</v>
      </c>
      <c r="G161" s="66"/>
      <c r="H161" s="70"/>
      <c r="I161" s="71"/>
      <c r="J161" s="71"/>
      <c r="K161" s="34"/>
      <c r="L161" s="78">
        <v>161</v>
      </c>
      <c r="M161" s="78"/>
      <c r="N161" s="73"/>
      <c r="O161" s="80" t="s">
        <v>287</v>
      </c>
      <c r="P161" s="80" t="s">
        <v>372</v>
      </c>
      <c r="Q161" s="80" t="s">
        <v>529</v>
      </c>
      <c r="R161" s="80" t="s">
        <v>673</v>
      </c>
      <c r="S161" s="80"/>
      <c r="T161" s="80"/>
      <c r="U161" s="80"/>
      <c r="V161" s="80"/>
      <c r="W161" s="80"/>
      <c r="X161" s="80"/>
      <c r="Y161" s="80"/>
      <c r="Z161" s="80"/>
      <c r="AA161" s="80"/>
      <c r="AB161">
        <v>1</v>
      </c>
      <c r="AC161" s="79" t="str">
        <f>REPLACE(INDEX(GroupVertices[Group],MATCH(Edges[[#This Row],[Vertex 1]],GroupVertices[Vertex],0)),1,1,"")</f>
        <v>7</v>
      </c>
      <c r="AD161" s="79" t="str">
        <f>REPLACE(INDEX(GroupVertices[Group],MATCH(Edges[[#This Row],[Vertex 2]],GroupVertices[Vertex],0)),1,1,"")</f>
        <v>7</v>
      </c>
      <c r="AE161" s="48">
        <v>0</v>
      </c>
      <c r="AF161" s="49">
        <v>0</v>
      </c>
      <c r="AG161" s="48">
        <v>0</v>
      </c>
      <c r="AH161" s="49">
        <v>0</v>
      </c>
      <c r="AI161" s="48">
        <v>0</v>
      </c>
      <c r="AJ161" s="49">
        <v>0</v>
      </c>
      <c r="AK161" s="48">
        <v>8</v>
      </c>
      <c r="AL161" s="49">
        <v>100</v>
      </c>
      <c r="AM161" s="48">
        <v>8</v>
      </c>
    </row>
    <row r="162" spans="1:39" ht="15">
      <c r="A162" s="65" t="s">
        <v>254</v>
      </c>
      <c r="B162" s="65" t="s">
        <v>283</v>
      </c>
      <c r="C162" s="66" t="s">
        <v>1665</v>
      </c>
      <c r="D162" s="67">
        <v>1</v>
      </c>
      <c r="E162" s="68" t="s">
        <v>133</v>
      </c>
      <c r="F162" s="69">
        <v>32</v>
      </c>
      <c r="G162" s="66"/>
      <c r="H162" s="70"/>
      <c r="I162" s="71"/>
      <c r="J162" s="71"/>
      <c r="K162" s="34"/>
      <c r="L162" s="78">
        <v>162</v>
      </c>
      <c r="M162" s="78"/>
      <c r="N162" s="73"/>
      <c r="O162" s="80" t="s">
        <v>287</v>
      </c>
      <c r="P162" s="80" t="s">
        <v>372</v>
      </c>
      <c r="Q162" s="80" t="s">
        <v>530</v>
      </c>
      <c r="R162" s="80" t="s">
        <v>673</v>
      </c>
      <c r="S162" s="80"/>
      <c r="T162" s="80"/>
      <c r="U162" s="80"/>
      <c r="V162" s="80"/>
      <c r="W162" s="80"/>
      <c r="X162" s="80"/>
      <c r="Y162" s="80"/>
      <c r="Z162" s="80"/>
      <c r="AA162" s="80"/>
      <c r="AB162">
        <v>1</v>
      </c>
      <c r="AC162" s="79" t="str">
        <f>REPLACE(INDEX(GroupVertices[Group],MATCH(Edges[[#This Row],[Vertex 1]],GroupVertices[Vertex],0)),1,1,"")</f>
        <v>7</v>
      </c>
      <c r="AD162" s="79" t="str">
        <f>REPLACE(INDEX(GroupVertices[Group],MATCH(Edges[[#This Row],[Vertex 2]],GroupVertices[Vertex],0)),1,1,"")</f>
        <v>7</v>
      </c>
      <c r="AE162" s="48">
        <v>0</v>
      </c>
      <c r="AF162" s="49">
        <v>0</v>
      </c>
      <c r="AG162" s="48">
        <v>0</v>
      </c>
      <c r="AH162" s="49">
        <v>0</v>
      </c>
      <c r="AI162" s="48">
        <v>0</v>
      </c>
      <c r="AJ162" s="49">
        <v>0</v>
      </c>
      <c r="AK162" s="48">
        <v>16</v>
      </c>
      <c r="AL162" s="49">
        <v>100</v>
      </c>
      <c r="AM162" s="48">
        <v>16</v>
      </c>
    </row>
    <row r="163" spans="1:39" ht="15">
      <c r="A163" s="65" t="s">
        <v>254</v>
      </c>
      <c r="B163" s="65" t="s">
        <v>213</v>
      </c>
      <c r="C163" s="66" t="s">
        <v>1665</v>
      </c>
      <c r="D163" s="67">
        <v>1</v>
      </c>
      <c r="E163" s="68" t="s">
        <v>133</v>
      </c>
      <c r="F163" s="69">
        <v>32</v>
      </c>
      <c r="G163" s="66"/>
      <c r="H163" s="70"/>
      <c r="I163" s="71"/>
      <c r="J163" s="71"/>
      <c r="K163" s="34"/>
      <c r="L163" s="78">
        <v>163</v>
      </c>
      <c r="M163" s="78"/>
      <c r="N163" s="73"/>
      <c r="O163" s="80" t="s">
        <v>287</v>
      </c>
      <c r="P163" s="80" t="s">
        <v>372</v>
      </c>
      <c r="Q163" s="80" t="s">
        <v>530</v>
      </c>
      <c r="R163" s="80" t="s">
        <v>529</v>
      </c>
      <c r="S163" s="80"/>
      <c r="T163" s="80"/>
      <c r="U163" s="80"/>
      <c r="V163" s="80"/>
      <c r="W163" s="80"/>
      <c r="X163" s="80"/>
      <c r="Y163" s="80"/>
      <c r="Z163" s="80"/>
      <c r="AA163" s="80"/>
      <c r="AB163">
        <v>1</v>
      </c>
      <c r="AC163" s="79" t="str">
        <f>REPLACE(INDEX(GroupVertices[Group],MATCH(Edges[[#This Row],[Vertex 1]],GroupVertices[Vertex],0)),1,1,"")</f>
        <v>7</v>
      </c>
      <c r="AD163" s="79" t="str">
        <f>REPLACE(INDEX(GroupVertices[Group],MATCH(Edges[[#This Row],[Vertex 2]],GroupVertices[Vertex],0)),1,1,"")</f>
        <v>7</v>
      </c>
      <c r="AE163" s="48">
        <v>0</v>
      </c>
      <c r="AF163" s="49">
        <v>0</v>
      </c>
      <c r="AG163" s="48">
        <v>0</v>
      </c>
      <c r="AH163" s="49">
        <v>0</v>
      </c>
      <c r="AI163" s="48">
        <v>0</v>
      </c>
      <c r="AJ163" s="49">
        <v>0</v>
      </c>
      <c r="AK163" s="48">
        <v>16</v>
      </c>
      <c r="AL163" s="49">
        <v>100</v>
      </c>
      <c r="AM163" s="48">
        <v>16</v>
      </c>
    </row>
    <row r="164" spans="1:39" ht="15">
      <c r="A164" s="65" t="s">
        <v>255</v>
      </c>
      <c r="B164" s="65" t="s">
        <v>278</v>
      </c>
      <c r="C164" s="66" t="s">
        <v>1665</v>
      </c>
      <c r="D164" s="67">
        <v>1</v>
      </c>
      <c r="E164" s="68" t="s">
        <v>133</v>
      </c>
      <c r="F164" s="69">
        <v>32</v>
      </c>
      <c r="G164" s="66"/>
      <c r="H164" s="70"/>
      <c r="I164" s="71"/>
      <c r="J164" s="71"/>
      <c r="K164" s="34"/>
      <c r="L164" s="78">
        <v>164</v>
      </c>
      <c r="M164" s="78"/>
      <c r="N164" s="73"/>
      <c r="O164" s="80" t="s">
        <v>287</v>
      </c>
      <c r="P164" s="80" t="s">
        <v>373</v>
      </c>
      <c r="Q164" s="80" t="s">
        <v>531</v>
      </c>
      <c r="R164" s="80" t="s">
        <v>674</v>
      </c>
      <c r="S164" s="80"/>
      <c r="T164" s="80"/>
      <c r="U164" s="80"/>
      <c r="V164" s="80"/>
      <c r="W164" s="80"/>
      <c r="X164" s="80"/>
      <c r="Y164" s="80"/>
      <c r="Z164" s="80"/>
      <c r="AA164" s="80"/>
      <c r="AB164">
        <v>1</v>
      </c>
      <c r="AC164" s="79" t="str">
        <f>REPLACE(INDEX(GroupVertices[Group],MATCH(Edges[[#This Row],[Vertex 1]],GroupVertices[Vertex],0)),1,1,"")</f>
        <v>5</v>
      </c>
      <c r="AD164" s="79" t="str">
        <f>REPLACE(INDEX(GroupVertices[Group],MATCH(Edges[[#This Row],[Vertex 2]],GroupVertices[Vertex],0)),1,1,"")</f>
        <v>5</v>
      </c>
      <c r="AE164" s="48">
        <v>3</v>
      </c>
      <c r="AF164" s="49">
        <v>7.6923076923076925</v>
      </c>
      <c r="AG164" s="48">
        <v>0</v>
      </c>
      <c r="AH164" s="49">
        <v>0</v>
      </c>
      <c r="AI164" s="48">
        <v>0</v>
      </c>
      <c r="AJ164" s="49">
        <v>0</v>
      </c>
      <c r="AK164" s="48">
        <v>36</v>
      </c>
      <c r="AL164" s="49">
        <v>92.3076923076923</v>
      </c>
      <c r="AM164" s="48">
        <v>39</v>
      </c>
    </row>
    <row r="165" spans="1:39" ht="15">
      <c r="A165" s="65" t="s">
        <v>244</v>
      </c>
      <c r="B165" s="65" t="s">
        <v>275</v>
      </c>
      <c r="C165" s="66" t="s">
        <v>1665</v>
      </c>
      <c r="D165" s="67">
        <v>1</v>
      </c>
      <c r="E165" s="68" t="s">
        <v>133</v>
      </c>
      <c r="F165" s="69">
        <v>32</v>
      </c>
      <c r="G165" s="66"/>
      <c r="H165" s="70"/>
      <c r="I165" s="71"/>
      <c r="J165" s="71"/>
      <c r="K165" s="34"/>
      <c r="L165" s="78">
        <v>165</v>
      </c>
      <c r="M165" s="78"/>
      <c r="N165" s="73"/>
      <c r="O165" s="80" t="s">
        <v>287</v>
      </c>
      <c r="P165" s="80" t="s">
        <v>374</v>
      </c>
      <c r="Q165" s="80" t="s">
        <v>532</v>
      </c>
      <c r="R165" s="80" t="s">
        <v>675</v>
      </c>
      <c r="S165" s="80"/>
      <c r="T165" s="80"/>
      <c r="U165" s="80"/>
      <c r="V165" s="80"/>
      <c r="W165" s="80"/>
      <c r="X165" s="80"/>
      <c r="Y165" s="80"/>
      <c r="Z165" s="80"/>
      <c r="AA165" s="80"/>
      <c r="AB165">
        <v>1</v>
      </c>
      <c r="AC165" s="79" t="str">
        <f>REPLACE(INDEX(GroupVertices[Group],MATCH(Edges[[#This Row],[Vertex 1]],GroupVertices[Vertex],0)),1,1,"")</f>
        <v>5</v>
      </c>
      <c r="AD165" s="79" t="str">
        <f>REPLACE(INDEX(GroupVertices[Group],MATCH(Edges[[#This Row],[Vertex 2]],GroupVertices[Vertex],0)),1,1,"")</f>
        <v>2</v>
      </c>
      <c r="AE165" s="48">
        <v>1</v>
      </c>
      <c r="AF165" s="49">
        <v>12.5</v>
      </c>
      <c r="AG165" s="48">
        <v>2</v>
      </c>
      <c r="AH165" s="49">
        <v>25</v>
      </c>
      <c r="AI165" s="48">
        <v>0</v>
      </c>
      <c r="AJ165" s="49">
        <v>0</v>
      </c>
      <c r="AK165" s="48">
        <v>5</v>
      </c>
      <c r="AL165" s="49">
        <v>62.5</v>
      </c>
      <c r="AM165" s="48">
        <v>8</v>
      </c>
    </row>
    <row r="166" spans="1:39" ht="15">
      <c r="A166" s="65" t="s">
        <v>252</v>
      </c>
      <c r="B166" s="65" t="s">
        <v>244</v>
      </c>
      <c r="C166" s="66" t="s">
        <v>1664</v>
      </c>
      <c r="D166" s="67">
        <v>2.333333333333333</v>
      </c>
      <c r="E166" s="68" t="s">
        <v>137</v>
      </c>
      <c r="F166" s="69">
        <v>29.636363636363637</v>
      </c>
      <c r="G166" s="66"/>
      <c r="H166" s="70"/>
      <c r="I166" s="71"/>
      <c r="J166" s="71"/>
      <c r="K166" s="34"/>
      <c r="L166" s="78">
        <v>166</v>
      </c>
      <c r="M166" s="78"/>
      <c r="N166" s="73"/>
      <c r="O166" s="80" t="s">
        <v>287</v>
      </c>
      <c r="P166" s="80" t="s">
        <v>375</v>
      </c>
      <c r="Q166" s="80" t="s">
        <v>533</v>
      </c>
      <c r="R166" s="80" t="s">
        <v>676</v>
      </c>
      <c r="S166" s="80"/>
      <c r="T166" s="80"/>
      <c r="U166" s="80"/>
      <c r="V166" s="80"/>
      <c r="W166" s="80"/>
      <c r="X166" s="80"/>
      <c r="Y166" s="80"/>
      <c r="Z166" s="80"/>
      <c r="AA166" s="80"/>
      <c r="AB166">
        <v>2</v>
      </c>
      <c r="AC166" s="79" t="str">
        <f>REPLACE(INDEX(GroupVertices[Group],MATCH(Edges[[#This Row],[Vertex 1]],GroupVertices[Vertex],0)),1,1,"")</f>
        <v>2</v>
      </c>
      <c r="AD166" s="79" t="str">
        <f>REPLACE(INDEX(GroupVertices[Group],MATCH(Edges[[#This Row],[Vertex 2]],GroupVertices[Vertex],0)),1,1,"")</f>
        <v>5</v>
      </c>
      <c r="AE166" s="48">
        <v>2</v>
      </c>
      <c r="AF166" s="49">
        <v>14.285714285714286</v>
      </c>
      <c r="AG166" s="48">
        <v>0</v>
      </c>
      <c r="AH166" s="49">
        <v>0</v>
      </c>
      <c r="AI166" s="48">
        <v>0</v>
      </c>
      <c r="AJ166" s="49">
        <v>0</v>
      </c>
      <c r="AK166" s="48">
        <v>12</v>
      </c>
      <c r="AL166" s="49">
        <v>85.71428571428571</v>
      </c>
      <c r="AM166" s="48">
        <v>14</v>
      </c>
    </row>
    <row r="167" spans="1:39" ht="15">
      <c r="A167" s="65" t="s">
        <v>252</v>
      </c>
      <c r="B167" s="65" t="s">
        <v>244</v>
      </c>
      <c r="C167" s="66" t="s">
        <v>1664</v>
      </c>
      <c r="D167" s="67">
        <v>2.333333333333333</v>
      </c>
      <c r="E167" s="68" t="s">
        <v>137</v>
      </c>
      <c r="F167" s="69">
        <v>29.636363636363637</v>
      </c>
      <c r="G167" s="66"/>
      <c r="H167" s="70"/>
      <c r="I167" s="71"/>
      <c r="J167" s="71"/>
      <c r="K167" s="34"/>
      <c r="L167" s="78">
        <v>167</v>
      </c>
      <c r="M167" s="78"/>
      <c r="N167" s="73"/>
      <c r="O167" s="80" t="s">
        <v>287</v>
      </c>
      <c r="P167" s="80" t="s">
        <v>376</v>
      </c>
      <c r="Q167" s="80" t="s">
        <v>534</v>
      </c>
      <c r="R167" s="80" t="s">
        <v>677</v>
      </c>
      <c r="S167" s="80"/>
      <c r="T167" s="80"/>
      <c r="U167" s="80"/>
      <c r="V167" s="80"/>
      <c r="W167" s="80"/>
      <c r="X167" s="80"/>
      <c r="Y167" s="80"/>
      <c r="Z167" s="80"/>
      <c r="AA167" s="80"/>
      <c r="AB167">
        <v>2</v>
      </c>
      <c r="AC167" s="79" t="str">
        <f>REPLACE(INDEX(GroupVertices[Group],MATCH(Edges[[#This Row],[Vertex 1]],GroupVertices[Vertex],0)),1,1,"")</f>
        <v>2</v>
      </c>
      <c r="AD167" s="79" t="str">
        <f>REPLACE(INDEX(GroupVertices[Group],MATCH(Edges[[#This Row],[Vertex 2]],GroupVertices[Vertex],0)),1,1,"")</f>
        <v>5</v>
      </c>
      <c r="AE167" s="48">
        <v>0</v>
      </c>
      <c r="AF167" s="49">
        <v>0</v>
      </c>
      <c r="AG167" s="48">
        <v>0</v>
      </c>
      <c r="AH167" s="49">
        <v>0</v>
      </c>
      <c r="AI167" s="48">
        <v>0</v>
      </c>
      <c r="AJ167" s="49">
        <v>0</v>
      </c>
      <c r="AK167" s="48">
        <v>16</v>
      </c>
      <c r="AL167" s="49">
        <v>100</v>
      </c>
      <c r="AM167" s="48">
        <v>16</v>
      </c>
    </row>
    <row r="168" spans="1:39" ht="15">
      <c r="A168" s="65" t="s">
        <v>255</v>
      </c>
      <c r="B168" s="65" t="s">
        <v>244</v>
      </c>
      <c r="C168" s="66" t="s">
        <v>1665</v>
      </c>
      <c r="D168" s="67">
        <v>1</v>
      </c>
      <c r="E168" s="68" t="s">
        <v>133</v>
      </c>
      <c r="F168" s="69">
        <v>32</v>
      </c>
      <c r="G168" s="66"/>
      <c r="H168" s="70"/>
      <c r="I168" s="71"/>
      <c r="J168" s="71"/>
      <c r="K168" s="34"/>
      <c r="L168" s="78">
        <v>168</v>
      </c>
      <c r="M168" s="78"/>
      <c r="N168" s="73"/>
      <c r="O168" s="80" t="s">
        <v>287</v>
      </c>
      <c r="P168" s="80" t="s">
        <v>377</v>
      </c>
      <c r="Q168" s="80" t="s">
        <v>535</v>
      </c>
      <c r="R168" s="80" t="s">
        <v>678</v>
      </c>
      <c r="S168" s="80"/>
      <c r="T168" s="80"/>
      <c r="U168" s="80"/>
      <c r="V168" s="80"/>
      <c r="W168" s="80"/>
      <c r="X168" s="80"/>
      <c r="Y168" s="80"/>
      <c r="Z168" s="80"/>
      <c r="AA168" s="80"/>
      <c r="AB168">
        <v>1</v>
      </c>
      <c r="AC168" s="79" t="str">
        <f>REPLACE(INDEX(GroupVertices[Group],MATCH(Edges[[#This Row],[Vertex 1]],GroupVertices[Vertex],0)),1,1,"")</f>
        <v>5</v>
      </c>
      <c r="AD168" s="79" t="str">
        <f>REPLACE(INDEX(GroupVertices[Group],MATCH(Edges[[#This Row],[Vertex 2]],GroupVertices[Vertex],0)),1,1,"")</f>
        <v>5</v>
      </c>
      <c r="AE168" s="48">
        <v>0</v>
      </c>
      <c r="AF168" s="49">
        <v>0</v>
      </c>
      <c r="AG168" s="48">
        <v>3</v>
      </c>
      <c r="AH168" s="49">
        <v>33.333333333333336</v>
      </c>
      <c r="AI168" s="48">
        <v>0</v>
      </c>
      <c r="AJ168" s="49">
        <v>0</v>
      </c>
      <c r="AK168" s="48">
        <v>6</v>
      </c>
      <c r="AL168" s="49">
        <v>66.66666666666667</v>
      </c>
      <c r="AM168" s="48">
        <v>9</v>
      </c>
    </row>
    <row r="169" spans="1:39" ht="15">
      <c r="A169" s="65" t="s">
        <v>255</v>
      </c>
      <c r="B169" s="65" t="s">
        <v>220</v>
      </c>
      <c r="C169" s="66" t="s">
        <v>1665</v>
      </c>
      <c r="D169" s="67">
        <v>1</v>
      </c>
      <c r="E169" s="68" t="s">
        <v>133</v>
      </c>
      <c r="F169" s="69">
        <v>32</v>
      </c>
      <c r="G169" s="66"/>
      <c r="H169" s="70"/>
      <c r="I169" s="71"/>
      <c r="J169" s="71"/>
      <c r="K169" s="34"/>
      <c r="L169" s="78">
        <v>169</v>
      </c>
      <c r="M169" s="78"/>
      <c r="N169" s="73"/>
      <c r="O169" s="80" t="s">
        <v>287</v>
      </c>
      <c r="P169" s="80" t="s">
        <v>378</v>
      </c>
      <c r="Q169" s="80" t="s">
        <v>536</v>
      </c>
      <c r="R169" s="80" t="s">
        <v>679</v>
      </c>
      <c r="S169" s="80"/>
      <c r="T169" s="80"/>
      <c r="U169" s="80"/>
      <c r="V169" s="80"/>
      <c r="W169" s="80"/>
      <c r="X169" s="80"/>
      <c r="Y169" s="80"/>
      <c r="Z169" s="80"/>
      <c r="AA169" s="80"/>
      <c r="AB169">
        <v>1</v>
      </c>
      <c r="AC169" s="79" t="str">
        <f>REPLACE(INDEX(GroupVertices[Group],MATCH(Edges[[#This Row],[Vertex 1]],GroupVertices[Vertex],0)),1,1,"")</f>
        <v>5</v>
      </c>
      <c r="AD169" s="79" t="str">
        <f>REPLACE(INDEX(GroupVertices[Group],MATCH(Edges[[#This Row],[Vertex 2]],GroupVertices[Vertex],0)),1,1,"")</f>
        <v>2</v>
      </c>
      <c r="AE169" s="48">
        <v>2</v>
      </c>
      <c r="AF169" s="49">
        <v>15.384615384615385</v>
      </c>
      <c r="AG169" s="48">
        <v>0</v>
      </c>
      <c r="AH169" s="49">
        <v>0</v>
      </c>
      <c r="AI169" s="48">
        <v>0</v>
      </c>
      <c r="AJ169" s="49">
        <v>0</v>
      </c>
      <c r="AK169" s="48">
        <v>11</v>
      </c>
      <c r="AL169" s="49">
        <v>84.61538461538461</v>
      </c>
      <c r="AM169" s="48">
        <v>13</v>
      </c>
    </row>
    <row r="170" spans="1:39" ht="15">
      <c r="A170" s="65" t="s">
        <v>255</v>
      </c>
      <c r="B170" s="65" t="s">
        <v>239</v>
      </c>
      <c r="C170" s="66" t="s">
        <v>1665</v>
      </c>
      <c r="D170" s="67">
        <v>1</v>
      </c>
      <c r="E170" s="68" t="s">
        <v>133</v>
      </c>
      <c r="F170" s="69">
        <v>32</v>
      </c>
      <c r="G170" s="66"/>
      <c r="H170" s="70"/>
      <c r="I170" s="71"/>
      <c r="J170" s="71"/>
      <c r="K170" s="34"/>
      <c r="L170" s="78">
        <v>170</v>
      </c>
      <c r="M170" s="78"/>
      <c r="N170" s="73"/>
      <c r="O170" s="80" t="s">
        <v>287</v>
      </c>
      <c r="P170" s="80" t="s">
        <v>379</v>
      </c>
      <c r="Q170" s="80" t="s">
        <v>537</v>
      </c>
      <c r="R170" s="80" t="s">
        <v>680</v>
      </c>
      <c r="S170" s="80"/>
      <c r="T170" s="80"/>
      <c r="U170" s="80"/>
      <c r="V170" s="80"/>
      <c r="W170" s="80"/>
      <c r="X170" s="80"/>
      <c r="Y170" s="80"/>
      <c r="Z170" s="80"/>
      <c r="AA170" s="80"/>
      <c r="AB170">
        <v>1</v>
      </c>
      <c r="AC170" s="79" t="str">
        <f>REPLACE(INDEX(GroupVertices[Group],MATCH(Edges[[#This Row],[Vertex 1]],GroupVertices[Vertex],0)),1,1,"")</f>
        <v>5</v>
      </c>
      <c r="AD170" s="79" t="str">
        <f>REPLACE(INDEX(GroupVertices[Group],MATCH(Edges[[#This Row],[Vertex 2]],GroupVertices[Vertex],0)),1,1,"")</f>
        <v>2</v>
      </c>
      <c r="AE170" s="48">
        <v>5</v>
      </c>
      <c r="AF170" s="49">
        <v>7.462686567164179</v>
      </c>
      <c r="AG170" s="48">
        <v>1</v>
      </c>
      <c r="AH170" s="49">
        <v>1.492537313432836</v>
      </c>
      <c r="AI170" s="48">
        <v>0</v>
      </c>
      <c r="AJ170" s="49">
        <v>0</v>
      </c>
      <c r="AK170" s="48">
        <v>61</v>
      </c>
      <c r="AL170" s="49">
        <v>91.04477611940298</v>
      </c>
      <c r="AM170" s="48">
        <v>67</v>
      </c>
    </row>
    <row r="171" spans="1:39" ht="15">
      <c r="A171" s="65" t="s">
        <v>219</v>
      </c>
      <c r="B171" s="65" t="s">
        <v>210</v>
      </c>
      <c r="C171" s="66" t="s">
        <v>1665</v>
      </c>
      <c r="D171" s="67">
        <v>1</v>
      </c>
      <c r="E171" s="68" t="s">
        <v>133</v>
      </c>
      <c r="F171" s="69">
        <v>32</v>
      </c>
      <c r="G171" s="66"/>
      <c r="H171" s="70"/>
      <c r="I171" s="71"/>
      <c r="J171" s="71"/>
      <c r="K171" s="34"/>
      <c r="L171" s="78">
        <v>171</v>
      </c>
      <c r="M171" s="78"/>
      <c r="N171" s="73"/>
      <c r="O171" s="80" t="s">
        <v>287</v>
      </c>
      <c r="P171" s="80" t="s">
        <v>380</v>
      </c>
      <c r="Q171" s="80" t="s">
        <v>538</v>
      </c>
      <c r="R171" s="80" t="s">
        <v>681</v>
      </c>
      <c r="S171" s="80"/>
      <c r="T171" s="80"/>
      <c r="U171" s="80"/>
      <c r="V171" s="80"/>
      <c r="W171" s="80"/>
      <c r="X171" s="80"/>
      <c r="Y171" s="80"/>
      <c r="Z171" s="80"/>
      <c r="AA171" s="80"/>
      <c r="AB171">
        <v>1</v>
      </c>
      <c r="AC171" s="79" t="str">
        <f>REPLACE(INDEX(GroupVertices[Group],MATCH(Edges[[#This Row],[Vertex 1]],GroupVertices[Vertex],0)),1,1,"")</f>
        <v>1</v>
      </c>
      <c r="AD171" s="79" t="str">
        <f>REPLACE(INDEX(GroupVertices[Group],MATCH(Edges[[#This Row],[Vertex 2]],GroupVertices[Vertex],0)),1,1,"")</f>
        <v>1</v>
      </c>
      <c r="AE171" s="48">
        <v>0</v>
      </c>
      <c r="AF171" s="49">
        <v>0</v>
      </c>
      <c r="AG171" s="48">
        <v>0</v>
      </c>
      <c r="AH171" s="49">
        <v>0</v>
      </c>
      <c r="AI171" s="48">
        <v>0</v>
      </c>
      <c r="AJ171" s="49">
        <v>0</v>
      </c>
      <c r="AK171" s="48">
        <v>4</v>
      </c>
      <c r="AL171" s="49">
        <v>100</v>
      </c>
      <c r="AM171" s="48">
        <v>4</v>
      </c>
    </row>
    <row r="172" spans="1:39" ht="15">
      <c r="A172" s="65" t="s">
        <v>256</v>
      </c>
      <c r="B172" s="65" t="s">
        <v>210</v>
      </c>
      <c r="C172" s="66" t="s">
        <v>1665</v>
      </c>
      <c r="D172" s="67">
        <v>1</v>
      </c>
      <c r="E172" s="68" t="s">
        <v>133</v>
      </c>
      <c r="F172" s="69">
        <v>32</v>
      </c>
      <c r="G172" s="66"/>
      <c r="H172" s="70"/>
      <c r="I172" s="71"/>
      <c r="J172" s="71"/>
      <c r="K172" s="34"/>
      <c r="L172" s="78">
        <v>172</v>
      </c>
      <c r="M172" s="78"/>
      <c r="N172" s="73"/>
      <c r="O172" s="80" t="s">
        <v>287</v>
      </c>
      <c r="P172" s="80" t="s">
        <v>381</v>
      </c>
      <c r="Q172" s="80" t="s">
        <v>539</v>
      </c>
      <c r="R172" s="80" t="s">
        <v>682</v>
      </c>
      <c r="S172" s="80"/>
      <c r="T172" s="80"/>
      <c r="U172" s="80"/>
      <c r="V172" s="80"/>
      <c r="W172" s="80"/>
      <c r="X172" s="80"/>
      <c r="Y172" s="80"/>
      <c r="Z172" s="80"/>
      <c r="AA172" s="80"/>
      <c r="AB172">
        <v>1</v>
      </c>
      <c r="AC172" s="79" t="str">
        <f>REPLACE(INDEX(GroupVertices[Group],MATCH(Edges[[#This Row],[Vertex 1]],GroupVertices[Vertex],0)),1,1,"")</f>
        <v>8</v>
      </c>
      <c r="AD172" s="79" t="str">
        <f>REPLACE(INDEX(GroupVertices[Group],MATCH(Edges[[#This Row],[Vertex 2]],GroupVertices[Vertex],0)),1,1,"")</f>
        <v>1</v>
      </c>
      <c r="AE172" s="48">
        <v>1</v>
      </c>
      <c r="AF172" s="49">
        <v>12.5</v>
      </c>
      <c r="AG172" s="48">
        <v>0</v>
      </c>
      <c r="AH172" s="49">
        <v>0</v>
      </c>
      <c r="AI172" s="48">
        <v>0</v>
      </c>
      <c r="AJ172" s="49">
        <v>0</v>
      </c>
      <c r="AK172" s="48">
        <v>7</v>
      </c>
      <c r="AL172" s="49">
        <v>87.5</v>
      </c>
      <c r="AM172" s="48">
        <v>8</v>
      </c>
    </row>
    <row r="173" spans="1:39" ht="15">
      <c r="A173" s="65" t="s">
        <v>256</v>
      </c>
      <c r="B173" s="65" t="s">
        <v>284</v>
      </c>
      <c r="C173" s="66" t="s">
        <v>1664</v>
      </c>
      <c r="D173" s="67">
        <v>2.333333333333333</v>
      </c>
      <c r="E173" s="68" t="s">
        <v>137</v>
      </c>
      <c r="F173" s="69">
        <v>29.636363636363637</v>
      </c>
      <c r="G173" s="66"/>
      <c r="H173" s="70"/>
      <c r="I173" s="71"/>
      <c r="J173" s="71"/>
      <c r="K173" s="34"/>
      <c r="L173" s="78">
        <v>173</v>
      </c>
      <c r="M173" s="78"/>
      <c r="N173" s="73"/>
      <c r="O173" s="80" t="s">
        <v>287</v>
      </c>
      <c r="P173" s="80" t="s">
        <v>382</v>
      </c>
      <c r="Q173" s="80" t="s">
        <v>540</v>
      </c>
      <c r="R173" s="80" t="s">
        <v>683</v>
      </c>
      <c r="S173" s="80"/>
      <c r="T173" s="80"/>
      <c r="U173" s="80"/>
      <c r="V173" s="80"/>
      <c r="W173" s="80"/>
      <c r="X173" s="80"/>
      <c r="Y173" s="80"/>
      <c r="Z173" s="80"/>
      <c r="AA173" s="80"/>
      <c r="AB173">
        <v>2</v>
      </c>
      <c r="AC173" s="79" t="str">
        <f>REPLACE(INDEX(GroupVertices[Group],MATCH(Edges[[#This Row],[Vertex 1]],GroupVertices[Vertex],0)),1,1,"")</f>
        <v>8</v>
      </c>
      <c r="AD173" s="79" t="str">
        <f>REPLACE(INDEX(GroupVertices[Group],MATCH(Edges[[#This Row],[Vertex 2]],GroupVertices[Vertex],0)),1,1,"")</f>
        <v>8</v>
      </c>
      <c r="AE173" s="48">
        <v>0</v>
      </c>
      <c r="AF173" s="49">
        <v>0</v>
      </c>
      <c r="AG173" s="48">
        <v>1</v>
      </c>
      <c r="AH173" s="49">
        <v>2.5</v>
      </c>
      <c r="AI173" s="48">
        <v>0</v>
      </c>
      <c r="AJ173" s="49">
        <v>0</v>
      </c>
      <c r="AK173" s="48">
        <v>39</v>
      </c>
      <c r="AL173" s="49">
        <v>97.5</v>
      </c>
      <c r="AM173" s="48">
        <v>40</v>
      </c>
    </row>
    <row r="174" spans="1:39" ht="15">
      <c r="A174" s="65" t="s">
        <v>256</v>
      </c>
      <c r="B174" s="65" t="s">
        <v>284</v>
      </c>
      <c r="C174" s="66" t="s">
        <v>1664</v>
      </c>
      <c r="D174" s="67">
        <v>2.333333333333333</v>
      </c>
      <c r="E174" s="68" t="s">
        <v>137</v>
      </c>
      <c r="F174" s="69">
        <v>29.636363636363637</v>
      </c>
      <c r="G174" s="66"/>
      <c r="H174" s="70"/>
      <c r="I174" s="71"/>
      <c r="J174" s="71"/>
      <c r="K174" s="34"/>
      <c r="L174" s="78">
        <v>174</v>
      </c>
      <c r="M174" s="78"/>
      <c r="N174" s="73"/>
      <c r="O174" s="80" t="s">
        <v>287</v>
      </c>
      <c r="P174" s="80" t="s">
        <v>382</v>
      </c>
      <c r="Q174" s="80" t="s">
        <v>540</v>
      </c>
      <c r="R174" s="80" t="s">
        <v>684</v>
      </c>
      <c r="S174" s="80"/>
      <c r="T174" s="80"/>
      <c r="U174" s="80"/>
      <c r="V174" s="80"/>
      <c r="W174" s="80"/>
      <c r="X174" s="80"/>
      <c r="Y174" s="80"/>
      <c r="Z174" s="80"/>
      <c r="AA174" s="80"/>
      <c r="AB174">
        <v>2</v>
      </c>
      <c r="AC174" s="79" t="str">
        <f>REPLACE(INDEX(GroupVertices[Group],MATCH(Edges[[#This Row],[Vertex 1]],GroupVertices[Vertex],0)),1,1,"")</f>
        <v>8</v>
      </c>
      <c r="AD174" s="79" t="str">
        <f>REPLACE(INDEX(GroupVertices[Group],MATCH(Edges[[#This Row],[Vertex 2]],GroupVertices[Vertex],0)),1,1,"")</f>
        <v>8</v>
      </c>
      <c r="AE174" s="48">
        <v>0</v>
      </c>
      <c r="AF174" s="49">
        <v>0</v>
      </c>
      <c r="AG174" s="48">
        <v>1</v>
      </c>
      <c r="AH174" s="49">
        <v>2.5</v>
      </c>
      <c r="AI174" s="48">
        <v>0</v>
      </c>
      <c r="AJ174" s="49">
        <v>0</v>
      </c>
      <c r="AK174" s="48">
        <v>39</v>
      </c>
      <c r="AL174" s="49">
        <v>97.5</v>
      </c>
      <c r="AM174" s="48">
        <v>40</v>
      </c>
    </row>
    <row r="175" spans="1:39" ht="15">
      <c r="A175" s="65" t="s">
        <v>257</v>
      </c>
      <c r="B175" s="65" t="s">
        <v>265</v>
      </c>
      <c r="C175" s="66" t="s">
        <v>1665</v>
      </c>
      <c r="D175" s="67">
        <v>1</v>
      </c>
      <c r="E175" s="68" t="s">
        <v>133</v>
      </c>
      <c r="F175" s="69">
        <v>32</v>
      </c>
      <c r="G175" s="66"/>
      <c r="H175" s="70"/>
      <c r="I175" s="71"/>
      <c r="J175" s="71"/>
      <c r="K175" s="34"/>
      <c r="L175" s="78">
        <v>175</v>
      </c>
      <c r="M175" s="78"/>
      <c r="N175" s="73"/>
      <c r="O175" s="80" t="s">
        <v>287</v>
      </c>
      <c r="P175" s="80" t="s">
        <v>383</v>
      </c>
      <c r="Q175" s="80" t="s">
        <v>541</v>
      </c>
      <c r="R175" s="80" t="s">
        <v>685</v>
      </c>
      <c r="S175" s="80"/>
      <c r="T175" s="80"/>
      <c r="U175" s="80"/>
      <c r="V175" s="80"/>
      <c r="W175" s="80"/>
      <c r="X175" s="80"/>
      <c r="Y175" s="80"/>
      <c r="Z175" s="80"/>
      <c r="AA175" s="80"/>
      <c r="AB175">
        <v>1</v>
      </c>
      <c r="AC175" s="79" t="str">
        <f>REPLACE(INDEX(GroupVertices[Group],MATCH(Edges[[#This Row],[Vertex 1]],GroupVertices[Vertex],0)),1,1,"")</f>
        <v>6</v>
      </c>
      <c r="AD175" s="79" t="str">
        <f>REPLACE(INDEX(GroupVertices[Group],MATCH(Edges[[#This Row],[Vertex 2]],GroupVertices[Vertex],0)),1,1,"")</f>
        <v>2</v>
      </c>
      <c r="AE175" s="48">
        <v>0</v>
      </c>
      <c r="AF175" s="49">
        <v>0</v>
      </c>
      <c r="AG175" s="48">
        <v>1</v>
      </c>
      <c r="AH175" s="49">
        <v>25</v>
      </c>
      <c r="AI175" s="48">
        <v>0</v>
      </c>
      <c r="AJ175" s="49">
        <v>0</v>
      </c>
      <c r="AK175" s="48">
        <v>3</v>
      </c>
      <c r="AL175" s="49">
        <v>75</v>
      </c>
      <c r="AM175" s="48">
        <v>4</v>
      </c>
    </row>
    <row r="176" spans="1:39" ht="15">
      <c r="A176" s="65" t="s">
        <v>225</v>
      </c>
      <c r="B176" s="65" t="s">
        <v>212</v>
      </c>
      <c r="C176" s="66" t="s">
        <v>1664</v>
      </c>
      <c r="D176" s="67">
        <v>2.333333333333333</v>
      </c>
      <c r="E176" s="68" t="s">
        <v>137</v>
      </c>
      <c r="F176" s="69">
        <v>29.636363636363637</v>
      </c>
      <c r="G176" s="66"/>
      <c r="H176" s="70"/>
      <c r="I176" s="71"/>
      <c r="J176" s="71"/>
      <c r="K176" s="34"/>
      <c r="L176" s="78">
        <v>176</v>
      </c>
      <c r="M176" s="78"/>
      <c r="N176" s="73"/>
      <c r="O176" s="80" t="s">
        <v>287</v>
      </c>
      <c r="P176" s="80" t="s">
        <v>384</v>
      </c>
      <c r="Q176" s="80" t="s">
        <v>542</v>
      </c>
      <c r="R176" s="80" t="s">
        <v>686</v>
      </c>
      <c r="S176" s="80"/>
      <c r="T176" s="80"/>
      <c r="U176" s="80"/>
      <c r="V176" s="80"/>
      <c r="W176" s="80"/>
      <c r="X176" s="80"/>
      <c r="Y176" s="80"/>
      <c r="Z176" s="80"/>
      <c r="AA176" s="80"/>
      <c r="AB176">
        <v>2</v>
      </c>
      <c r="AC176" s="79" t="str">
        <f>REPLACE(INDEX(GroupVertices[Group],MATCH(Edges[[#This Row],[Vertex 1]],GroupVertices[Vertex],0)),1,1,"")</f>
        <v>1</v>
      </c>
      <c r="AD176" s="79" t="str">
        <f>REPLACE(INDEX(GroupVertices[Group],MATCH(Edges[[#This Row],[Vertex 2]],GroupVertices[Vertex],0)),1,1,"")</f>
        <v>6</v>
      </c>
      <c r="AE176" s="48">
        <v>2</v>
      </c>
      <c r="AF176" s="49">
        <v>20</v>
      </c>
      <c r="AG176" s="48">
        <v>0</v>
      </c>
      <c r="AH176" s="49">
        <v>0</v>
      </c>
      <c r="AI176" s="48">
        <v>0</v>
      </c>
      <c r="AJ176" s="49">
        <v>0</v>
      </c>
      <c r="AK176" s="48">
        <v>8</v>
      </c>
      <c r="AL176" s="49">
        <v>80</v>
      </c>
      <c r="AM176" s="48">
        <v>10</v>
      </c>
    </row>
    <row r="177" spans="1:39" ht="15">
      <c r="A177" s="65" t="s">
        <v>225</v>
      </c>
      <c r="B177" s="65" t="s">
        <v>212</v>
      </c>
      <c r="C177" s="66" t="s">
        <v>1664</v>
      </c>
      <c r="D177" s="67">
        <v>2.333333333333333</v>
      </c>
      <c r="E177" s="68" t="s">
        <v>137</v>
      </c>
      <c r="F177" s="69">
        <v>29.636363636363637</v>
      </c>
      <c r="G177" s="66"/>
      <c r="H177" s="70"/>
      <c r="I177" s="71"/>
      <c r="J177" s="71"/>
      <c r="K177" s="34"/>
      <c r="L177" s="78">
        <v>177</v>
      </c>
      <c r="M177" s="78"/>
      <c r="N177" s="73"/>
      <c r="O177" s="80" t="s">
        <v>287</v>
      </c>
      <c r="P177" s="80" t="s">
        <v>384</v>
      </c>
      <c r="Q177" s="80" t="s">
        <v>543</v>
      </c>
      <c r="R177" s="80" t="s">
        <v>686</v>
      </c>
      <c r="S177" s="80"/>
      <c r="T177" s="80"/>
      <c r="U177" s="80"/>
      <c r="V177" s="80"/>
      <c r="W177" s="80"/>
      <c r="X177" s="80"/>
      <c r="Y177" s="80"/>
      <c r="Z177" s="80"/>
      <c r="AA177" s="80"/>
      <c r="AB177">
        <v>2</v>
      </c>
      <c r="AC177" s="79" t="str">
        <f>REPLACE(INDEX(GroupVertices[Group],MATCH(Edges[[#This Row],[Vertex 1]],GroupVertices[Vertex],0)),1,1,"")</f>
        <v>1</v>
      </c>
      <c r="AD177" s="79" t="str">
        <f>REPLACE(INDEX(GroupVertices[Group],MATCH(Edges[[#This Row],[Vertex 2]],GroupVertices[Vertex],0)),1,1,"")</f>
        <v>6</v>
      </c>
      <c r="AE177" s="48">
        <v>1</v>
      </c>
      <c r="AF177" s="49">
        <v>10</v>
      </c>
      <c r="AG177" s="48">
        <v>0</v>
      </c>
      <c r="AH177" s="49">
        <v>0</v>
      </c>
      <c r="AI177" s="48">
        <v>0</v>
      </c>
      <c r="AJ177" s="49">
        <v>0</v>
      </c>
      <c r="AK177" s="48">
        <v>9</v>
      </c>
      <c r="AL177" s="49">
        <v>90</v>
      </c>
      <c r="AM177" s="48">
        <v>10</v>
      </c>
    </row>
    <row r="178" spans="1:39" ht="15">
      <c r="A178" s="65" t="s">
        <v>257</v>
      </c>
      <c r="B178" s="65" t="s">
        <v>212</v>
      </c>
      <c r="C178" s="66" t="s">
        <v>1665</v>
      </c>
      <c r="D178" s="67">
        <v>1</v>
      </c>
      <c r="E178" s="68" t="s">
        <v>133</v>
      </c>
      <c r="F178" s="69">
        <v>32</v>
      </c>
      <c r="G178" s="66"/>
      <c r="H178" s="70"/>
      <c r="I178" s="71"/>
      <c r="J178" s="71"/>
      <c r="K178" s="34"/>
      <c r="L178" s="78">
        <v>178</v>
      </c>
      <c r="M178" s="78"/>
      <c r="N178" s="73"/>
      <c r="O178" s="80" t="s">
        <v>287</v>
      </c>
      <c r="P178" s="80" t="s">
        <v>384</v>
      </c>
      <c r="Q178" s="80" t="s">
        <v>544</v>
      </c>
      <c r="R178" s="80" t="s">
        <v>686</v>
      </c>
      <c r="S178" s="80"/>
      <c r="T178" s="80"/>
      <c r="U178" s="80"/>
      <c r="V178" s="80"/>
      <c r="W178" s="80"/>
      <c r="X178" s="80"/>
      <c r="Y178" s="80"/>
      <c r="Z178" s="80"/>
      <c r="AA178" s="80"/>
      <c r="AB178">
        <v>1</v>
      </c>
      <c r="AC178" s="79" t="str">
        <f>REPLACE(INDEX(GroupVertices[Group],MATCH(Edges[[#This Row],[Vertex 1]],GroupVertices[Vertex],0)),1,1,"")</f>
        <v>6</v>
      </c>
      <c r="AD178" s="79" t="str">
        <f>REPLACE(INDEX(GroupVertices[Group],MATCH(Edges[[#This Row],[Vertex 2]],GroupVertices[Vertex],0)),1,1,"")</f>
        <v>6</v>
      </c>
      <c r="AE178" s="48">
        <v>0</v>
      </c>
      <c r="AF178" s="49">
        <v>0</v>
      </c>
      <c r="AG178" s="48">
        <v>0</v>
      </c>
      <c r="AH178" s="49">
        <v>0</v>
      </c>
      <c r="AI178" s="48">
        <v>0</v>
      </c>
      <c r="AJ178" s="49">
        <v>0</v>
      </c>
      <c r="AK178" s="48">
        <v>7</v>
      </c>
      <c r="AL178" s="49">
        <v>100</v>
      </c>
      <c r="AM178" s="48">
        <v>7</v>
      </c>
    </row>
    <row r="179" spans="1:39" ht="15">
      <c r="A179" s="65" t="s">
        <v>258</v>
      </c>
      <c r="B179" s="65" t="s">
        <v>225</v>
      </c>
      <c r="C179" s="66" t="s">
        <v>1664</v>
      </c>
      <c r="D179" s="67">
        <v>2.333333333333333</v>
      </c>
      <c r="E179" s="68" t="s">
        <v>137</v>
      </c>
      <c r="F179" s="69">
        <v>29.636363636363637</v>
      </c>
      <c r="G179" s="66"/>
      <c r="H179" s="70"/>
      <c r="I179" s="71"/>
      <c r="J179" s="71"/>
      <c r="K179" s="34"/>
      <c r="L179" s="78">
        <v>179</v>
      </c>
      <c r="M179" s="78"/>
      <c r="N179" s="73"/>
      <c r="O179" s="80" t="s">
        <v>287</v>
      </c>
      <c r="P179" s="80" t="s">
        <v>385</v>
      </c>
      <c r="Q179" s="80" t="s">
        <v>545</v>
      </c>
      <c r="R179" s="80" t="s">
        <v>687</v>
      </c>
      <c r="S179" s="80"/>
      <c r="T179" s="80"/>
      <c r="U179" s="80"/>
      <c r="V179" s="80"/>
      <c r="W179" s="80"/>
      <c r="X179" s="80"/>
      <c r="Y179" s="80"/>
      <c r="Z179" s="80"/>
      <c r="AA179" s="80"/>
      <c r="AB179">
        <v>2</v>
      </c>
      <c r="AC179" s="79" t="str">
        <f>REPLACE(INDEX(GroupVertices[Group],MATCH(Edges[[#This Row],[Vertex 1]],GroupVertices[Vertex],0)),1,1,"")</f>
        <v>1</v>
      </c>
      <c r="AD179" s="79" t="str">
        <f>REPLACE(INDEX(GroupVertices[Group],MATCH(Edges[[#This Row],[Vertex 2]],GroupVertices[Vertex],0)),1,1,"")</f>
        <v>1</v>
      </c>
      <c r="AE179" s="48">
        <v>0</v>
      </c>
      <c r="AF179" s="49">
        <v>0</v>
      </c>
      <c r="AG179" s="48">
        <v>0</v>
      </c>
      <c r="AH179" s="49">
        <v>0</v>
      </c>
      <c r="AI179" s="48">
        <v>0</v>
      </c>
      <c r="AJ179" s="49">
        <v>0</v>
      </c>
      <c r="AK179" s="48">
        <v>5</v>
      </c>
      <c r="AL179" s="49">
        <v>100</v>
      </c>
      <c r="AM179" s="48">
        <v>5</v>
      </c>
    </row>
    <row r="180" spans="1:39" ht="15">
      <c r="A180" s="65" t="s">
        <v>258</v>
      </c>
      <c r="B180" s="65" t="s">
        <v>225</v>
      </c>
      <c r="C180" s="66" t="s">
        <v>1664</v>
      </c>
      <c r="D180" s="67">
        <v>2.333333333333333</v>
      </c>
      <c r="E180" s="68" t="s">
        <v>137</v>
      </c>
      <c r="F180" s="69">
        <v>29.636363636363637</v>
      </c>
      <c r="G180" s="66"/>
      <c r="H180" s="70"/>
      <c r="I180" s="71"/>
      <c r="J180" s="71"/>
      <c r="K180" s="34"/>
      <c r="L180" s="78">
        <v>180</v>
      </c>
      <c r="M180" s="78"/>
      <c r="N180" s="73"/>
      <c r="O180" s="80" t="s">
        <v>287</v>
      </c>
      <c r="P180" s="80" t="s">
        <v>386</v>
      </c>
      <c r="Q180" s="80" t="s">
        <v>546</v>
      </c>
      <c r="R180" s="80" t="s">
        <v>688</v>
      </c>
      <c r="S180" s="80"/>
      <c r="T180" s="80"/>
      <c r="U180" s="80"/>
      <c r="V180" s="80"/>
      <c r="W180" s="80"/>
      <c r="X180" s="80"/>
      <c r="Y180" s="80"/>
      <c r="Z180" s="80"/>
      <c r="AA180" s="80"/>
      <c r="AB180">
        <v>2</v>
      </c>
      <c r="AC180" s="79" t="str">
        <f>REPLACE(INDEX(GroupVertices[Group],MATCH(Edges[[#This Row],[Vertex 1]],GroupVertices[Vertex],0)),1,1,"")</f>
        <v>1</v>
      </c>
      <c r="AD180" s="79" t="str">
        <f>REPLACE(INDEX(GroupVertices[Group],MATCH(Edges[[#This Row],[Vertex 2]],GroupVertices[Vertex],0)),1,1,"")</f>
        <v>1</v>
      </c>
      <c r="AE180" s="48">
        <v>1</v>
      </c>
      <c r="AF180" s="49">
        <v>2.2222222222222223</v>
      </c>
      <c r="AG180" s="48">
        <v>1</v>
      </c>
      <c r="AH180" s="49">
        <v>2.2222222222222223</v>
      </c>
      <c r="AI180" s="48">
        <v>0</v>
      </c>
      <c r="AJ180" s="49">
        <v>0</v>
      </c>
      <c r="AK180" s="48">
        <v>43</v>
      </c>
      <c r="AL180" s="49">
        <v>95.55555555555556</v>
      </c>
      <c r="AM180" s="48">
        <v>45</v>
      </c>
    </row>
    <row r="181" spans="1:39" ht="15">
      <c r="A181" s="65" t="s">
        <v>257</v>
      </c>
      <c r="B181" s="65" t="s">
        <v>225</v>
      </c>
      <c r="C181" s="66" t="s">
        <v>1664</v>
      </c>
      <c r="D181" s="67">
        <v>2.333333333333333</v>
      </c>
      <c r="E181" s="68" t="s">
        <v>137</v>
      </c>
      <c r="F181" s="69">
        <v>29.636363636363637</v>
      </c>
      <c r="G181" s="66"/>
      <c r="H181" s="70"/>
      <c r="I181" s="71"/>
      <c r="J181" s="71"/>
      <c r="K181" s="34"/>
      <c r="L181" s="78">
        <v>181</v>
      </c>
      <c r="M181" s="78"/>
      <c r="N181" s="73"/>
      <c r="O181" s="80" t="s">
        <v>287</v>
      </c>
      <c r="P181" s="80" t="s">
        <v>384</v>
      </c>
      <c r="Q181" s="80" t="s">
        <v>544</v>
      </c>
      <c r="R181" s="80" t="s">
        <v>542</v>
      </c>
      <c r="S181" s="80"/>
      <c r="T181" s="80"/>
      <c r="U181" s="80"/>
      <c r="V181" s="80"/>
      <c r="W181" s="80"/>
      <c r="X181" s="80"/>
      <c r="Y181" s="80"/>
      <c r="Z181" s="80"/>
      <c r="AA181" s="80"/>
      <c r="AB181">
        <v>2</v>
      </c>
      <c r="AC181" s="79" t="str">
        <f>REPLACE(INDEX(GroupVertices[Group],MATCH(Edges[[#This Row],[Vertex 1]],GroupVertices[Vertex],0)),1,1,"")</f>
        <v>6</v>
      </c>
      <c r="AD181" s="79" t="str">
        <f>REPLACE(INDEX(GroupVertices[Group],MATCH(Edges[[#This Row],[Vertex 2]],GroupVertices[Vertex],0)),1,1,"")</f>
        <v>1</v>
      </c>
      <c r="AE181" s="48">
        <v>0</v>
      </c>
      <c r="AF181" s="49">
        <v>0</v>
      </c>
      <c r="AG181" s="48">
        <v>0</v>
      </c>
      <c r="AH181" s="49">
        <v>0</v>
      </c>
      <c r="AI181" s="48">
        <v>0</v>
      </c>
      <c r="AJ181" s="49">
        <v>0</v>
      </c>
      <c r="AK181" s="48">
        <v>7</v>
      </c>
      <c r="AL181" s="49">
        <v>100</v>
      </c>
      <c r="AM181" s="48">
        <v>7</v>
      </c>
    </row>
    <row r="182" spans="1:39" ht="15">
      <c r="A182" s="65" t="s">
        <v>257</v>
      </c>
      <c r="B182" s="65" t="s">
        <v>225</v>
      </c>
      <c r="C182" s="66" t="s">
        <v>1664</v>
      </c>
      <c r="D182" s="67">
        <v>2.333333333333333</v>
      </c>
      <c r="E182" s="68" t="s">
        <v>137</v>
      </c>
      <c r="F182" s="69">
        <v>29.636363636363637</v>
      </c>
      <c r="G182" s="66"/>
      <c r="H182" s="70"/>
      <c r="I182" s="71"/>
      <c r="J182" s="71"/>
      <c r="K182" s="34"/>
      <c r="L182" s="78">
        <v>182</v>
      </c>
      <c r="M182" s="78"/>
      <c r="N182" s="73"/>
      <c r="O182" s="80" t="s">
        <v>287</v>
      </c>
      <c r="P182" s="80" t="s">
        <v>384</v>
      </c>
      <c r="Q182" s="80" t="s">
        <v>544</v>
      </c>
      <c r="R182" s="80" t="s">
        <v>543</v>
      </c>
      <c r="S182" s="80"/>
      <c r="T182" s="80"/>
      <c r="U182" s="80"/>
      <c r="V182" s="80"/>
      <c r="W182" s="80"/>
      <c r="X182" s="80"/>
      <c r="Y182" s="80"/>
      <c r="Z182" s="80"/>
      <c r="AA182" s="80"/>
      <c r="AB182">
        <v>2</v>
      </c>
      <c r="AC182" s="79" t="str">
        <f>REPLACE(INDEX(GroupVertices[Group],MATCH(Edges[[#This Row],[Vertex 1]],GroupVertices[Vertex],0)),1,1,"")</f>
        <v>6</v>
      </c>
      <c r="AD182" s="79" t="str">
        <f>REPLACE(INDEX(GroupVertices[Group],MATCH(Edges[[#This Row],[Vertex 2]],GroupVertices[Vertex],0)),1,1,"")</f>
        <v>1</v>
      </c>
      <c r="AE182" s="48">
        <v>0</v>
      </c>
      <c r="AF182" s="49">
        <v>0</v>
      </c>
      <c r="AG182" s="48">
        <v>0</v>
      </c>
      <c r="AH182" s="49">
        <v>0</v>
      </c>
      <c r="AI182" s="48">
        <v>0</v>
      </c>
      <c r="AJ182" s="49">
        <v>0</v>
      </c>
      <c r="AK182" s="48">
        <v>7</v>
      </c>
      <c r="AL182" s="49">
        <v>100</v>
      </c>
      <c r="AM182" s="48">
        <v>7</v>
      </c>
    </row>
    <row r="183" spans="1:39" ht="15">
      <c r="A183" s="65" t="s">
        <v>243</v>
      </c>
      <c r="B183" s="65" t="s">
        <v>221</v>
      </c>
      <c r="C183" s="66" t="s">
        <v>1665</v>
      </c>
      <c r="D183" s="67">
        <v>1</v>
      </c>
      <c r="E183" s="68" t="s">
        <v>133</v>
      </c>
      <c r="F183" s="69">
        <v>32</v>
      </c>
      <c r="G183" s="66"/>
      <c r="H183" s="70"/>
      <c r="I183" s="71"/>
      <c r="J183" s="71"/>
      <c r="K183" s="34"/>
      <c r="L183" s="78">
        <v>183</v>
      </c>
      <c r="M183" s="78"/>
      <c r="N183" s="73"/>
      <c r="O183" s="80" t="s">
        <v>287</v>
      </c>
      <c r="P183" s="80" t="s">
        <v>338</v>
      </c>
      <c r="Q183" s="80" t="s">
        <v>508</v>
      </c>
      <c r="R183" s="80" t="s">
        <v>636</v>
      </c>
      <c r="S183" s="80"/>
      <c r="T183" s="80"/>
      <c r="U183" s="80"/>
      <c r="V183" s="80"/>
      <c r="W183" s="80"/>
      <c r="X183" s="80"/>
      <c r="Y183" s="80"/>
      <c r="Z183" s="80"/>
      <c r="AA183" s="80"/>
      <c r="AB183">
        <v>1</v>
      </c>
      <c r="AC183" s="79" t="str">
        <f>REPLACE(INDEX(GroupVertices[Group],MATCH(Edges[[#This Row],[Vertex 1]],GroupVertices[Vertex],0)),1,1,"")</f>
        <v>1</v>
      </c>
      <c r="AD183" s="79" t="str">
        <f>REPLACE(INDEX(GroupVertices[Group],MATCH(Edges[[#This Row],[Vertex 2]],GroupVertices[Vertex],0)),1,1,"")</f>
        <v>1</v>
      </c>
      <c r="AE183" s="48">
        <v>0</v>
      </c>
      <c r="AF183" s="49">
        <v>0</v>
      </c>
      <c r="AG183" s="48">
        <v>0</v>
      </c>
      <c r="AH183" s="49">
        <v>0</v>
      </c>
      <c r="AI183" s="48">
        <v>0</v>
      </c>
      <c r="AJ183" s="49">
        <v>0</v>
      </c>
      <c r="AK183" s="48">
        <v>13</v>
      </c>
      <c r="AL183" s="49">
        <v>100</v>
      </c>
      <c r="AM183" s="48">
        <v>13</v>
      </c>
    </row>
    <row r="184" spans="1:39" ht="15">
      <c r="A184" s="65" t="s">
        <v>248</v>
      </c>
      <c r="B184" s="65" t="s">
        <v>243</v>
      </c>
      <c r="C184" s="66" t="s">
        <v>1665</v>
      </c>
      <c r="D184" s="67">
        <v>1</v>
      </c>
      <c r="E184" s="68" t="s">
        <v>133</v>
      </c>
      <c r="F184" s="69">
        <v>32</v>
      </c>
      <c r="G184" s="66"/>
      <c r="H184" s="70"/>
      <c r="I184" s="71"/>
      <c r="J184" s="71"/>
      <c r="K184" s="34"/>
      <c r="L184" s="78">
        <v>184</v>
      </c>
      <c r="M184" s="78"/>
      <c r="N184" s="73"/>
      <c r="O184" s="80" t="s">
        <v>287</v>
      </c>
      <c r="P184" s="80" t="s">
        <v>338</v>
      </c>
      <c r="Q184" s="80" t="s">
        <v>509</v>
      </c>
      <c r="R184" s="80" t="s">
        <v>508</v>
      </c>
      <c r="S184" s="80"/>
      <c r="T184" s="80"/>
      <c r="U184" s="80"/>
      <c r="V184" s="80"/>
      <c r="W184" s="80"/>
      <c r="X184" s="80"/>
      <c r="Y184" s="80"/>
      <c r="Z184" s="80"/>
      <c r="AA184" s="80"/>
      <c r="AB184">
        <v>1</v>
      </c>
      <c r="AC184" s="79" t="str">
        <f>REPLACE(INDEX(GroupVertices[Group],MATCH(Edges[[#This Row],[Vertex 1]],GroupVertices[Vertex],0)),1,1,"")</f>
        <v>1</v>
      </c>
      <c r="AD184" s="79" t="str">
        <f>REPLACE(INDEX(GroupVertices[Group],MATCH(Edges[[#This Row],[Vertex 2]],GroupVertices[Vertex],0)),1,1,"")</f>
        <v>1</v>
      </c>
      <c r="AE184" s="48">
        <v>1</v>
      </c>
      <c r="AF184" s="49">
        <v>12.5</v>
      </c>
      <c r="AG184" s="48">
        <v>0</v>
      </c>
      <c r="AH184" s="49">
        <v>0</v>
      </c>
      <c r="AI184" s="48">
        <v>0</v>
      </c>
      <c r="AJ184" s="49">
        <v>0</v>
      </c>
      <c r="AK184" s="48">
        <v>7</v>
      </c>
      <c r="AL184" s="49">
        <v>87.5</v>
      </c>
      <c r="AM184" s="48">
        <v>8</v>
      </c>
    </row>
    <row r="185" spans="1:39" ht="15">
      <c r="A185" s="65" t="s">
        <v>219</v>
      </c>
      <c r="B185" s="65" t="s">
        <v>243</v>
      </c>
      <c r="C185" s="66" t="s">
        <v>1664</v>
      </c>
      <c r="D185" s="67">
        <v>2.333333333333333</v>
      </c>
      <c r="E185" s="68" t="s">
        <v>137</v>
      </c>
      <c r="F185" s="69">
        <v>29.636363636363637</v>
      </c>
      <c r="G185" s="66"/>
      <c r="H185" s="70"/>
      <c r="I185" s="71"/>
      <c r="J185" s="71"/>
      <c r="K185" s="34"/>
      <c r="L185" s="78">
        <v>185</v>
      </c>
      <c r="M185" s="78"/>
      <c r="N185" s="73"/>
      <c r="O185" s="80" t="s">
        <v>287</v>
      </c>
      <c r="P185" s="80" t="s">
        <v>357</v>
      </c>
      <c r="Q185" s="80" t="s">
        <v>510</v>
      </c>
      <c r="R185" s="80" t="s">
        <v>507</v>
      </c>
      <c r="S185" s="80"/>
      <c r="T185" s="80"/>
      <c r="U185" s="80"/>
      <c r="V185" s="80"/>
      <c r="W185" s="80"/>
      <c r="X185" s="80"/>
      <c r="Y185" s="80"/>
      <c r="Z185" s="80"/>
      <c r="AA185" s="80"/>
      <c r="AB185">
        <v>2</v>
      </c>
      <c r="AC185" s="79" t="str">
        <f>REPLACE(INDEX(GroupVertices[Group],MATCH(Edges[[#This Row],[Vertex 1]],GroupVertices[Vertex],0)),1,1,"")</f>
        <v>1</v>
      </c>
      <c r="AD185" s="79" t="str">
        <f>REPLACE(INDEX(GroupVertices[Group],MATCH(Edges[[#This Row],[Vertex 2]],GroupVertices[Vertex],0)),1,1,"")</f>
        <v>1</v>
      </c>
      <c r="AE185" s="48">
        <v>1</v>
      </c>
      <c r="AF185" s="49">
        <v>2.2222222222222223</v>
      </c>
      <c r="AG185" s="48">
        <v>3</v>
      </c>
      <c r="AH185" s="49">
        <v>6.666666666666667</v>
      </c>
      <c r="AI185" s="48">
        <v>0</v>
      </c>
      <c r="AJ185" s="49">
        <v>0</v>
      </c>
      <c r="AK185" s="48">
        <v>41</v>
      </c>
      <c r="AL185" s="49">
        <v>91.11111111111111</v>
      </c>
      <c r="AM185" s="48">
        <v>45</v>
      </c>
    </row>
    <row r="186" spans="1:39" ht="15">
      <c r="A186" s="65" t="s">
        <v>219</v>
      </c>
      <c r="B186" s="65" t="s">
        <v>243</v>
      </c>
      <c r="C186" s="66" t="s">
        <v>1664</v>
      </c>
      <c r="D186" s="67">
        <v>2.333333333333333</v>
      </c>
      <c r="E186" s="68" t="s">
        <v>137</v>
      </c>
      <c r="F186" s="69">
        <v>29.636363636363637</v>
      </c>
      <c r="G186" s="66"/>
      <c r="H186" s="70"/>
      <c r="I186" s="71"/>
      <c r="J186" s="71"/>
      <c r="K186" s="34"/>
      <c r="L186" s="78">
        <v>186</v>
      </c>
      <c r="M186" s="78"/>
      <c r="N186" s="73"/>
      <c r="O186" s="80" t="s">
        <v>287</v>
      </c>
      <c r="P186" s="80" t="s">
        <v>387</v>
      </c>
      <c r="Q186" s="80" t="s">
        <v>547</v>
      </c>
      <c r="R186" s="80" t="s">
        <v>547</v>
      </c>
      <c r="S186" s="80"/>
      <c r="T186" s="80"/>
      <c r="U186" s="80"/>
      <c r="V186" s="80"/>
      <c r="W186" s="80"/>
      <c r="X186" s="80"/>
      <c r="Y186" s="80"/>
      <c r="Z186" s="80"/>
      <c r="AA186" s="80"/>
      <c r="AB186">
        <v>2</v>
      </c>
      <c r="AC186" s="79" t="str">
        <f>REPLACE(INDEX(GroupVertices[Group],MATCH(Edges[[#This Row],[Vertex 1]],GroupVertices[Vertex],0)),1,1,"")</f>
        <v>1</v>
      </c>
      <c r="AD186" s="79" t="str">
        <f>REPLACE(INDEX(GroupVertices[Group],MATCH(Edges[[#This Row],[Vertex 2]],GroupVertices[Vertex],0)),1,1,"")</f>
        <v>1</v>
      </c>
      <c r="AE186" s="48">
        <v>4</v>
      </c>
      <c r="AF186" s="49">
        <v>5.2631578947368425</v>
      </c>
      <c r="AG186" s="48">
        <v>6</v>
      </c>
      <c r="AH186" s="49">
        <v>7.894736842105263</v>
      </c>
      <c r="AI186" s="48">
        <v>0</v>
      </c>
      <c r="AJ186" s="49">
        <v>0</v>
      </c>
      <c r="AK186" s="48">
        <v>66</v>
      </c>
      <c r="AL186" s="49">
        <v>86.84210526315789</v>
      </c>
      <c r="AM186" s="48">
        <v>76</v>
      </c>
    </row>
    <row r="187" spans="1:39" ht="15">
      <c r="A187" s="65" t="s">
        <v>258</v>
      </c>
      <c r="B187" s="65" t="s">
        <v>243</v>
      </c>
      <c r="C187" s="66" t="s">
        <v>1665</v>
      </c>
      <c r="D187" s="67">
        <v>1</v>
      </c>
      <c r="E187" s="68" t="s">
        <v>133</v>
      </c>
      <c r="F187" s="69">
        <v>32</v>
      </c>
      <c r="G187" s="66"/>
      <c r="H187" s="70"/>
      <c r="I187" s="71"/>
      <c r="J187" s="71"/>
      <c r="K187" s="34"/>
      <c r="L187" s="78">
        <v>187</v>
      </c>
      <c r="M187" s="78"/>
      <c r="N187" s="73"/>
      <c r="O187" s="80" t="s">
        <v>287</v>
      </c>
      <c r="P187" s="80">
        <v>644021</v>
      </c>
      <c r="Q187" s="80" t="s">
        <v>548</v>
      </c>
      <c r="R187" s="80" t="s">
        <v>689</v>
      </c>
      <c r="S187" s="80"/>
      <c r="T187" s="80"/>
      <c r="U187" s="80"/>
      <c r="V187" s="80"/>
      <c r="W187" s="80"/>
      <c r="X187" s="80"/>
      <c r="Y187" s="80"/>
      <c r="Z187" s="80"/>
      <c r="AA187" s="80"/>
      <c r="AB187">
        <v>1</v>
      </c>
      <c r="AC187" s="79" t="str">
        <f>REPLACE(INDEX(GroupVertices[Group],MATCH(Edges[[#This Row],[Vertex 1]],GroupVertices[Vertex],0)),1,1,"")</f>
        <v>1</v>
      </c>
      <c r="AD187" s="79" t="str">
        <f>REPLACE(INDEX(GroupVertices[Group],MATCH(Edges[[#This Row],[Vertex 2]],GroupVertices[Vertex],0)),1,1,"")</f>
        <v>1</v>
      </c>
      <c r="AE187" s="48">
        <v>0</v>
      </c>
      <c r="AF187" s="49">
        <v>0</v>
      </c>
      <c r="AG187" s="48">
        <v>0</v>
      </c>
      <c r="AH187" s="49">
        <v>0</v>
      </c>
      <c r="AI187" s="48">
        <v>0</v>
      </c>
      <c r="AJ187" s="49">
        <v>0</v>
      </c>
      <c r="AK187" s="48">
        <v>5</v>
      </c>
      <c r="AL187" s="49">
        <v>100</v>
      </c>
      <c r="AM187" s="48">
        <v>5</v>
      </c>
    </row>
    <row r="188" spans="1:39" ht="15">
      <c r="A188" s="65" t="s">
        <v>259</v>
      </c>
      <c r="B188" s="65" t="s">
        <v>243</v>
      </c>
      <c r="C188" s="66" t="s">
        <v>1665</v>
      </c>
      <c r="D188" s="67">
        <v>1</v>
      </c>
      <c r="E188" s="68" t="s">
        <v>133</v>
      </c>
      <c r="F188" s="69">
        <v>32</v>
      </c>
      <c r="G188" s="66"/>
      <c r="H188" s="70"/>
      <c r="I188" s="71"/>
      <c r="J188" s="71"/>
      <c r="K188" s="34"/>
      <c r="L188" s="78">
        <v>188</v>
      </c>
      <c r="M188" s="78"/>
      <c r="N188" s="73"/>
      <c r="O188" s="80" t="s">
        <v>287</v>
      </c>
      <c r="P188" s="80" t="s">
        <v>388</v>
      </c>
      <c r="Q188" s="80" t="s">
        <v>549</v>
      </c>
      <c r="R188" s="80" t="s">
        <v>690</v>
      </c>
      <c r="S188" s="80"/>
      <c r="T188" s="80"/>
      <c r="U188" s="80"/>
      <c r="V188" s="80"/>
      <c r="W188" s="80"/>
      <c r="X188" s="80"/>
      <c r="Y188" s="80"/>
      <c r="Z188" s="80"/>
      <c r="AA188" s="80"/>
      <c r="AB188">
        <v>1</v>
      </c>
      <c r="AC188" s="79" t="str">
        <f>REPLACE(INDEX(GroupVertices[Group],MATCH(Edges[[#This Row],[Vertex 1]],GroupVertices[Vertex],0)),1,1,"")</f>
        <v>2</v>
      </c>
      <c r="AD188" s="79" t="str">
        <f>REPLACE(INDEX(GroupVertices[Group],MATCH(Edges[[#This Row],[Vertex 2]],GroupVertices[Vertex],0)),1,1,"")</f>
        <v>1</v>
      </c>
      <c r="AE188" s="48">
        <v>0</v>
      </c>
      <c r="AF188" s="49">
        <v>0</v>
      </c>
      <c r="AG188" s="48">
        <v>0</v>
      </c>
      <c r="AH188" s="49">
        <v>0</v>
      </c>
      <c r="AI188" s="48">
        <v>0</v>
      </c>
      <c r="AJ188" s="49">
        <v>0</v>
      </c>
      <c r="AK188" s="48">
        <v>8</v>
      </c>
      <c r="AL188" s="49">
        <v>100</v>
      </c>
      <c r="AM188" s="48">
        <v>8</v>
      </c>
    </row>
    <row r="189" spans="1:39" ht="15">
      <c r="A189" s="65" t="s">
        <v>257</v>
      </c>
      <c r="B189" s="65" t="s">
        <v>243</v>
      </c>
      <c r="C189" s="66" t="s">
        <v>1665</v>
      </c>
      <c r="D189" s="67">
        <v>1</v>
      </c>
      <c r="E189" s="68" t="s">
        <v>133</v>
      </c>
      <c r="F189" s="69">
        <v>32</v>
      </c>
      <c r="G189" s="66"/>
      <c r="H189" s="70"/>
      <c r="I189" s="71"/>
      <c r="J189" s="71"/>
      <c r="K189" s="34"/>
      <c r="L189" s="78">
        <v>189</v>
      </c>
      <c r="M189" s="78"/>
      <c r="N189" s="73"/>
      <c r="O189" s="80" t="s">
        <v>287</v>
      </c>
      <c r="P189" s="80" t="s">
        <v>387</v>
      </c>
      <c r="Q189" s="80" t="s">
        <v>547</v>
      </c>
      <c r="R189" s="80" t="s">
        <v>547</v>
      </c>
      <c r="S189" s="80"/>
      <c r="T189" s="80"/>
      <c r="U189" s="80"/>
      <c r="V189" s="80"/>
      <c r="W189" s="80"/>
      <c r="X189" s="80"/>
      <c r="Y189" s="80"/>
      <c r="Z189" s="80"/>
      <c r="AA189" s="80"/>
      <c r="AB189">
        <v>1</v>
      </c>
      <c r="AC189" s="79" t="str">
        <f>REPLACE(INDEX(GroupVertices[Group],MATCH(Edges[[#This Row],[Vertex 1]],GroupVertices[Vertex],0)),1,1,"")</f>
        <v>6</v>
      </c>
      <c r="AD189" s="79" t="str">
        <f>REPLACE(INDEX(GroupVertices[Group],MATCH(Edges[[#This Row],[Vertex 2]],GroupVertices[Vertex],0)),1,1,"")</f>
        <v>1</v>
      </c>
      <c r="AE189" s="48">
        <v>4</v>
      </c>
      <c r="AF189" s="49">
        <v>5.2631578947368425</v>
      </c>
      <c r="AG189" s="48">
        <v>6</v>
      </c>
      <c r="AH189" s="49">
        <v>7.894736842105263</v>
      </c>
      <c r="AI189" s="48">
        <v>0</v>
      </c>
      <c r="AJ189" s="49">
        <v>0</v>
      </c>
      <c r="AK189" s="48">
        <v>66</v>
      </c>
      <c r="AL189" s="49">
        <v>86.84210526315789</v>
      </c>
      <c r="AM189" s="48">
        <v>76</v>
      </c>
    </row>
    <row r="190" spans="1:39" ht="15">
      <c r="A190" s="65" t="s">
        <v>257</v>
      </c>
      <c r="B190" s="65" t="s">
        <v>219</v>
      </c>
      <c r="C190" s="66" t="s">
        <v>1665</v>
      </c>
      <c r="D190" s="67">
        <v>1</v>
      </c>
      <c r="E190" s="68" t="s">
        <v>133</v>
      </c>
      <c r="F190" s="69">
        <v>32</v>
      </c>
      <c r="G190" s="66"/>
      <c r="H190" s="70"/>
      <c r="I190" s="71"/>
      <c r="J190" s="71"/>
      <c r="K190" s="34"/>
      <c r="L190" s="78">
        <v>190</v>
      </c>
      <c r="M190" s="78"/>
      <c r="N190" s="73"/>
      <c r="O190" s="80" t="s">
        <v>287</v>
      </c>
      <c r="P190" s="80" t="s">
        <v>387</v>
      </c>
      <c r="Q190" s="80" t="s">
        <v>547</v>
      </c>
      <c r="R190" s="80" t="s">
        <v>547</v>
      </c>
      <c r="S190" s="80"/>
      <c r="T190" s="80"/>
      <c r="U190" s="80"/>
      <c r="V190" s="80"/>
      <c r="W190" s="80"/>
      <c r="X190" s="80"/>
      <c r="Y190" s="80"/>
      <c r="Z190" s="80"/>
      <c r="AA190" s="80"/>
      <c r="AB190">
        <v>1</v>
      </c>
      <c r="AC190" s="79" t="str">
        <f>REPLACE(INDEX(GroupVertices[Group],MATCH(Edges[[#This Row],[Vertex 1]],GroupVertices[Vertex],0)),1,1,"")</f>
        <v>6</v>
      </c>
      <c r="AD190" s="79" t="str">
        <f>REPLACE(INDEX(GroupVertices[Group],MATCH(Edges[[#This Row],[Vertex 2]],GroupVertices[Vertex],0)),1,1,"")</f>
        <v>1</v>
      </c>
      <c r="AE190" s="48">
        <v>4</v>
      </c>
      <c r="AF190" s="49">
        <v>5.2631578947368425</v>
      </c>
      <c r="AG190" s="48">
        <v>6</v>
      </c>
      <c r="AH190" s="49">
        <v>7.894736842105263</v>
      </c>
      <c r="AI190" s="48">
        <v>0</v>
      </c>
      <c r="AJ190" s="49">
        <v>0</v>
      </c>
      <c r="AK190" s="48">
        <v>66</v>
      </c>
      <c r="AL190" s="49">
        <v>86.84210526315789</v>
      </c>
      <c r="AM190" s="48">
        <v>76</v>
      </c>
    </row>
    <row r="191" spans="1:39" ht="15">
      <c r="A191" s="65" t="s">
        <v>257</v>
      </c>
      <c r="B191" s="65" t="s">
        <v>252</v>
      </c>
      <c r="C191" s="66" t="s">
        <v>1665</v>
      </c>
      <c r="D191" s="67">
        <v>1</v>
      </c>
      <c r="E191" s="68" t="s">
        <v>133</v>
      </c>
      <c r="F191" s="69">
        <v>32</v>
      </c>
      <c r="G191" s="66"/>
      <c r="H191" s="70"/>
      <c r="I191" s="71"/>
      <c r="J191" s="71"/>
      <c r="K191" s="34"/>
      <c r="L191" s="78">
        <v>191</v>
      </c>
      <c r="M191" s="78"/>
      <c r="N191" s="73"/>
      <c r="O191" s="80" t="s">
        <v>287</v>
      </c>
      <c r="P191" s="80" t="s">
        <v>389</v>
      </c>
      <c r="Q191" s="80" t="s">
        <v>550</v>
      </c>
      <c r="R191" s="80" t="s">
        <v>691</v>
      </c>
      <c r="S191" s="80"/>
      <c r="T191" s="80"/>
      <c r="U191" s="80"/>
      <c r="V191" s="80"/>
      <c r="W191" s="80"/>
      <c r="X191" s="80"/>
      <c r="Y191" s="80"/>
      <c r="Z191" s="80"/>
      <c r="AA191" s="80"/>
      <c r="AB191">
        <v>1</v>
      </c>
      <c r="AC191" s="79" t="str">
        <f>REPLACE(INDEX(GroupVertices[Group],MATCH(Edges[[#This Row],[Vertex 1]],GroupVertices[Vertex],0)),1,1,"")</f>
        <v>6</v>
      </c>
      <c r="AD191" s="79" t="str">
        <f>REPLACE(INDEX(GroupVertices[Group],MATCH(Edges[[#This Row],[Vertex 2]],GroupVertices[Vertex],0)),1,1,"")</f>
        <v>2</v>
      </c>
      <c r="AE191" s="48">
        <v>0</v>
      </c>
      <c r="AF191" s="49">
        <v>0</v>
      </c>
      <c r="AG191" s="48">
        <v>0</v>
      </c>
      <c r="AH191" s="49">
        <v>0</v>
      </c>
      <c r="AI191" s="48">
        <v>0</v>
      </c>
      <c r="AJ191" s="49">
        <v>0</v>
      </c>
      <c r="AK191" s="48">
        <v>2</v>
      </c>
      <c r="AL191" s="49">
        <v>100</v>
      </c>
      <c r="AM191" s="48">
        <v>2</v>
      </c>
    </row>
    <row r="192" spans="1:39" ht="15">
      <c r="A192" s="65" t="s">
        <v>220</v>
      </c>
      <c r="B192" s="65" t="s">
        <v>275</v>
      </c>
      <c r="C192" s="66" t="s">
        <v>1665</v>
      </c>
      <c r="D192" s="67">
        <v>1</v>
      </c>
      <c r="E192" s="68" t="s">
        <v>133</v>
      </c>
      <c r="F192" s="69">
        <v>32</v>
      </c>
      <c r="G192" s="66"/>
      <c r="H192" s="70"/>
      <c r="I192" s="71"/>
      <c r="J192" s="71"/>
      <c r="K192" s="34"/>
      <c r="L192" s="78">
        <v>192</v>
      </c>
      <c r="M192" s="78"/>
      <c r="N192" s="73"/>
      <c r="O192" s="80" t="s">
        <v>287</v>
      </c>
      <c r="P192" s="80" t="s">
        <v>390</v>
      </c>
      <c r="Q192" s="80" t="s">
        <v>551</v>
      </c>
      <c r="R192" s="80" t="s">
        <v>692</v>
      </c>
      <c r="S192" s="80"/>
      <c r="T192" s="80"/>
      <c r="U192" s="80"/>
      <c r="V192" s="80"/>
      <c r="W192" s="80"/>
      <c r="X192" s="80"/>
      <c r="Y192" s="80"/>
      <c r="Z192" s="80"/>
      <c r="AA192" s="80"/>
      <c r="AB192">
        <v>1</v>
      </c>
      <c r="AC192" s="79" t="str">
        <f>REPLACE(INDEX(GroupVertices[Group],MATCH(Edges[[#This Row],[Vertex 1]],GroupVertices[Vertex],0)),1,1,"")</f>
        <v>2</v>
      </c>
      <c r="AD192" s="79" t="str">
        <f>REPLACE(INDEX(GroupVertices[Group],MATCH(Edges[[#This Row],[Vertex 2]],GroupVertices[Vertex],0)),1,1,"")</f>
        <v>2</v>
      </c>
      <c r="AE192" s="48">
        <v>4</v>
      </c>
      <c r="AF192" s="49">
        <v>8.16326530612245</v>
      </c>
      <c r="AG192" s="48">
        <v>3</v>
      </c>
      <c r="AH192" s="49">
        <v>6.122448979591836</v>
      </c>
      <c r="AI192" s="48">
        <v>0</v>
      </c>
      <c r="AJ192" s="49">
        <v>0</v>
      </c>
      <c r="AK192" s="48">
        <v>42</v>
      </c>
      <c r="AL192" s="49">
        <v>85.71428571428571</v>
      </c>
      <c r="AM192" s="48">
        <v>49</v>
      </c>
    </row>
    <row r="193" spans="1:39" ht="15">
      <c r="A193" s="65" t="s">
        <v>251</v>
      </c>
      <c r="B193" s="65" t="s">
        <v>275</v>
      </c>
      <c r="C193" s="66" t="s">
        <v>1665</v>
      </c>
      <c r="D193" s="67">
        <v>1</v>
      </c>
      <c r="E193" s="68" t="s">
        <v>133</v>
      </c>
      <c r="F193" s="69">
        <v>32</v>
      </c>
      <c r="G193" s="66"/>
      <c r="H193" s="70"/>
      <c r="I193" s="71"/>
      <c r="J193" s="71"/>
      <c r="K193" s="34"/>
      <c r="L193" s="78">
        <v>193</v>
      </c>
      <c r="M193" s="78"/>
      <c r="N193" s="73"/>
      <c r="O193" s="80" t="s">
        <v>287</v>
      </c>
      <c r="P193" s="80" t="s">
        <v>362</v>
      </c>
      <c r="Q193" s="80" t="s">
        <v>519</v>
      </c>
      <c r="R193" s="80" t="s">
        <v>661</v>
      </c>
      <c r="S193" s="80"/>
      <c r="T193" s="80"/>
      <c r="U193" s="80"/>
      <c r="V193" s="80"/>
      <c r="W193" s="80"/>
      <c r="X193" s="80"/>
      <c r="Y193" s="80"/>
      <c r="Z193" s="80"/>
      <c r="AA193" s="80"/>
      <c r="AB193">
        <v>1</v>
      </c>
      <c r="AC193" s="79" t="str">
        <f>REPLACE(INDEX(GroupVertices[Group],MATCH(Edges[[#This Row],[Vertex 1]],GroupVertices[Vertex],0)),1,1,"")</f>
        <v>2</v>
      </c>
      <c r="AD193" s="79" t="str">
        <f>REPLACE(INDEX(GroupVertices[Group],MATCH(Edges[[#This Row],[Vertex 2]],GroupVertices[Vertex],0)),1,1,"")</f>
        <v>2</v>
      </c>
      <c r="AE193" s="48">
        <v>1</v>
      </c>
      <c r="AF193" s="49">
        <v>4.3478260869565215</v>
      </c>
      <c r="AG193" s="48">
        <v>1</v>
      </c>
      <c r="AH193" s="49">
        <v>4.3478260869565215</v>
      </c>
      <c r="AI193" s="48">
        <v>0</v>
      </c>
      <c r="AJ193" s="49">
        <v>0</v>
      </c>
      <c r="AK193" s="48">
        <v>21</v>
      </c>
      <c r="AL193" s="49">
        <v>91.30434782608695</v>
      </c>
      <c r="AM193" s="48">
        <v>23</v>
      </c>
    </row>
    <row r="194" spans="1:39" ht="15">
      <c r="A194" s="65" t="s">
        <v>252</v>
      </c>
      <c r="B194" s="65" t="s">
        <v>275</v>
      </c>
      <c r="C194" s="66" t="s">
        <v>1665</v>
      </c>
      <c r="D194" s="67">
        <v>1</v>
      </c>
      <c r="E194" s="68" t="s">
        <v>133</v>
      </c>
      <c r="F194" s="69">
        <v>32</v>
      </c>
      <c r="G194" s="66"/>
      <c r="H194" s="70"/>
      <c r="I194" s="71"/>
      <c r="J194" s="71"/>
      <c r="K194" s="34"/>
      <c r="L194" s="78">
        <v>194</v>
      </c>
      <c r="M194" s="78"/>
      <c r="N194" s="73"/>
      <c r="O194" s="80" t="s">
        <v>287</v>
      </c>
      <c r="P194" s="80" t="s">
        <v>391</v>
      </c>
      <c r="Q194" s="80" t="s">
        <v>552</v>
      </c>
      <c r="R194" s="80" t="s">
        <v>552</v>
      </c>
      <c r="S194" s="80"/>
      <c r="T194" s="80"/>
      <c r="U194" s="80"/>
      <c r="V194" s="80"/>
      <c r="W194" s="80"/>
      <c r="X194" s="80"/>
      <c r="Y194" s="80"/>
      <c r="Z194" s="80"/>
      <c r="AA194" s="80"/>
      <c r="AB194">
        <v>1</v>
      </c>
      <c r="AC194" s="79" t="str">
        <f>REPLACE(INDEX(GroupVertices[Group],MATCH(Edges[[#This Row],[Vertex 1]],GroupVertices[Vertex],0)),1,1,"")</f>
        <v>2</v>
      </c>
      <c r="AD194" s="79" t="str">
        <f>REPLACE(INDEX(GroupVertices[Group],MATCH(Edges[[#This Row],[Vertex 2]],GroupVertices[Vertex],0)),1,1,"")</f>
        <v>2</v>
      </c>
      <c r="AE194" s="48">
        <v>2</v>
      </c>
      <c r="AF194" s="49">
        <v>6.25</v>
      </c>
      <c r="AG194" s="48">
        <v>2</v>
      </c>
      <c r="AH194" s="49">
        <v>6.25</v>
      </c>
      <c r="AI194" s="48">
        <v>0</v>
      </c>
      <c r="AJ194" s="49">
        <v>0</v>
      </c>
      <c r="AK194" s="48">
        <v>28</v>
      </c>
      <c r="AL194" s="49">
        <v>87.5</v>
      </c>
      <c r="AM194" s="48">
        <v>32</v>
      </c>
    </row>
    <row r="195" spans="1:39" ht="15">
      <c r="A195" s="65" t="s">
        <v>260</v>
      </c>
      <c r="B195" s="65" t="s">
        <v>275</v>
      </c>
      <c r="C195" s="66" t="s">
        <v>1664</v>
      </c>
      <c r="D195" s="67">
        <v>2.333333333333333</v>
      </c>
      <c r="E195" s="68" t="s">
        <v>137</v>
      </c>
      <c r="F195" s="69">
        <v>29.636363636363637</v>
      </c>
      <c r="G195" s="66"/>
      <c r="H195" s="70"/>
      <c r="I195" s="71"/>
      <c r="J195" s="71"/>
      <c r="K195" s="34"/>
      <c r="L195" s="78">
        <v>195</v>
      </c>
      <c r="M195" s="78"/>
      <c r="N195" s="73"/>
      <c r="O195" s="80" t="s">
        <v>287</v>
      </c>
      <c r="P195" s="80" t="s">
        <v>392</v>
      </c>
      <c r="Q195" s="80" t="s">
        <v>553</v>
      </c>
      <c r="R195" s="80" t="s">
        <v>693</v>
      </c>
      <c r="S195" s="80"/>
      <c r="T195" s="80"/>
      <c r="U195" s="80"/>
      <c r="V195" s="80"/>
      <c r="W195" s="80"/>
      <c r="X195" s="80"/>
      <c r="Y195" s="80"/>
      <c r="Z195" s="80"/>
      <c r="AA195" s="80"/>
      <c r="AB195">
        <v>2</v>
      </c>
      <c r="AC195" s="79" t="str">
        <f>REPLACE(INDEX(GroupVertices[Group],MATCH(Edges[[#This Row],[Vertex 1]],GroupVertices[Vertex],0)),1,1,"")</f>
        <v>2</v>
      </c>
      <c r="AD195" s="79" t="str">
        <f>REPLACE(INDEX(GroupVertices[Group],MATCH(Edges[[#This Row],[Vertex 2]],GroupVertices[Vertex],0)),1,1,"")</f>
        <v>2</v>
      </c>
      <c r="AE195" s="48">
        <v>2</v>
      </c>
      <c r="AF195" s="49">
        <v>8.695652173913043</v>
      </c>
      <c r="AG195" s="48">
        <v>1</v>
      </c>
      <c r="AH195" s="49">
        <v>4.3478260869565215</v>
      </c>
      <c r="AI195" s="48">
        <v>0</v>
      </c>
      <c r="AJ195" s="49">
        <v>0</v>
      </c>
      <c r="AK195" s="48">
        <v>20</v>
      </c>
      <c r="AL195" s="49">
        <v>86.95652173913044</v>
      </c>
      <c r="AM195" s="48">
        <v>23</v>
      </c>
    </row>
    <row r="196" spans="1:39" ht="15">
      <c r="A196" s="65" t="s">
        <v>260</v>
      </c>
      <c r="B196" s="65" t="s">
        <v>275</v>
      </c>
      <c r="C196" s="66" t="s">
        <v>1664</v>
      </c>
      <c r="D196" s="67">
        <v>2.333333333333333</v>
      </c>
      <c r="E196" s="68" t="s">
        <v>137</v>
      </c>
      <c r="F196" s="69">
        <v>29.636363636363637</v>
      </c>
      <c r="G196" s="66"/>
      <c r="H196" s="70"/>
      <c r="I196" s="71"/>
      <c r="J196" s="71"/>
      <c r="K196" s="34"/>
      <c r="L196" s="78">
        <v>196</v>
      </c>
      <c r="M196" s="78"/>
      <c r="N196" s="73"/>
      <c r="O196" s="80" t="s">
        <v>287</v>
      </c>
      <c r="P196" s="80" t="s">
        <v>392</v>
      </c>
      <c r="Q196" s="80" t="s">
        <v>554</v>
      </c>
      <c r="R196" s="80" t="s">
        <v>693</v>
      </c>
      <c r="S196" s="80"/>
      <c r="T196" s="80"/>
      <c r="U196" s="80"/>
      <c r="V196" s="80"/>
      <c r="W196" s="80"/>
      <c r="X196" s="80"/>
      <c r="Y196" s="80"/>
      <c r="Z196" s="80"/>
      <c r="AA196" s="80"/>
      <c r="AB196">
        <v>2</v>
      </c>
      <c r="AC196" s="79" t="str">
        <f>REPLACE(INDEX(GroupVertices[Group],MATCH(Edges[[#This Row],[Vertex 1]],GroupVertices[Vertex],0)),1,1,"")</f>
        <v>2</v>
      </c>
      <c r="AD196" s="79" t="str">
        <f>REPLACE(INDEX(GroupVertices[Group],MATCH(Edges[[#This Row],[Vertex 2]],GroupVertices[Vertex],0)),1,1,"")</f>
        <v>2</v>
      </c>
      <c r="AE196" s="48">
        <v>1</v>
      </c>
      <c r="AF196" s="49">
        <v>5</v>
      </c>
      <c r="AG196" s="48">
        <v>1</v>
      </c>
      <c r="AH196" s="49">
        <v>5</v>
      </c>
      <c r="AI196" s="48">
        <v>0</v>
      </c>
      <c r="AJ196" s="49">
        <v>0</v>
      </c>
      <c r="AK196" s="48">
        <v>18</v>
      </c>
      <c r="AL196" s="49">
        <v>90</v>
      </c>
      <c r="AM196" s="48">
        <v>20</v>
      </c>
    </row>
    <row r="197" spans="1:39" ht="15">
      <c r="A197" s="65" t="s">
        <v>239</v>
      </c>
      <c r="B197" s="65" t="s">
        <v>230</v>
      </c>
      <c r="C197" s="66" t="s">
        <v>1665</v>
      </c>
      <c r="D197" s="67">
        <v>1</v>
      </c>
      <c r="E197" s="68" t="s">
        <v>133</v>
      </c>
      <c r="F197" s="69">
        <v>32</v>
      </c>
      <c r="G197" s="66"/>
      <c r="H197" s="70"/>
      <c r="I197" s="71"/>
      <c r="J197" s="71"/>
      <c r="K197" s="34"/>
      <c r="L197" s="78">
        <v>197</v>
      </c>
      <c r="M197" s="78"/>
      <c r="N197" s="73"/>
      <c r="O197" s="80" t="s">
        <v>287</v>
      </c>
      <c r="P197" s="80" t="s">
        <v>393</v>
      </c>
      <c r="Q197" s="80" t="s">
        <v>555</v>
      </c>
      <c r="R197" s="80" t="s">
        <v>556</v>
      </c>
      <c r="S197" s="80"/>
      <c r="T197" s="80"/>
      <c r="U197" s="80"/>
      <c r="V197" s="80"/>
      <c r="W197" s="80"/>
      <c r="X197" s="80"/>
      <c r="Y197" s="80"/>
      <c r="Z197" s="80"/>
      <c r="AA197" s="80"/>
      <c r="AB197">
        <v>1</v>
      </c>
      <c r="AC197" s="79" t="str">
        <f>REPLACE(INDEX(GroupVertices[Group],MATCH(Edges[[#This Row],[Vertex 1]],GroupVertices[Vertex],0)),1,1,"")</f>
        <v>2</v>
      </c>
      <c r="AD197" s="79" t="str">
        <f>REPLACE(INDEX(GroupVertices[Group],MATCH(Edges[[#This Row],[Vertex 2]],GroupVertices[Vertex],0)),1,1,"")</f>
        <v>2</v>
      </c>
      <c r="AE197" s="48">
        <v>4</v>
      </c>
      <c r="AF197" s="49">
        <v>4.444444444444445</v>
      </c>
      <c r="AG197" s="48">
        <v>7</v>
      </c>
      <c r="AH197" s="49">
        <v>7.777777777777778</v>
      </c>
      <c r="AI197" s="48">
        <v>0</v>
      </c>
      <c r="AJ197" s="49">
        <v>0</v>
      </c>
      <c r="AK197" s="48">
        <v>79</v>
      </c>
      <c r="AL197" s="49">
        <v>87.77777777777777</v>
      </c>
      <c r="AM197" s="48">
        <v>90</v>
      </c>
    </row>
    <row r="198" spans="1:39" ht="15">
      <c r="A198" s="65" t="s">
        <v>260</v>
      </c>
      <c r="B198" s="65" t="s">
        <v>230</v>
      </c>
      <c r="C198" s="66" t="s">
        <v>1665</v>
      </c>
      <c r="D198" s="67">
        <v>1</v>
      </c>
      <c r="E198" s="68" t="s">
        <v>133</v>
      </c>
      <c r="F198" s="69">
        <v>32</v>
      </c>
      <c r="G198" s="66"/>
      <c r="H198" s="70"/>
      <c r="I198" s="71"/>
      <c r="J198" s="71"/>
      <c r="K198" s="34"/>
      <c r="L198" s="78">
        <v>198</v>
      </c>
      <c r="M198" s="78"/>
      <c r="N198" s="73"/>
      <c r="O198" s="80" t="s">
        <v>287</v>
      </c>
      <c r="P198" s="80" t="s">
        <v>393</v>
      </c>
      <c r="Q198" s="80" t="s">
        <v>556</v>
      </c>
      <c r="R198" s="80" t="s">
        <v>556</v>
      </c>
      <c r="S198" s="80"/>
      <c r="T198" s="80"/>
      <c r="U198" s="80"/>
      <c r="V198" s="80"/>
      <c r="W198" s="80"/>
      <c r="X198" s="80"/>
      <c r="Y198" s="80"/>
      <c r="Z198" s="80"/>
      <c r="AA198" s="80"/>
      <c r="AB198">
        <v>1</v>
      </c>
      <c r="AC198" s="79" t="str">
        <f>REPLACE(INDEX(GroupVertices[Group],MATCH(Edges[[#This Row],[Vertex 1]],GroupVertices[Vertex],0)),1,1,"")</f>
        <v>2</v>
      </c>
      <c r="AD198" s="79" t="str">
        <f>REPLACE(INDEX(GroupVertices[Group],MATCH(Edges[[#This Row],[Vertex 2]],GroupVertices[Vertex],0)),1,1,"")</f>
        <v>2</v>
      </c>
      <c r="AE198" s="48">
        <v>3</v>
      </c>
      <c r="AF198" s="49">
        <v>3.2967032967032965</v>
      </c>
      <c r="AG198" s="48">
        <v>7</v>
      </c>
      <c r="AH198" s="49">
        <v>7.6923076923076925</v>
      </c>
      <c r="AI198" s="48">
        <v>0</v>
      </c>
      <c r="AJ198" s="49">
        <v>0</v>
      </c>
      <c r="AK198" s="48">
        <v>81</v>
      </c>
      <c r="AL198" s="49">
        <v>89.01098901098901</v>
      </c>
      <c r="AM198" s="48">
        <v>91</v>
      </c>
    </row>
    <row r="199" spans="1:39" ht="15">
      <c r="A199" s="65" t="s">
        <v>260</v>
      </c>
      <c r="B199" s="65" t="s">
        <v>217</v>
      </c>
      <c r="C199" s="66" t="s">
        <v>1665</v>
      </c>
      <c r="D199" s="67">
        <v>1</v>
      </c>
      <c r="E199" s="68" t="s">
        <v>133</v>
      </c>
      <c r="F199" s="69">
        <v>32</v>
      </c>
      <c r="G199" s="66"/>
      <c r="H199" s="70"/>
      <c r="I199" s="71"/>
      <c r="J199" s="71"/>
      <c r="K199" s="34"/>
      <c r="L199" s="78">
        <v>199</v>
      </c>
      <c r="M199" s="78"/>
      <c r="N199" s="73"/>
      <c r="O199" s="80" t="s">
        <v>287</v>
      </c>
      <c r="P199" s="80" t="s">
        <v>394</v>
      </c>
      <c r="Q199" s="80" t="s">
        <v>557</v>
      </c>
      <c r="R199" s="80" t="s">
        <v>694</v>
      </c>
      <c r="S199" s="80"/>
      <c r="T199" s="80"/>
      <c r="U199" s="80"/>
      <c r="V199" s="80"/>
      <c r="W199" s="80"/>
      <c r="X199" s="80"/>
      <c r="Y199" s="80"/>
      <c r="Z199" s="80"/>
      <c r="AA199" s="80"/>
      <c r="AB199">
        <v>1</v>
      </c>
      <c r="AC199" s="79" t="str">
        <f>REPLACE(INDEX(GroupVertices[Group],MATCH(Edges[[#This Row],[Vertex 1]],GroupVertices[Vertex],0)),1,1,"")</f>
        <v>2</v>
      </c>
      <c r="AD199" s="79" t="str">
        <f>REPLACE(INDEX(GroupVertices[Group],MATCH(Edges[[#This Row],[Vertex 2]],GroupVertices[Vertex],0)),1,1,"")</f>
        <v>9</v>
      </c>
      <c r="AE199" s="48">
        <v>2</v>
      </c>
      <c r="AF199" s="49">
        <v>13.333333333333334</v>
      </c>
      <c r="AG199" s="48">
        <v>1</v>
      </c>
      <c r="AH199" s="49">
        <v>6.666666666666667</v>
      </c>
      <c r="AI199" s="48">
        <v>0</v>
      </c>
      <c r="AJ199" s="49">
        <v>0</v>
      </c>
      <c r="AK199" s="48">
        <v>12</v>
      </c>
      <c r="AL199" s="49">
        <v>80</v>
      </c>
      <c r="AM199" s="48">
        <v>15</v>
      </c>
    </row>
    <row r="200" spans="1:39" ht="15">
      <c r="A200" s="65" t="s">
        <v>251</v>
      </c>
      <c r="B200" s="65" t="s">
        <v>239</v>
      </c>
      <c r="C200" s="66" t="s">
        <v>1669</v>
      </c>
      <c r="D200" s="67">
        <v>5</v>
      </c>
      <c r="E200" s="68" t="s">
        <v>137</v>
      </c>
      <c r="F200" s="69">
        <v>20.18181818181818</v>
      </c>
      <c r="G200" s="66"/>
      <c r="H200" s="70"/>
      <c r="I200" s="71"/>
      <c r="J200" s="71"/>
      <c r="K200" s="34"/>
      <c r="L200" s="78">
        <v>200</v>
      </c>
      <c r="M200" s="78"/>
      <c r="N200" s="73"/>
      <c r="O200" s="80" t="s">
        <v>287</v>
      </c>
      <c r="P200" s="80" t="s">
        <v>395</v>
      </c>
      <c r="Q200" s="80" t="s">
        <v>558</v>
      </c>
      <c r="R200" s="80" t="s">
        <v>695</v>
      </c>
      <c r="S200" s="80"/>
      <c r="T200" s="80"/>
      <c r="U200" s="80"/>
      <c r="V200" s="80"/>
      <c r="W200" s="80"/>
      <c r="X200" s="80"/>
      <c r="Y200" s="80"/>
      <c r="Z200" s="80"/>
      <c r="AA200" s="80"/>
      <c r="AB200">
        <v>6</v>
      </c>
      <c r="AC200" s="79" t="str">
        <f>REPLACE(INDEX(GroupVertices[Group],MATCH(Edges[[#This Row],[Vertex 1]],GroupVertices[Vertex],0)),1,1,"")</f>
        <v>2</v>
      </c>
      <c r="AD200" s="79" t="str">
        <f>REPLACE(INDEX(GroupVertices[Group],MATCH(Edges[[#This Row],[Vertex 2]],GroupVertices[Vertex],0)),1,1,"")</f>
        <v>2</v>
      </c>
      <c r="AE200" s="48">
        <v>0</v>
      </c>
      <c r="AF200" s="49">
        <v>0</v>
      </c>
      <c r="AG200" s="48">
        <v>0</v>
      </c>
      <c r="AH200" s="49">
        <v>0</v>
      </c>
      <c r="AI200" s="48">
        <v>0</v>
      </c>
      <c r="AJ200" s="49">
        <v>0</v>
      </c>
      <c r="AK200" s="48">
        <v>6</v>
      </c>
      <c r="AL200" s="49">
        <v>100</v>
      </c>
      <c r="AM200" s="48">
        <v>6</v>
      </c>
    </row>
    <row r="201" spans="1:39" ht="15">
      <c r="A201" s="65" t="s">
        <v>251</v>
      </c>
      <c r="B201" s="65" t="s">
        <v>239</v>
      </c>
      <c r="C201" s="66" t="s">
        <v>1669</v>
      </c>
      <c r="D201" s="67">
        <v>5</v>
      </c>
      <c r="E201" s="68" t="s">
        <v>137</v>
      </c>
      <c r="F201" s="69">
        <v>20.18181818181818</v>
      </c>
      <c r="G201" s="66"/>
      <c r="H201" s="70"/>
      <c r="I201" s="71"/>
      <c r="J201" s="71"/>
      <c r="K201" s="34"/>
      <c r="L201" s="78">
        <v>201</v>
      </c>
      <c r="M201" s="78"/>
      <c r="N201" s="73"/>
      <c r="O201" s="80" t="s">
        <v>287</v>
      </c>
      <c r="P201" s="80" t="s">
        <v>395</v>
      </c>
      <c r="Q201" s="80" t="s">
        <v>558</v>
      </c>
      <c r="R201" s="80" t="s">
        <v>696</v>
      </c>
      <c r="S201" s="80"/>
      <c r="T201" s="80"/>
      <c r="U201" s="80"/>
      <c r="V201" s="80"/>
      <c r="W201" s="80"/>
      <c r="X201" s="80"/>
      <c r="Y201" s="80"/>
      <c r="Z201" s="80"/>
      <c r="AA201" s="80"/>
      <c r="AB201">
        <v>6</v>
      </c>
      <c r="AC201" s="79" t="str">
        <f>REPLACE(INDEX(GroupVertices[Group],MATCH(Edges[[#This Row],[Vertex 1]],GroupVertices[Vertex],0)),1,1,"")</f>
        <v>2</v>
      </c>
      <c r="AD201" s="79" t="str">
        <f>REPLACE(INDEX(GroupVertices[Group],MATCH(Edges[[#This Row],[Vertex 2]],GroupVertices[Vertex],0)),1,1,"")</f>
        <v>2</v>
      </c>
      <c r="AE201" s="48">
        <v>0</v>
      </c>
      <c r="AF201" s="49">
        <v>0</v>
      </c>
      <c r="AG201" s="48">
        <v>0</v>
      </c>
      <c r="AH201" s="49">
        <v>0</v>
      </c>
      <c r="AI201" s="48">
        <v>0</v>
      </c>
      <c r="AJ201" s="49">
        <v>0</v>
      </c>
      <c r="AK201" s="48">
        <v>6</v>
      </c>
      <c r="AL201" s="49">
        <v>100</v>
      </c>
      <c r="AM201" s="48">
        <v>6</v>
      </c>
    </row>
    <row r="202" spans="1:39" ht="15">
      <c r="A202" s="65" t="s">
        <v>251</v>
      </c>
      <c r="B202" s="65" t="s">
        <v>239</v>
      </c>
      <c r="C202" s="66" t="s">
        <v>1669</v>
      </c>
      <c r="D202" s="67">
        <v>5</v>
      </c>
      <c r="E202" s="68" t="s">
        <v>137</v>
      </c>
      <c r="F202" s="69">
        <v>20.18181818181818</v>
      </c>
      <c r="G202" s="66"/>
      <c r="H202" s="70"/>
      <c r="I202" s="71"/>
      <c r="J202" s="71"/>
      <c r="K202" s="34"/>
      <c r="L202" s="78">
        <v>202</v>
      </c>
      <c r="M202" s="78"/>
      <c r="N202" s="73"/>
      <c r="O202" s="80" t="s">
        <v>287</v>
      </c>
      <c r="P202" s="80" t="s">
        <v>395</v>
      </c>
      <c r="Q202" s="80" t="s">
        <v>559</v>
      </c>
      <c r="R202" s="80" t="s">
        <v>695</v>
      </c>
      <c r="S202" s="80"/>
      <c r="T202" s="80"/>
      <c r="U202" s="80"/>
      <c r="V202" s="80"/>
      <c r="W202" s="80"/>
      <c r="X202" s="80"/>
      <c r="Y202" s="80"/>
      <c r="Z202" s="80"/>
      <c r="AA202" s="80"/>
      <c r="AB202">
        <v>6</v>
      </c>
      <c r="AC202" s="79" t="str">
        <f>REPLACE(INDEX(GroupVertices[Group],MATCH(Edges[[#This Row],[Vertex 1]],GroupVertices[Vertex],0)),1,1,"")</f>
        <v>2</v>
      </c>
      <c r="AD202" s="79" t="str">
        <f>REPLACE(INDEX(GroupVertices[Group],MATCH(Edges[[#This Row],[Vertex 2]],GroupVertices[Vertex],0)),1,1,"")</f>
        <v>2</v>
      </c>
      <c r="AE202" s="48">
        <v>1</v>
      </c>
      <c r="AF202" s="49">
        <v>3.225806451612903</v>
      </c>
      <c r="AG202" s="48">
        <v>0</v>
      </c>
      <c r="AH202" s="49">
        <v>0</v>
      </c>
      <c r="AI202" s="48">
        <v>0</v>
      </c>
      <c r="AJ202" s="49">
        <v>0</v>
      </c>
      <c r="AK202" s="48">
        <v>30</v>
      </c>
      <c r="AL202" s="49">
        <v>96.7741935483871</v>
      </c>
      <c r="AM202" s="48">
        <v>31</v>
      </c>
    </row>
    <row r="203" spans="1:39" ht="15">
      <c r="A203" s="65" t="s">
        <v>251</v>
      </c>
      <c r="B203" s="65" t="s">
        <v>239</v>
      </c>
      <c r="C203" s="66" t="s">
        <v>1669</v>
      </c>
      <c r="D203" s="67">
        <v>5</v>
      </c>
      <c r="E203" s="68" t="s">
        <v>137</v>
      </c>
      <c r="F203" s="69">
        <v>20.18181818181818</v>
      </c>
      <c r="G203" s="66"/>
      <c r="H203" s="70"/>
      <c r="I203" s="71"/>
      <c r="J203" s="71"/>
      <c r="K203" s="34"/>
      <c r="L203" s="78">
        <v>203</v>
      </c>
      <c r="M203" s="78"/>
      <c r="N203" s="73"/>
      <c r="O203" s="80" t="s">
        <v>287</v>
      </c>
      <c r="P203" s="80" t="s">
        <v>395</v>
      </c>
      <c r="Q203" s="80" t="s">
        <v>559</v>
      </c>
      <c r="R203" s="80" t="s">
        <v>696</v>
      </c>
      <c r="S203" s="80"/>
      <c r="T203" s="80"/>
      <c r="U203" s="80"/>
      <c r="V203" s="80"/>
      <c r="W203" s="80"/>
      <c r="X203" s="80"/>
      <c r="Y203" s="80"/>
      <c r="Z203" s="80"/>
      <c r="AA203" s="80"/>
      <c r="AB203">
        <v>6</v>
      </c>
      <c r="AC203" s="79" t="str">
        <f>REPLACE(INDEX(GroupVertices[Group],MATCH(Edges[[#This Row],[Vertex 1]],GroupVertices[Vertex],0)),1,1,"")</f>
        <v>2</v>
      </c>
      <c r="AD203" s="79" t="str">
        <f>REPLACE(INDEX(GroupVertices[Group],MATCH(Edges[[#This Row],[Vertex 2]],GroupVertices[Vertex],0)),1,1,"")</f>
        <v>2</v>
      </c>
      <c r="AE203" s="48">
        <v>1</v>
      </c>
      <c r="AF203" s="49">
        <v>3.225806451612903</v>
      </c>
      <c r="AG203" s="48">
        <v>0</v>
      </c>
      <c r="AH203" s="49">
        <v>0</v>
      </c>
      <c r="AI203" s="48">
        <v>0</v>
      </c>
      <c r="AJ203" s="49">
        <v>0</v>
      </c>
      <c r="AK203" s="48">
        <v>30</v>
      </c>
      <c r="AL203" s="49">
        <v>96.7741935483871</v>
      </c>
      <c r="AM203" s="48">
        <v>31</v>
      </c>
    </row>
    <row r="204" spans="1:39" ht="15">
      <c r="A204" s="65" t="s">
        <v>251</v>
      </c>
      <c r="B204" s="65" t="s">
        <v>239</v>
      </c>
      <c r="C204" s="66" t="s">
        <v>1669</v>
      </c>
      <c r="D204" s="67">
        <v>5</v>
      </c>
      <c r="E204" s="68" t="s">
        <v>137</v>
      </c>
      <c r="F204" s="69">
        <v>20.18181818181818</v>
      </c>
      <c r="G204" s="66"/>
      <c r="H204" s="70"/>
      <c r="I204" s="71"/>
      <c r="J204" s="71"/>
      <c r="K204" s="34"/>
      <c r="L204" s="78">
        <v>204</v>
      </c>
      <c r="M204" s="78"/>
      <c r="N204" s="73"/>
      <c r="O204" s="80" t="s">
        <v>287</v>
      </c>
      <c r="P204" s="80" t="s">
        <v>395</v>
      </c>
      <c r="Q204" s="80" t="s">
        <v>560</v>
      </c>
      <c r="R204" s="80" t="s">
        <v>695</v>
      </c>
      <c r="S204" s="80"/>
      <c r="T204" s="80"/>
      <c r="U204" s="80"/>
      <c r="V204" s="80"/>
      <c r="W204" s="80"/>
      <c r="X204" s="80"/>
      <c r="Y204" s="80"/>
      <c r="Z204" s="80"/>
      <c r="AA204" s="80"/>
      <c r="AB204">
        <v>6</v>
      </c>
      <c r="AC204" s="79" t="str">
        <f>REPLACE(INDEX(GroupVertices[Group],MATCH(Edges[[#This Row],[Vertex 1]],GroupVertices[Vertex],0)),1,1,"")</f>
        <v>2</v>
      </c>
      <c r="AD204" s="79" t="str">
        <f>REPLACE(INDEX(GroupVertices[Group],MATCH(Edges[[#This Row],[Vertex 2]],GroupVertices[Vertex],0)),1,1,"")</f>
        <v>2</v>
      </c>
      <c r="AE204" s="48">
        <v>0</v>
      </c>
      <c r="AF204" s="49">
        <v>0</v>
      </c>
      <c r="AG204" s="48">
        <v>0</v>
      </c>
      <c r="AH204" s="49">
        <v>0</v>
      </c>
      <c r="AI204" s="48">
        <v>0</v>
      </c>
      <c r="AJ204" s="49">
        <v>0</v>
      </c>
      <c r="AK204" s="48">
        <v>18</v>
      </c>
      <c r="AL204" s="49">
        <v>100</v>
      </c>
      <c r="AM204" s="48">
        <v>18</v>
      </c>
    </row>
    <row r="205" spans="1:39" ht="15">
      <c r="A205" s="65" t="s">
        <v>251</v>
      </c>
      <c r="B205" s="65" t="s">
        <v>239</v>
      </c>
      <c r="C205" s="66" t="s">
        <v>1669</v>
      </c>
      <c r="D205" s="67">
        <v>5</v>
      </c>
      <c r="E205" s="68" t="s">
        <v>137</v>
      </c>
      <c r="F205" s="69">
        <v>20.18181818181818</v>
      </c>
      <c r="G205" s="66"/>
      <c r="H205" s="70"/>
      <c r="I205" s="71"/>
      <c r="J205" s="71"/>
      <c r="K205" s="34"/>
      <c r="L205" s="78">
        <v>205</v>
      </c>
      <c r="M205" s="78"/>
      <c r="N205" s="73"/>
      <c r="O205" s="80" t="s">
        <v>287</v>
      </c>
      <c r="P205" s="80" t="s">
        <v>395</v>
      </c>
      <c r="Q205" s="80" t="s">
        <v>560</v>
      </c>
      <c r="R205" s="80" t="s">
        <v>696</v>
      </c>
      <c r="S205" s="80"/>
      <c r="T205" s="80"/>
      <c r="U205" s="80"/>
      <c r="V205" s="80"/>
      <c r="W205" s="80"/>
      <c r="X205" s="80"/>
      <c r="Y205" s="80"/>
      <c r="Z205" s="80"/>
      <c r="AA205" s="80"/>
      <c r="AB205">
        <v>6</v>
      </c>
      <c r="AC205" s="79" t="str">
        <f>REPLACE(INDEX(GroupVertices[Group],MATCH(Edges[[#This Row],[Vertex 1]],GroupVertices[Vertex],0)),1,1,"")</f>
        <v>2</v>
      </c>
      <c r="AD205" s="79" t="str">
        <f>REPLACE(INDEX(GroupVertices[Group],MATCH(Edges[[#This Row],[Vertex 2]],GroupVertices[Vertex],0)),1,1,"")</f>
        <v>2</v>
      </c>
      <c r="AE205" s="48">
        <v>0</v>
      </c>
      <c r="AF205" s="49">
        <v>0</v>
      </c>
      <c r="AG205" s="48">
        <v>0</v>
      </c>
      <c r="AH205" s="49">
        <v>0</v>
      </c>
      <c r="AI205" s="48">
        <v>0</v>
      </c>
      <c r="AJ205" s="49">
        <v>0</v>
      </c>
      <c r="AK205" s="48">
        <v>18</v>
      </c>
      <c r="AL205" s="49">
        <v>100</v>
      </c>
      <c r="AM205" s="48">
        <v>18</v>
      </c>
    </row>
    <row r="206" spans="1:39" ht="15">
      <c r="A206" s="65" t="s">
        <v>260</v>
      </c>
      <c r="B206" s="65" t="s">
        <v>239</v>
      </c>
      <c r="C206" s="66" t="s">
        <v>1665</v>
      </c>
      <c r="D206" s="67">
        <v>1</v>
      </c>
      <c r="E206" s="68" t="s">
        <v>133</v>
      </c>
      <c r="F206" s="69">
        <v>32</v>
      </c>
      <c r="G206" s="66"/>
      <c r="H206" s="70"/>
      <c r="I206" s="71"/>
      <c r="J206" s="71"/>
      <c r="K206" s="34"/>
      <c r="L206" s="78">
        <v>206</v>
      </c>
      <c r="M206" s="78"/>
      <c r="N206" s="73"/>
      <c r="O206" s="80" t="s">
        <v>287</v>
      </c>
      <c r="P206" s="80" t="s">
        <v>393</v>
      </c>
      <c r="Q206" s="80" t="s">
        <v>556</v>
      </c>
      <c r="R206" s="80" t="s">
        <v>555</v>
      </c>
      <c r="S206" s="80"/>
      <c r="T206" s="80"/>
      <c r="U206" s="80"/>
      <c r="V206" s="80"/>
      <c r="W206" s="80"/>
      <c r="X206" s="80"/>
      <c r="Y206" s="80"/>
      <c r="Z206" s="80"/>
      <c r="AA206" s="80"/>
      <c r="AB206">
        <v>1</v>
      </c>
      <c r="AC206" s="79" t="str">
        <f>REPLACE(INDEX(GroupVertices[Group],MATCH(Edges[[#This Row],[Vertex 1]],GroupVertices[Vertex],0)),1,1,"")</f>
        <v>2</v>
      </c>
      <c r="AD206" s="79" t="str">
        <f>REPLACE(INDEX(GroupVertices[Group],MATCH(Edges[[#This Row],[Vertex 2]],GroupVertices[Vertex],0)),1,1,"")</f>
        <v>2</v>
      </c>
      <c r="AE206" s="48">
        <v>3</v>
      </c>
      <c r="AF206" s="49">
        <v>3.2967032967032965</v>
      </c>
      <c r="AG206" s="48">
        <v>7</v>
      </c>
      <c r="AH206" s="49">
        <v>7.6923076923076925</v>
      </c>
      <c r="AI206" s="48">
        <v>0</v>
      </c>
      <c r="AJ206" s="49">
        <v>0</v>
      </c>
      <c r="AK206" s="48">
        <v>81</v>
      </c>
      <c r="AL206" s="49">
        <v>89.01098901098901</v>
      </c>
      <c r="AM206" s="48">
        <v>91</v>
      </c>
    </row>
    <row r="207" spans="1:39" ht="15">
      <c r="A207" s="65" t="s">
        <v>260</v>
      </c>
      <c r="B207" s="65" t="s">
        <v>259</v>
      </c>
      <c r="C207" s="66" t="s">
        <v>1664</v>
      </c>
      <c r="D207" s="67">
        <v>2.333333333333333</v>
      </c>
      <c r="E207" s="68" t="s">
        <v>137</v>
      </c>
      <c r="F207" s="69">
        <v>29.636363636363637</v>
      </c>
      <c r="G207" s="66"/>
      <c r="H207" s="70"/>
      <c r="I207" s="71"/>
      <c r="J207" s="71"/>
      <c r="K207" s="34"/>
      <c r="L207" s="78">
        <v>207</v>
      </c>
      <c r="M207" s="78"/>
      <c r="N207" s="73"/>
      <c r="O207" s="80" t="s">
        <v>287</v>
      </c>
      <c r="P207" s="80" t="s">
        <v>396</v>
      </c>
      <c r="Q207" s="80" t="s">
        <v>561</v>
      </c>
      <c r="R207" s="80" t="s">
        <v>697</v>
      </c>
      <c r="S207" s="80"/>
      <c r="T207" s="80"/>
      <c r="U207" s="80"/>
      <c r="V207" s="80"/>
      <c r="W207" s="80"/>
      <c r="X207" s="80"/>
      <c r="Y207" s="80"/>
      <c r="Z207" s="80"/>
      <c r="AA207" s="80"/>
      <c r="AB207">
        <v>2</v>
      </c>
      <c r="AC207" s="79" t="str">
        <f>REPLACE(INDEX(GroupVertices[Group],MATCH(Edges[[#This Row],[Vertex 1]],GroupVertices[Vertex],0)),1,1,"")</f>
        <v>2</v>
      </c>
      <c r="AD207" s="79" t="str">
        <f>REPLACE(INDEX(GroupVertices[Group],MATCH(Edges[[#This Row],[Vertex 2]],GroupVertices[Vertex],0)),1,1,"")</f>
        <v>2</v>
      </c>
      <c r="AE207" s="48">
        <v>0</v>
      </c>
      <c r="AF207" s="49">
        <v>0</v>
      </c>
      <c r="AG207" s="48">
        <v>0</v>
      </c>
      <c r="AH207" s="49">
        <v>0</v>
      </c>
      <c r="AI207" s="48">
        <v>0</v>
      </c>
      <c r="AJ207" s="49">
        <v>0</v>
      </c>
      <c r="AK207" s="48">
        <v>8</v>
      </c>
      <c r="AL207" s="49">
        <v>100</v>
      </c>
      <c r="AM207" s="48">
        <v>8</v>
      </c>
    </row>
    <row r="208" spans="1:39" ht="15">
      <c r="A208" s="65" t="s">
        <v>260</v>
      </c>
      <c r="B208" s="65" t="s">
        <v>259</v>
      </c>
      <c r="C208" s="66" t="s">
        <v>1664</v>
      </c>
      <c r="D208" s="67">
        <v>2.333333333333333</v>
      </c>
      <c r="E208" s="68" t="s">
        <v>137</v>
      </c>
      <c r="F208" s="69">
        <v>29.636363636363637</v>
      </c>
      <c r="G208" s="66"/>
      <c r="H208" s="70"/>
      <c r="I208" s="71"/>
      <c r="J208" s="71"/>
      <c r="K208" s="34"/>
      <c r="L208" s="78">
        <v>208</v>
      </c>
      <c r="M208" s="78"/>
      <c r="N208" s="73"/>
      <c r="O208" s="80" t="s">
        <v>287</v>
      </c>
      <c r="P208" s="80" t="s">
        <v>396</v>
      </c>
      <c r="Q208" s="80" t="s">
        <v>561</v>
      </c>
      <c r="R208" s="80" t="s">
        <v>698</v>
      </c>
      <c r="S208" s="80"/>
      <c r="T208" s="80"/>
      <c r="U208" s="80"/>
      <c r="V208" s="80"/>
      <c r="W208" s="80"/>
      <c r="X208" s="80"/>
      <c r="Y208" s="80"/>
      <c r="Z208" s="80"/>
      <c r="AA208" s="80"/>
      <c r="AB208">
        <v>2</v>
      </c>
      <c r="AC208" s="79" t="str">
        <f>REPLACE(INDEX(GroupVertices[Group],MATCH(Edges[[#This Row],[Vertex 1]],GroupVertices[Vertex],0)),1,1,"")</f>
        <v>2</v>
      </c>
      <c r="AD208" s="79" t="str">
        <f>REPLACE(INDEX(GroupVertices[Group],MATCH(Edges[[#This Row],[Vertex 2]],GroupVertices[Vertex],0)),1,1,"")</f>
        <v>2</v>
      </c>
      <c r="AE208" s="48">
        <v>0</v>
      </c>
      <c r="AF208" s="49">
        <v>0</v>
      </c>
      <c r="AG208" s="48">
        <v>0</v>
      </c>
      <c r="AH208" s="49">
        <v>0</v>
      </c>
      <c r="AI208" s="48">
        <v>0</v>
      </c>
      <c r="AJ208" s="49">
        <v>0</v>
      </c>
      <c r="AK208" s="48">
        <v>8</v>
      </c>
      <c r="AL208" s="49">
        <v>100</v>
      </c>
      <c r="AM208" s="48">
        <v>8</v>
      </c>
    </row>
    <row r="209" spans="1:39" ht="15">
      <c r="A209" s="65" t="s">
        <v>260</v>
      </c>
      <c r="B209" s="65" t="s">
        <v>251</v>
      </c>
      <c r="C209" s="66" t="s">
        <v>1665</v>
      </c>
      <c r="D209" s="67">
        <v>1</v>
      </c>
      <c r="E209" s="68" t="s">
        <v>133</v>
      </c>
      <c r="F209" s="69">
        <v>32</v>
      </c>
      <c r="G209" s="66"/>
      <c r="H209" s="70"/>
      <c r="I209" s="71"/>
      <c r="J209" s="71"/>
      <c r="K209" s="34"/>
      <c r="L209" s="78">
        <v>209</v>
      </c>
      <c r="M209" s="78"/>
      <c r="N209" s="73"/>
      <c r="O209" s="80" t="s">
        <v>287</v>
      </c>
      <c r="P209" s="80" t="s">
        <v>396</v>
      </c>
      <c r="Q209" s="80" t="s">
        <v>561</v>
      </c>
      <c r="R209" s="80" t="s">
        <v>577</v>
      </c>
      <c r="S209" s="80"/>
      <c r="T209" s="80"/>
      <c r="U209" s="80"/>
      <c r="V209" s="80"/>
      <c r="W209" s="80"/>
      <c r="X209" s="80"/>
      <c r="Y209" s="80"/>
      <c r="Z209" s="80"/>
      <c r="AA209" s="80"/>
      <c r="AB209">
        <v>1</v>
      </c>
      <c r="AC209" s="79" t="str">
        <f>REPLACE(INDEX(GroupVertices[Group],MATCH(Edges[[#This Row],[Vertex 1]],GroupVertices[Vertex],0)),1,1,"")</f>
        <v>2</v>
      </c>
      <c r="AD209" s="79" t="str">
        <f>REPLACE(INDEX(GroupVertices[Group],MATCH(Edges[[#This Row],[Vertex 2]],GroupVertices[Vertex],0)),1,1,"")</f>
        <v>2</v>
      </c>
      <c r="AE209" s="48">
        <v>0</v>
      </c>
      <c r="AF209" s="49">
        <v>0</v>
      </c>
      <c r="AG209" s="48">
        <v>0</v>
      </c>
      <c r="AH209" s="49">
        <v>0</v>
      </c>
      <c r="AI209" s="48">
        <v>0</v>
      </c>
      <c r="AJ209" s="49">
        <v>0</v>
      </c>
      <c r="AK209" s="48">
        <v>8</v>
      </c>
      <c r="AL209" s="49">
        <v>100</v>
      </c>
      <c r="AM209" s="48">
        <v>8</v>
      </c>
    </row>
    <row r="210" spans="1:39" ht="15">
      <c r="A210" s="65" t="s">
        <v>258</v>
      </c>
      <c r="B210" s="65" t="s">
        <v>248</v>
      </c>
      <c r="C210" s="66" t="s">
        <v>1664</v>
      </c>
      <c r="D210" s="67">
        <v>2.333333333333333</v>
      </c>
      <c r="E210" s="68" t="s">
        <v>137</v>
      </c>
      <c r="F210" s="69">
        <v>29.636363636363637</v>
      </c>
      <c r="G210" s="66"/>
      <c r="H210" s="70"/>
      <c r="I210" s="71"/>
      <c r="J210" s="71"/>
      <c r="K210" s="34"/>
      <c r="L210" s="78">
        <v>210</v>
      </c>
      <c r="M210" s="78"/>
      <c r="N210" s="73"/>
      <c r="O210" s="80" t="s">
        <v>287</v>
      </c>
      <c r="P210" s="80" t="s">
        <v>397</v>
      </c>
      <c r="Q210" s="80" t="s">
        <v>562</v>
      </c>
      <c r="R210" s="80" t="s">
        <v>699</v>
      </c>
      <c r="S210" s="80"/>
      <c r="T210" s="80"/>
      <c r="U210" s="80"/>
      <c r="V210" s="80"/>
      <c r="W210" s="80"/>
      <c r="X210" s="80"/>
      <c r="Y210" s="80"/>
      <c r="Z210" s="80"/>
      <c r="AA210" s="80"/>
      <c r="AB210">
        <v>2</v>
      </c>
      <c r="AC210" s="79" t="str">
        <f>REPLACE(INDEX(GroupVertices[Group],MATCH(Edges[[#This Row],[Vertex 1]],GroupVertices[Vertex],0)),1,1,"")</f>
        <v>1</v>
      </c>
      <c r="AD210" s="79" t="str">
        <f>REPLACE(INDEX(GroupVertices[Group],MATCH(Edges[[#This Row],[Vertex 2]],GroupVertices[Vertex],0)),1,1,"")</f>
        <v>1</v>
      </c>
      <c r="AE210" s="48">
        <v>0</v>
      </c>
      <c r="AF210" s="49">
        <v>0</v>
      </c>
      <c r="AG210" s="48">
        <v>0</v>
      </c>
      <c r="AH210" s="49">
        <v>0</v>
      </c>
      <c r="AI210" s="48">
        <v>0</v>
      </c>
      <c r="AJ210" s="49">
        <v>0</v>
      </c>
      <c r="AK210" s="48">
        <v>14</v>
      </c>
      <c r="AL210" s="49">
        <v>100</v>
      </c>
      <c r="AM210" s="48">
        <v>14</v>
      </c>
    </row>
    <row r="211" spans="1:39" ht="15">
      <c r="A211" s="65" t="s">
        <v>258</v>
      </c>
      <c r="B211" s="65" t="s">
        <v>248</v>
      </c>
      <c r="C211" s="66" t="s">
        <v>1664</v>
      </c>
      <c r="D211" s="67">
        <v>2.333333333333333</v>
      </c>
      <c r="E211" s="68" t="s">
        <v>137</v>
      </c>
      <c r="F211" s="69">
        <v>29.636363636363637</v>
      </c>
      <c r="G211" s="66"/>
      <c r="H211" s="70"/>
      <c r="I211" s="71"/>
      <c r="J211" s="71"/>
      <c r="K211" s="34"/>
      <c r="L211" s="78">
        <v>211</v>
      </c>
      <c r="M211" s="78"/>
      <c r="N211" s="73"/>
      <c r="O211" s="80" t="s">
        <v>287</v>
      </c>
      <c r="P211" s="80" t="s">
        <v>397</v>
      </c>
      <c r="Q211" s="80" t="s">
        <v>563</v>
      </c>
      <c r="R211" s="80" t="s">
        <v>699</v>
      </c>
      <c r="S211" s="80"/>
      <c r="T211" s="80"/>
      <c r="U211" s="80"/>
      <c r="V211" s="80"/>
      <c r="W211" s="80"/>
      <c r="X211" s="80"/>
      <c r="Y211" s="80"/>
      <c r="Z211" s="80"/>
      <c r="AA211" s="80"/>
      <c r="AB211">
        <v>2</v>
      </c>
      <c r="AC211" s="79" t="str">
        <f>REPLACE(INDEX(GroupVertices[Group],MATCH(Edges[[#This Row],[Vertex 1]],GroupVertices[Vertex],0)),1,1,"")</f>
        <v>1</v>
      </c>
      <c r="AD211" s="79" t="str">
        <f>REPLACE(INDEX(GroupVertices[Group],MATCH(Edges[[#This Row],[Vertex 2]],GroupVertices[Vertex],0)),1,1,"")</f>
        <v>1</v>
      </c>
      <c r="AE211" s="48">
        <v>0</v>
      </c>
      <c r="AF211" s="49">
        <v>0</v>
      </c>
      <c r="AG211" s="48">
        <v>1</v>
      </c>
      <c r="AH211" s="49">
        <v>20</v>
      </c>
      <c r="AI211" s="48">
        <v>0</v>
      </c>
      <c r="AJ211" s="49">
        <v>0</v>
      </c>
      <c r="AK211" s="48">
        <v>4</v>
      </c>
      <c r="AL211" s="49">
        <v>80</v>
      </c>
      <c r="AM211" s="48">
        <v>5</v>
      </c>
    </row>
    <row r="212" spans="1:39" ht="15">
      <c r="A212" s="65" t="s">
        <v>261</v>
      </c>
      <c r="B212" s="65" t="s">
        <v>258</v>
      </c>
      <c r="C212" s="66" t="s">
        <v>1665</v>
      </c>
      <c r="D212" s="67">
        <v>1</v>
      </c>
      <c r="E212" s="68" t="s">
        <v>133</v>
      </c>
      <c r="F212" s="69">
        <v>32</v>
      </c>
      <c r="G212" s="66"/>
      <c r="H212" s="70"/>
      <c r="I212" s="71"/>
      <c r="J212" s="71"/>
      <c r="K212" s="34"/>
      <c r="L212" s="78">
        <v>212</v>
      </c>
      <c r="M212" s="78"/>
      <c r="N212" s="73"/>
      <c r="O212" s="80" t="s">
        <v>287</v>
      </c>
      <c r="P212" s="80" t="s">
        <v>398</v>
      </c>
      <c r="Q212" s="80" t="s">
        <v>564</v>
      </c>
      <c r="R212" s="80" t="s">
        <v>700</v>
      </c>
      <c r="S212" s="80"/>
      <c r="T212" s="80"/>
      <c r="U212" s="80"/>
      <c r="V212" s="80"/>
      <c r="W212" s="80"/>
      <c r="X212" s="80"/>
      <c r="Y212" s="80"/>
      <c r="Z212" s="80"/>
      <c r="AA212" s="80"/>
      <c r="AB212">
        <v>1</v>
      </c>
      <c r="AC212" s="79" t="str">
        <f>REPLACE(INDEX(GroupVertices[Group],MATCH(Edges[[#This Row],[Vertex 1]],GroupVertices[Vertex],0)),1,1,"")</f>
        <v>1</v>
      </c>
      <c r="AD212" s="79" t="str">
        <f>REPLACE(INDEX(GroupVertices[Group],MATCH(Edges[[#This Row],[Vertex 2]],GroupVertices[Vertex],0)),1,1,"")</f>
        <v>1</v>
      </c>
      <c r="AE212" s="48">
        <v>0</v>
      </c>
      <c r="AF212" s="49">
        <v>0</v>
      </c>
      <c r="AG212" s="48">
        <v>1</v>
      </c>
      <c r="AH212" s="49">
        <v>100</v>
      </c>
      <c r="AI212" s="48">
        <v>0</v>
      </c>
      <c r="AJ212" s="49">
        <v>0</v>
      </c>
      <c r="AK212" s="48">
        <v>0</v>
      </c>
      <c r="AL212" s="49">
        <v>0</v>
      </c>
      <c r="AM212" s="48">
        <v>1</v>
      </c>
    </row>
    <row r="213" spans="1:39" ht="15">
      <c r="A213" s="65" t="s">
        <v>261</v>
      </c>
      <c r="B213" s="65" t="s">
        <v>259</v>
      </c>
      <c r="C213" s="66" t="s">
        <v>1666</v>
      </c>
      <c r="D213" s="67">
        <v>3.6666666666666665</v>
      </c>
      <c r="E213" s="68" t="s">
        <v>137</v>
      </c>
      <c r="F213" s="69">
        <v>27.272727272727273</v>
      </c>
      <c r="G213" s="66"/>
      <c r="H213" s="70"/>
      <c r="I213" s="71"/>
      <c r="J213" s="71"/>
      <c r="K213" s="34"/>
      <c r="L213" s="78">
        <v>213</v>
      </c>
      <c r="M213" s="78"/>
      <c r="N213" s="73"/>
      <c r="O213" s="80" t="s">
        <v>287</v>
      </c>
      <c r="P213" s="80" t="s">
        <v>399</v>
      </c>
      <c r="Q213" s="80" t="s">
        <v>565</v>
      </c>
      <c r="R213" s="80" t="s">
        <v>701</v>
      </c>
      <c r="S213" s="80" t="s">
        <v>718</v>
      </c>
      <c r="T213" s="80"/>
      <c r="U213" s="80" t="s">
        <v>720</v>
      </c>
      <c r="V213" s="80"/>
      <c r="W213" s="80"/>
      <c r="X213" s="80"/>
      <c r="Y213" s="80" t="s">
        <v>722</v>
      </c>
      <c r="Z213" s="80" t="s">
        <v>724</v>
      </c>
      <c r="AA213" s="80"/>
      <c r="AB213">
        <v>3</v>
      </c>
      <c r="AC213" s="79" t="str">
        <f>REPLACE(INDEX(GroupVertices[Group],MATCH(Edges[[#This Row],[Vertex 1]],GroupVertices[Vertex],0)),1,1,"")</f>
        <v>1</v>
      </c>
      <c r="AD213" s="79" t="str">
        <f>REPLACE(INDEX(GroupVertices[Group],MATCH(Edges[[#This Row],[Vertex 2]],GroupVertices[Vertex],0)),1,1,"")</f>
        <v>2</v>
      </c>
      <c r="AE213" s="48">
        <v>4</v>
      </c>
      <c r="AF213" s="49">
        <v>9.30232558139535</v>
      </c>
      <c r="AG213" s="48">
        <v>2</v>
      </c>
      <c r="AH213" s="49">
        <v>4.651162790697675</v>
      </c>
      <c r="AI213" s="48">
        <v>0</v>
      </c>
      <c r="AJ213" s="49">
        <v>0</v>
      </c>
      <c r="AK213" s="48">
        <v>37</v>
      </c>
      <c r="AL213" s="49">
        <v>86.04651162790698</v>
      </c>
      <c r="AM213" s="48">
        <v>43</v>
      </c>
    </row>
    <row r="214" spans="1:39" ht="15">
      <c r="A214" s="65" t="s">
        <v>261</v>
      </c>
      <c r="B214" s="65" t="s">
        <v>259</v>
      </c>
      <c r="C214" s="66" t="s">
        <v>1666</v>
      </c>
      <c r="D214" s="67">
        <v>3.6666666666666665</v>
      </c>
      <c r="E214" s="68" t="s">
        <v>137</v>
      </c>
      <c r="F214" s="69">
        <v>27.272727272727273</v>
      </c>
      <c r="G214" s="66"/>
      <c r="H214" s="70"/>
      <c r="I214" s="71"/>
      <c r="J214" s="71"/>
      <c r="K214" s="34"/>
      <c r="L214" s="78">
        <v>214</v>
      </c>
      <c r="M214" s="78"/>
      <c r="N214" s="73"/>
      <c r="O214" s="80" t="s">
        <v>287</v>
      </c>
      <c r="P214" s="80" t="s">
        <v>399</v>
      </c>
      <c r="Q214" s="80" t="s">
        <v>565</v>
      </c>
      <c r="R214" s="80" t="s">
        <v>702</v>
      </c>
      <c r="S214" s="80" t="s">
        <v>718</v>
      </c>
      <c r="T214" s="80"/>
      <c r="U214" s="80" t="s">
        <v>720</v>
      </c>
      <c r="V214" s="80"/>
      <c r="W214" s="80"/>
      <c r="X214" s="80"/>
      <c r="Y214" s="80" t="s">
        <v>722</v>
      </c>
      <c r="Z214" s="80" t="s">
        <v>724</v>
      </c>
      <c r="AA214" s="80"/>
      <c r="AB214">
        <v>3</v>
      </c>
      <c r="AC214" s="79" t="str">
        <f>REPLACE(INDEX(GroupVertices[Group],MATCH(Edges[[#This Row],[Vertex 1]],GroupVertices[Vertex],0)),1,1,"")</f>
        <v>1</v>
      </c>
      <c r="AD214" s="79" t="str">
        <f>REPLACE(INDEX(GroupVertices[Group],MATCH(Edges[[#This Row],[Vertex 2]],GroupVertices[Vertex],0)),1,1,"")</f>
        <v>2</v>
      </c>
      <c r="AE214" s="48">
        <v>4</v>
      </c>
      <c r="AF214" s="49">
        <v>9.30232558139535</v>
      </c>
      <c r="AG214" s="48">
        <v>2</v>
      </c>
      <c r="AH214" s="49">
        <v>4.651162790697675</v>
      </c>
      <c r="AI214" s="48">
        <v>0</v>
      </c>
      <c r="AJ214" s="49">
        <v>0</v>
      </c>
      <c r="AK214" s="48">
        <v>37</v>
      </c>
      <c r="AL214" s="49">
        <v>86.04651162790698</v>
      </c>
      <c r="AM214" s="48">
        <v>43</v>
      </c>
    </row>
    <row r="215" spans="1:39" ht="15">
      <c r="A215" s="65" t="s">
        <v>261</v>
      </c>
      <c r="B215" s="65" t="s">
        <v>259</v>
      </c>
      <c r="C215" s="66" t="s">
        <v>1666</v>
      </c>
      <c r="D215" s="67">
        <v>3.6666666666666665</v>
      </c>
      <c r="E215" s="68" t="s">
        <v>137</v>
      </c>
      <c r="F215" s="69">
        <v>27.272727272727273</v>
      </c>
      <c r="G215" s="66"/>
      <c r="H215" s="70"/>
      <c r="I215" s="71"/>
      <c r="J215" s="71"/>
      <c r="K215" s="34"/>
      <c r="L215" s="78">
        <v>215</v>
      </c>
      <c r="M215" s="78"/>
      <c r="N215" s="73"/>
      <c r="O215" s="80" t="s">
        <v>287</v>
      </c>
      <c r="P215" s="80" t="s">
        <v>399</v>
      </c>
      <c r="Q215" s="80" t="s">
        <v>565</v>
      </c>
      <c r="R215" s="80" t="s">
        <v>703</v>
      </c>
      <c r="S215" s="80" t="s">
        <v>718</v>
      </c>
      <c r="T215" s="80"/>
      <c r="U215" s="80" t="s">
        <v>720</v>
      </c>
      <c r="V215" s="80"/>
      <c r="W215" s="80"/>
      <c r="X215" s="80"/>
      <c r="Y215" s="80" t="s">
        <v>722</v>
      </c>
      <c r="Z215" s="80" t="s">
        <v>724</v>
      </c>
      <c r="AA215" s="80"/>
      <c r="AB215">
        <v>3</v>
      </c>
      <c r="AC215" s="79" t="str">
        <f>REPLACE(INDEX(GroupVertices[Group],MATCH(Edges[[#This Row],[Vertex 1]],GroupVertices[Vertex],0)),1,1,"")</f>
        <v>1</v>
      </c>
      <c r="AD215" s="79" t="str">
        <f>REPLACE(INDEX(GroupVertices[Group],MATCH(Edges[[#This Row],[Vertex 2]],GroupVertices[Vertex],0)),1,1,"")</f>
        <v>2</v>
      </c>
      <c r="AE215" s="48">
        <v>4</v>
      </c>
      <c r="AF215" s="49">
        <v>9.30232558139535</v>
      </c>
      <c r="AG215" s="48">
        <v>2</v>
      </c>
      <c r="AH215" s="49">
        <v>4.651162790697675</v>
      </c>
      <c r="AI215" s="48">
        <v>0</v>
      </c>
      <c r="AJ215" s="49">
        <v>0</v>
      </c>
      <c r="AK215" s="48">
        <v>37</v>
      </c>
      <c r="AL215" s="49">
        <v>86.04651162790698</v>
      </c>
      <c r="AM215" s="48">
        <v>43</v>
      </c>
    </row>
    <row r="216" spans="1:39" ht="15">
      <c r="A216" s="65" t="s">
        <v>259</v>
      </c>
      <c r="B216" s="65" t="s">
        <v>285</v>
      </c>
      <c r="C216" s="66" t="s">
        <v>1665</v>
      </c>
      <c r="D216" s="67">
        <v>1</v>
      </c>
      <c r="E216" s="68" t="s">
        <v>133</v>
      </c>
      <c r="F216" s="69">
        <v>32</v>
      </c>
      <c r="G216" s="66"/>
      <c r="H216" s="70"/>
      <c r="I216" s="71"/>
      <c r="J216" s="71"/>
      <c r="K216" s="34"/>
      <c r="L216" s="78">
        <v>216</v>
      </c>
      <c r="M216" s="78"/>
      <c r="N216" s="73"/>
      <c r="O216" s="80" t="s">
        <v>287</v>
      </c>
      <c r="P216" s="80" t="s">
        <v>400</v>
      </c>
      <c r="Q216" s="80" t="s">
        <v>566</v>
      </c>
      <c r="R216" s="80" t="s">
        <v>704</v>
      </c>
      <c r="S216" s="80"/>
      <c r="T216" s="80"/>
      <c r="U216" s="80"/>
      <c r="V216" s="80"/>
      <c r="W216" s="80"/>
      <c r="X216" s="80"/>
      <c r="Y216" s="80"/>
      <c r="Z216" s="80"/>
      <c r="AA216" s="80"/>
      <c r="AB216">
        <v>1</v>
      </c>
      <c r="AC216" s="79" t="str">
        <f>REPLACE(INDEX(GroupVertices[Group],MATCH(Edges[[#This Row],[Vertex 1]],GroupVertices[Vertex],0)),1,1,"")</f>
        <v>2</v>
      </c>
      <c r="AD216" s="79" t="str">
        <f>REPLACE(INDEX(GroupVertices[Group],MATCH(Edges[[#This Row],[Vertex 2]],GroupVertices[Vertex],0)),1,1,"")</f>
        <v>2</v>
      </c>
      <c r="AE216" s="48">
        <v>2</v>
      </c>
      <c r="AF216" s="49">
        <v>12.5</v>
      </c>
      <c r="AG216" s="48">
        <v>1</v>
      </c>
      <c r="AH216" s="49">
        <v>6.25</v>
      </c>
      <c r="AI216" s="48">
        <v>0</v>
      </c>
      <c r="AJ216" s="49">
        <v>0</v>
      </c>
      <c r="AK216" s="48">
        <v>13</v>
      </c>
      <c r="AL216" s="49">
        <v>81.25</v>
      </c>
      <c r="AM216" s="48">
        <v>16</v>
      </c>
    </row>
    <row r="217" spans="1:39" ht="15">
      <c r="A217" s="65" t="s">
        <v>231</v>
      </c>
      <c r="B217" s="65" t="s">
        <v>285</v>
      </c>
      <c r="C217" s="66" t="s">
        <v>1665</v>
      </c>
      <c r="D217" s="67">
        <v>1</v>
      </c>
      <c r="E217" s="68" t="s">
        <v>133</v>
      </c>
      <c r="F217" s="69">
        <v>32</v>
      </c>
      <c r="G217" s="66"/>
      <c r="H217" s="70"/>
      <c r="I217" s="71"/>
      <c r="J217" s="71"/>
      <c r="K217" s="34"/>
      <c r="L217" s="78">
        <v>217</v>
      </c>
      <c r="M217" s="78"/>
      <c r="N217" s="73"/>
      <c r="O217" s="80" t="s">
        <v>287</v>
      </c>
      <c r="P217" s="80" t="s">
        <v>400</v>
      </c>
      <c r="Q217" s="80" t="s">
        <v>567</v>
      </c>
      <c r="R217" s="80" t="s">
        <v>704</v>
      </c>
      <c r="S217" s="80"/>
      <c r="T217" s="80"/>
      <c r="U217" s="80"/>
      <c r="V217" s="80"/>
      <c r="W217" s="80"/>
      <c r="X217" s="80"/>
      <c r="Y217" s="80"/>
      <c r="Z217" s="80"/>
      <c r="AA217" s="80"/>
      <c r="AB217">
        <v>1</v>
      </c>
      <c r="AC217" s="79" t="str">
        <f>REPLACE(INDEX(GroupVertices[Group],MATCH(Edges[[#This Row],[Vertex 1]],GroupVertices[Vertex],0)),1,1,"")</f>
        <v>2</v>
      </c>
      <c r="AD217" s="79" t="str">
        <f>REPLACE(INDEX(GroupVertices[Group],MATCH(Edges[[#This Row],[Vertex 2]],GroupVertices[Vertex],0)),1,1,"")</f>
        <v>2</v>
      </c>
      <c r="AE217" s="48">
        <v>0</v>
      </c>
      <c r="AF217" s="49">
        <v>0</v>
      </c>
      <c r="AG217" s="48">
        <v>0</v>
      </c>
      <c r="AH217" s="49">
        <v>0</v>
      </c>
      <c r="AI217" s="48">
        <v>0</v>
      </c>
      <c r="AJ217" s="49">
        <v>0</v>
      </c>
      <c r="AK217" s="48">
        <v>10</v>
      </c>
      <c r="AL217" s="49">
        <v>100</v>
      </c>
      <c r="AM217" s="48">
        <v>10</v>
      </c>
    </row>
    <row r="218" spans="1:39" ht="15">
      <c r="A218" s="65" t="s">
        <v>251</v>
      </c>
      <c r="B218" s="65" t="s">
        <v>285</v>
      </c>
      <c r="C218" s="66" t="s">
        <v>1665</v>
      </c>
      <c r="D218" s="67">
        <v>1</v>
      </c>
      <c r="E218" s="68" t="s">
        <v>133</v>
      </c>
      <c r="F218" s="69">
        <v>32</v>
      </c>
      <c r="G218" s="66"/>
      <c r="H218" s="70"/>
      <c r="I218" s="71"/>
      <c r="J218" s="71"/>
      <c r="K218" s="34"/>
      <c r="L218" s="78">
        <v>218</v>
      </c>
      <c r="M218" s="78"/>
      <c r="N218" s="73"/>
      <c r="O218" s="80" t="s">
        <v>287</v>
      </c>
      <c r="P218" s="80" t="s">
        <v>400</v>
      </c>
      <c r="Q218" s="80" t="s">
        <v>566</v>
      </c>
      <c r="R218" s="80" t="s">
        <v>704</v>
      </c>
      <c r="S218" s="80"/>
      <c r="T218" s="80"/>
      <c r="U218" s="80"/>
      <c r="V218" s="80"/>
      <c r="W218" s="80"/>
      <c r="X218" s="80"/>
      <c r="Y218" s="80"/>
      <c r="Z218" s="80"/>
      <c r="AA218" s="80"/>
      <c r="AB218">
        <v>1</v>
      </c>
      <c r="AC218" s="79" t="str">
        <f>REPLACE(INDEX(GroupVertices[Group],MATCH(Edges[[#This Row],[Vertex 1]],GroupVertices[Vertex],0)),1,1,"")</f>
        <v>2</v>
      </c>
      <c r="AD218" s="79" t="str">
        <f>REPLACE(INDEX(GroupVertices[Group],MATCH(Edges[[#This Row],[Vertex 2]],GroupVertices[Vertex],0)),1,1,"")</f>
        <v>2</v>
      </c>
      <c r="AE218" s="48">
        <v>2</v>
      </c>
      <c r="AF218" s="49">
        <v>12.5</v>
      </c>
      <c r="AG218" s="48">
        <v>1</v>
      </c>
      <c r="AH218" s="49">
        <v>6.25</v>
      </c>
      <c r="AI218" s="48">
        <v>0</v>
      </c>
      <c r="AJ218" s="49">
        <v>0</v>
      </c>
      <c r="AK218" s="48">
        <v>13</v>
      </c>
      <c r="AL218" s="49">
        <v>81.25</v>
      </c>
      <c r="AM218" s="48">
        <v>16</v>
      </c>
    </row>
    <row r="219" spans="1:39" ht="15">
      <c r="A219" s="65" t="s">
        <v>262</v>
      </c>
      <c r="B219" s="65" t="s">
        <v>285</v>
      </c>
      <c r="C219" s="66" t="s">
        <v>1665</v>
      </c>
      <c r="D219" s="67">
        <v>1</v>
      </c>
      <c r="E219" s="68" t="s">
        <v>133</v>
      </c>
      <c r="F219" s="69">
        <v>32</v>
      </c>
      <c r="G219" s="66"/>
      <c r="H219" s="70"/>
      <c r="I219" s="71"/>
      <c r="J219" s="71"/>
      <c r="K219" s="34"/>
      <c r="L219" s="78">
        <v>219</v>
      </c>
      <c r="M219" s="78"/>
      <c r="N219" s="73"/>
      <c r="O219" s="80" t="s">
        <v>287</v>
      </c>
      <c r="P219" s="80" t="s">
        <v>400</v>
      </c>
      <c r="Q219" s="80" t="s">
        <v>568</v>
      </c>
      <c r="R219" s="80" t="s">
        <v>704</v>
      </c>
      <c r="S219" s="80"/>
      <c r="T219" s="80"/>
      <c r="U219" s="80"/>
      <c r="V219" s="80"/>
      <c r="W219" s="80"/>
      <c r="X219" s="80"/>
      <c r="Y219" s="80"/>
      <c r="Z219" s="80"/>
      <c r="AA219" s="80"/>
      <c r="AB219">
        <v>1</v>
      </c>
      <c r="AC219" s="79" t="str">
        <f>REPLACE(INDEX(GroupVertices[Group],MATCH(Edges[[#This Row],[Vertex 1]],GroupVertices[Vertex],0)),1,1,"")</f>
        <v>2</v>
      </c>
      <c r="AD219" s="79" t="str">
        <f>REPLACE(INDEX(GroupVertices[Group],MATCH(Edges[[#This Row],[Vertex 2]],GroupVertices[Vertex],0)),1,1,"")</f>
        <v>2</v>
      </c>
      <c r="AE219" s="48">
        <v>5</v>
      </c>
      <c r="AF219" s="49">
        <v>7.246376811594203</v>
      </c>
      <c r="AG219" s="48">
        <v>1</v>
      </c>
      <c r="AH219" s="49">
        <v>1.4492753623188406</v>
      </c>
      <c r="AI219" s="48">
        <v>0</v>
      </c>
      <c r="AJ219" s="49">
        <v>0</v>
      </c>
      <c r="AK219" s="48">
        <v>63</v>
      </c>
      <c r="AL219" s="49">
        <v>91.30434782608695</v>
      </c>
      <c r="AM219" s="48">
        <v>69</v>
      </c>
    </row>
    <row r="220" spans="1:39" ht="15">
      <c r="A220" s="65" t="s">
        <v>248</v>
      </c>
      <c r="B220" s="65" t="s">
        <v>221</v>
      </c>
      <c r="C220" s="66" t="s">
        <v>1665</v>
      </c>
      <c r="D220" s="67">
        <v>1</v>
      </c>
      <c r="E220" s="68" t="s">
        <v>133</v>
      </c>
      <c r="F220" s="69">
        <v>32</v>
      </c>
      <c r="G220" s="66"/>
      <c r="H220" s="70"/>
      <c r="I220" s="71"/>
      <c r="J220" s="71"/>
      <c r="K220" s="34"/>
      <c r="L220" s="78">
        <v>220</v>
      </c>
      <c r="M220" s="78"/>
      <c r="N220" s="73"/>
      <c r="O220" s="80" t="s">
        <v>287</v>
      </c>
      <c r="P220" s="80" t="s">
        <v>338</v>
      </c>
      <c r="Q220" s="80" t="s">
        <v>509</v>
      </c>
      <c r="R220" s="80" t="s">
        <v>636</v>
      </c>
      <c r="S220" s="80"/>
      <c r="T220" s="80"/>
      <c r="U220" s="80"/>
      <c r="V220" s="80"/>
      <c r="W220" s="80"/>
      <c r="X220" s="80"/>
      <c r="Y220" s="80"/>
      <c r="Z220" s="80"/>
      <c r="AA220" s="80"/>
      <c r="AB220">
        <v>1</v>
      </c>
      <c r="AC220" s="79" t="str">
        <f>REPLACE(INDEX(GroupVertices[Group],MATCH(Edges[[#This Row],[Vertex 1]],GroupVertices[Vertex],0)),1,1,"")</f>
        <v>1</v>
      </c>
      <c r="AD220" s="79" t="str">
        <f>REPLACE(INDEX(GroupVertices[Group],MATCH(Edges[[#This Row],[Vertex 2]],GroupVertices[Vertex],0)),1,1,"")</f>
        <v>1</v>
      </c>
      <c r="AE220" s="48">
        <v>1</v>
      </c>
      <c r="AF220" s="49">
        <v>12.5</v>
      </c>
      <c r="AG220" s="48">
        <v>0</v>
      </c>
      <c r="AH220" s="49">
        <v>0</v>
      </c>
      <c r="AI220" s="48">
        <v>0</v>
      </c>
      <c r="AJ220" s="49">
        <v>0</v>
      </c>
      <c r="AK220" s="48">
        <v>7</v>
      </c>
      <c r="AL220" s="49">
        <v>87.5</v>
      </c>
      <c r="AM220" s="48">
        <v>8</v>
      </c>
    </row>
    <row r="221" spans="1:39" ht="15">
      <c r="A221" s="65" t="s">
        <v>262</v>
      </c>
      <c r="B221" s="65" t="s">
        <v>248</v>
      </c>
      <c r="C221" s="66" t="s">
        <v>1665</v>
      </c>
      <c r="D221" s="67">
        <v>1</v>
      </c>
      <c r="E221" s="68" t="s">
        <v>133</v>
      </c>
      <c r="F221" s="69">
        <v>32</v>
      </c>
      <c r="G221" s="66"/>
      <c r="H221" s="70"/>
      <c r="I221" s="71"/>
      <c r="J221" s="71"/>
      <c r="K221" s="34"/>
      <c r="L221" s="78">
        <v>221</v>
      </c>
      <c r="M221" s="78"/>
      <c r="N221" s="73"/>
      <c r="O221" s="80" t="s">
        <v>287</v>
      </c>
      <c r="P221" s="80" t="s">
        <v>401</v>
      </c>
      <c r="Q221" s="80" t="s">
        <v>569</v>
      </c>
      <c r="R221" s="80" t="s">
        <v>705</v>
      </c>
      <c r="S221" s="80"/>
      <c r="T221" s="80"/>
      <c r="U221" s="80"/>
      <c r="V221" s="80"/>
      <c r="W221" s="80"/>
      <c r="X221" s="80"/>
      <c r="Y221" s="80"/>
      <c r="Z221" s="80"/>
      <c r="AA221" s="80"/>
      <c r="AB221">
        <v>1</v>
      </c>
      <c r="AC221" s="79" t="str">
        <f>REPLACE(INDEX(GroupVertices[Group],MATCH(Edges[[#This Row],[Vertex 1]],GroupVertices[Vertex],0)),1,1,"")</f>
        <v>2</v>
      </c>
      <c r="AD221" s="79" t="str">
        <f>REPLACE(INDEX(GroupVertices[Group],MATCH(Edges[[#This Row],[Vertex 2]],GroupVertices[Vertex],0)),1,1,"")</f>
        <v>1</v>
      </c>
      <c r="AE221" s="48">
        <v>1</v>
      </c>
      <c r="AF221" s="49">
        <v>5.882352941176471</v>
      </c>
      <c r="AG221" s="48">
        <v>4</v>
      </c>
      <c r="AH221" s="49">
        <v>23.529411764705884</v>
      </c>
      <c r="AI221" s="48">
        <v>0</v>
      </c>
      <c r="AJ221" s="49">
        <v>0</v>
      </c>
      <c r="AK221" s="48">
        <v>12</v>
      </c>
      <c r="AL221" s="49">
        <v>70.58823529411765</v>
      </c>
      <c r="AM221" s="48">
        <v>17</v>
      </c>
    </row>
    <row r="222" spans="1:39" ht="15">
      <c r="A222" s="65" t="s">
        <v>259</v>
      </c>
      <c r="B222" s="65" t="s">
        <v>220</v>
      </c>
      <c r="C222" s="66" t="s">
        <v>1665</v>
      </c>
      <c r="D222" s="67">
        <v>1</v>
      </c>
      <c r="E222" s="68" t="s">
        <v>133</v>
      </c>
      <c r="F222" s="69">
        <v>32</v>
      </c>
      <c r="G222" s="66"/>
      <c r="H222" s="70"/>
      <c r="I222" s="71"/>
      <c r="J222" s="71"/>
      <c r="K222" s="34"/>
      <c r="L222" s="78">
        <v>222</v>
      </c>
      <c r="M222" s="78"/>
      <c r="N222" s="73"/>
      <c r="O222" s="80" t="s">
        <v>287</v>
      </c>
      <c r="P222" s="80" t="s">
        <v>402</v>
      </c>
      <c r="Q222" s="80" t="s">
        <v>570</v>
      </c>
      <c r="R222" s="80" t="s">
        <v>706</v>
      </c>
      <c r="S222" s="80"/>
      <c r="T222" s="80"/>
      <c r="U222" s="80"/>
      <c r="V222" s="80"/>
      <c r="W222" s="80"/>
      <c r="X222" s="80"/>
      <c r="Y222" s="80"/>
      <c r="Z222" s="80"/>
      <c r="AA222" s="80"/>
      <c r="AB222">
        <v>1</v>
      </c>
      <c r="AC222" s="79" t="str">
        <f>REPLACE(INDEX(GroupVertices[Group],MATCH(Edges[[#This Row],[Vertex 1]],GroupVertices[Vertex],0)),1,1,"")</f>
        <v>2</v>
      </c>
      <c r="AD222" s="79" t="str">
        <f>REPLACE(INDEX(GroupVertices[Group],MATCH(Edges[[#This Row],[Vertex 2]],GroupVertices[Vertex],0)),1,1,"")</f>
        <v>2</v>
      </c>
      <c r="AE222" s="48">
        <v>1</v>
      </c>
      <c r="AF222" s="49">
        <v>1.2820512820512822</v>
      </c>
      <c r="AG222" s="48">
        <v>1</v>
      </c>
      <c r="AH222" s="49">
        <v>1.2820512820512822</v>
      </c>
      <c r="AI222" s="48">
        <v>0</v>
      </c>
      <c r="AJ222" s="49">
        <v>0</v>
      </c>
      <c r="AK222" s="48">
        <v>76</v>
      </c>
      <c r="AL222" s="49">
        <v>97.43589743589743</v>
      </c>
      <c r="AM222" s="48">
        <v>78</v>
      </c>
    </row>
    <row r="223" spans="1:39" ht="15">
      <c r="A223" s="65" t="s">
        <v>252</v>
      </c>
      <c r="B223" s="65" t="s">
        <v>220</v>
      </c>
      <c r="C223" s="66" t="s">
        <v>1665</v>
      </c>
      <c r="D223" s="67">
        <v>1</v>
      </c>
      <c r="E223" s="68" t="s">
        <v>133</v>
      </c>
      <c r="F223" s="69">
        <v>32</v>
      </c>
      <c r="G223" s="66"/>
      <c r="H223" s="70"/>
      <c r="I223" s="71"/>
      <c r="J223" s="71"/>
      <c r="K223" s="34"/>
      <c r="L223" s="78">
        <v>223</v>
      </c>
      <c r="M223" s="78"/>
      <c r="N223" s="73"/>
      <c r="O223" s="80" t="s">
        <v>287</v>
      </c>
      <c r="P223" s="80" t="s">
        <v>403</v>
      </c>
      <c r="Q223" s="80" t="s">
        <v>571</v>
      </c>
      <c r="R223" s="80" t="s">
        <v>571</v>
      </c>
      <c r="S223" s="80"/>
      <c r="T223" s="80"/>
      <c r="U223" s="80"/>
      <c r="V223" s="80"/>
      <c r="W223" s="80"/>
      <c r="X223" s="80"/>
      <c r="Y223" s="80"/>
      <c r="Z223" s="80"/>
      <c r="AA223" s="80"/>
      <c r="AB223">
        <v>1</v>
      </c>
      <c r="AC223" s="79" t="str">
        <f>REPLACE(INDEX(GroupVertices[Group],MATCH(Edges[[#This Row],[Vertex 1]],GroupVertices[Vertex],0)),1,1,"")</f>
        <v>2</v>
      </c>
      <c r="AD223" s="79" t="str">
        <f>REPLACE(INDEX(GroupVertices[Group],MATCH(Edges[[#This Row],[Vertex 2]],GroupVertices[Vertex],0)),1,1,"")</f>
        <v>2</v>
      </c>
      <c r="AE223" s="48">
        <v>0</v>
      </c>
      <c r="AF223" s="49">
        <v>0</v>
      </c>
      <c r="AG223" s="48">
        <v>1</v>
      </c>
      <c r="AH223" s="49">
        <v>50</v>
      </c>
      <c r="AI223" s="48">
        <v>0</v>
      </c>
      <c r="AJ223" s="49">
        <v>0</v>
      </c>
      <c r="AK223" s="48">
        <v>1</v>
      </c>
      <c r="AL223" s="49">
        <v>50</v>
      </c>
      <c r="AM223" s="48">
        <v>2</v>
      </c>
    </row>
    <row r="224" spans="1:39" ht="15">
      <c r="A224" s="65" t="s">
        <v>262</v>
      </c>
      <c r="B224" s="65" t="s">
        <v>220</v>
      </c>
      <c r="C224" s="66" t="s">
        <v>1667</v>
      </c>
      <c r="D224" s="67">
        <v>5</v>
      </c>
      <c r="E224" s="68" t="s">
        <v>137</v>
      </c>
      <c r="F224" s="69">
        <v>22.545454545454547</v>
      </c>
      <c r="G224" s="66"/>
      <c r="H224" s="70"/>
      <c r="I224" s="71"/>
      <c r="J224" s="71"/>
      <c r="K224" s="34"/>
      <c r="L224" s="78">
        <v>224</v>
      </c>
      <c r="M224" s="78"/>
      <c r="N224" s="73"/>
      <c r="O224" s="80" t="s">
        <v>287</v>
      </c>
      <c r="P224" s="80" t="s">
        <v>404</v>
      </c>
      <c r="Q224" s="80" t="s">
        <v>572</v>
      </c>
      <c r="R224" s="80" t="s">
        <v>707</v>
      </c>
      <c r="S224" s="80"/>
      <c r="T224" s="80"/>
      <c r="U224" s="80"/>
      <c r="V224" s="80"/>
      <c r="W224" s="80"/>
      <c r="X224" s="80"/>
      <c r="Y224" s="80"/>
      <c r="Z224" s="80"/>
      <c r="AA224" s="80"/>
      <c r="AB224">
        <v>5</v>
      </c>
      <c r="AC224" s="79" t="str">
        <f>REPLACE(INDEX(GroupVertices[Group],MATCH(Edges[[#This Row],[Vertex 1]],GroupVertices[Vertex],0)),1,1,"")</f>
        <v>2</v>
      </c>
      <c r="AD224" s="79" t="str">
        <f>REPLACE(INDEX(GroupVertices[Group],MATCH(Edges[[#This Row],[Vertex 2]],GroupVertices[Vertex],0)),1,1,"")</f>
        <v>2</v>
      </c>
      <c r="AE224" s="48">
        <v>0</v>
      </c>
      <c r="AF224" s="49">
        <v>0</v>
      </c>
      <c r="AG224" s="48">
        <v>0</v>
      </c>
      <c r="AH224" s="49">
        <v>0</v>
      </c>
      <c r="AI224" s="48">
        <v>0</v>
      </c>
      <c r="AJ224" s="49">
        <v>0</v>
      </c>
      <c r="AK224" s="48">
        <v>15</v>
      </c>
      <c r="AL224" s="49">
        <v>100</v>
      </c>
      <c r="AM224" s="48">
        <v>15</v>
      </c>
    </row>
    <row r="225" spans="1:39" ht="15">
      <c r="A225" s="65" t="s">
        <v>262</v>
      </c>
      <c r="B225" s="65" t="s">
        <v>220</v>
      </c>
      <c r="C225" s="66" t="s">
        <v>1667</v>
      </c>
      <c r="D225" s="67">
        <v>5</v>
      </c>
      <c r="E225" s="68" t="s">
        <v>137</v>
      </c>
      <c r="F225" s="69">
        <v>22.545454545454547</v>
      </c>
      <c r="G225" s="66"/>
      <c r="H225" s="70"/>
      <c r="I225" s="71"/>
      <c r="J225" s="71"/>
      <c r="K225" s="34"/>
      <c r="L225" s="78">
        <v>225</v>
      </c>
      <c r="M225" s="78"/>
      <c r="N225" s="73"/>
      <c r="O225" s="80" t="s">
        <v>287</v>
      </c>
      <c r="P225" s="80" t="s">
        <v>404</v>
      </c>
      <c r="Q225" s="80" t="s">
        <v>573</v>
      </c>
      <c r="R225" s="80" t="s">
        <v>707</v>
      </c>
      <c r="S225" s="80"/>
      <c r="T225" s="80"/>
      <c r="U225" s="80"/>
      <c r="V225" s="80"/>
      <c r="W225" s="80"/>
      <c r="X225" s="80"/>
      <c r="Y225" s="80"/>
      <c r="Z225" s="80"/>
      <c r="AA225" s="80"/>
      <c r="AB225">
        <v>5</v>
      </c>
      <c r="AC225" s="79" t="str">
        <f>REPLACE(INDEX(GroupVertices[Group],MATCH(Edges[[#This Row],[Vertex 1]],GroupVertices[Vertex],0)),1,1,"")</f>
        <v>2</v>
      </c>
      <c r="AD225" s="79" t="str">
        <f>REPLACE(INDEX(GroupVertices[Group],MATCH(Edges[[#This Row],[Vertex 2]],GroupVertices[Vertex],0)),1,1,"")</f>
        <v>2</v>
      </c>
      <c r="AE225" s="48">
        <v>0</v>
      </c>
      <c r="AF225" s="49">
        <v>0</v>
      </c>
      <c r="AG225" s="48">
        <v>6</v>
      </c>
      <c r="AH225" s="49">
        <v>27.272727272727273</v>
      </c>
      <c r="AI225" s="48">
        <v>0</v>
      </c>
      <c r="AJ225" s="49">
        <v>0</v>
      </c>
      <c r="AK225" s="48">
        <v>16</v>
      </c>
      <c r="AL225" s="49">
        <v>72.72727272727273</v>
      </c>
      <c r="AM225" s="48">
        <v>22</v>
      </c>
    </row>
    <row r="226" spans="1:39" ht="15">
      <c r="A226" s="65" t="s">
        <v>262</v>
      </c>
      <c r="B226" s="65" t="s">
        <v>220</v>
      </c>
      <c r="C226" s="66" t="s">
        <v>1667</v>
      </c>
      <c r="D226" s="67">
        <v>5</v>
      </c>
      <c r="E226" s="68" t="s">
        <v>137</v>
      </c>
      <c r="F226" s="69">
        <v>22.545454545454547</v>
      </c>
      <c r="G226" s="66"/>
      <c r="H226" s="70"/>
      <c r="I226" s="71"/>
      <c r="J226" s="71"/>
      <c r="K226" s="34"/>
      <c r="L226" s="78">
        <v>226</v>
      </c>
      <c r="M226" s="78"/>
      <c r="N226" s="73"/>
      <c r="O226" s="80" t="s">
        <v>287</v>
      </c>
      <c r="P226" s="80" t="s">
        <v>404</v>
      </c>
      <c r="Q226" s="80" t="s">
        <v>574</v>
      </c>
      <c r="R226" s="80" t="s">
        <v>707</v>
      </c>
      <c r="S226" s="80"/>
      <c r="T226" s="80"/>
      <c r="U226" s="80"/>
      <c r="V226" s="80"/>
      <c r="W226" s="80"/>
      <c r="X226" s="80"/>
      <c r="Y226" s="80"/>
      <c r="Z226" s="80"/>
      <c r="AA226" s="80"/>
      <c r="AB226">
        <v>5</v>
      </c>
      <c r="AC226" s="79" t="str">
        <f>REPLACE(INDEX(GroupVertices[Group],MATCH(Edges[[#This Row],[Vertex 1]],GroupVertices[Vertex],0)),1,1,"")</f>
        <v>2</v>
      </c>
      <c r="AD226" s="79" t="str">
        <f>REPLACE(INDEX(GroupVertices[Group],MATCH(Edges[[#This Row],[Vertex 2]],GroupVertices[Vertex],0)),1,1,"")</f>
        <v>2</v>
      </c>
      <c r="AE226" s="48">
        <v>0</v>
      </c>
      <c r="AF226" s="49">
        <v>0</v>
      </c>
      <c r="AG226" s="48">
        <v>0</v>
      </c>
      <c r="AH226" s="49">
        <v>0</v>
      </c>
      <c r="AI226" s="48">
        <v>0</v>
      </c>
      <c r="AJ226" s="49">
        <v>0</v>
      </c>
      <c r="AK226" s="48">
        <v>5</v>
      </c>
      <c r="AL226" s="49">
        <v>100</v>
      </c>
      <c r="AM226" s="48">
        <v>5</v>
      </c>
    </row>
    <row r="227" spans="1:39" ht="15">
      <c r="A227" s="65" t="s">
        <v>262</v>
      </c>
      <c r="B227" s="65" t="s">
        <v>220</v>
      </c>
      <c r="C227" s="66" t="s">
        <v>1667</v>
      </c>
      <c r="D227" s="67">
        <v>5</v>
      </c>
      <c r="E227" s="68" t="s">
        <v>137</v>
      </c>
      <c r="F227" s="69">
        <v>22.545454545454547</v>
      </c>
      <c r="G227" s="66"/>
      <c r="H227" s="70"/>
      <c r="I227" s="71"/>
      <c r="J227" s="71"/>
      <c r="K227" s="34"/>
      <c r="L227" s="78">
        <v>227</v>
      </c>
      <c r="M227" s="78"/>
      <c r="N227" s="73"/>
      <c r="O227" s="80" t="s">
        <v>287</v>
      </c>
      <c r="P227" s="80" t="s">
        <v>404</v>
      </c>
      <c r="Q227" s="80" t="s">
        <v>575</v>
      </c>
      <c r="R227" s="80" t="s">
        <v>707</v>
      </c>
      <c r="S227" s="80"/>
      <c r="T227" s="80"/>
      <c r="U227" s="80"/>
      <c r="V227" s="80"/>
      <c r="W227" s="80"/>
      <c r="X227" s="80"/>
      <c r="Y227" s="80"/>
      <c r="Z227" s="80"/>
      <c r="AA227" s="80"/>
      <c r="AB227">
        <v>5</v>
      </c>
      <c r="AC227" s="79" t="str">
        <f>REPLACE(INDEX(GroupVertices[Group],MATCH(Edges[[#This Row],[Vertex 1]],GroupVertices[Vertex],0)),1,1,"")</f>
        <v>2</v>
      </c>
      <c r="AD227" s="79" t="str">
        <f>REPLACE(INDEX(GroupVertices[Group],MATCH(Edges[[#This Row],[Vertex 2]],GroupVertices[Vertex],0)),1,1,"")</f>
        <v>2</v>
      </c>
      <c r="AE227" s="48">
        <v>0</v>
      </c>
      <c r="AF227" s="49">
        <v>0</v>
      </c>
      <c r="AG227" s="48">
        <v>1</v>
      </c>
      <c r="AH227" s="49">
        <v>9.090909090909092</v>
      </c>
      <c r="AI227" s="48">
        <v>0</v>
      </c>
      <c r="AJ227" s="49">
        <v>0</v>
      </c>
      <c r="AK227" s="48">
        <v>10</v>
      </c>
      <c r="AL227" s="49">
        <v>90.9090909090909</v>
      </c>
      <c r="AM227" s="48">
        <v>11</v>
      </c>
    </row>
    <row r="228" spans="1:39" ht="15">
      <c r="A228" s="65" t="s">
        <v>262</v>
      </c>
      <c r="B228" s="65" t="s">
        <v>220</v>
      </c>
      <c r="C228" s="66" t="s">
        <v>1667</v>
      </c>
      <c r="D228" s="67">
        <v>5</v>
      </c>
      <c r="E228" s="68" t="s">
        <v>137</v>
      </c>
      <c r="F228" s="69">
        <v>22.545454545454547</v>
      </c>
      <c r="G228" s="66"/>
      <c r="H228" s="70"/>
      <c r="I228" s="71"/>
      <c r="J228" s="71"/>
      <c r="K228" s="34"/>
      <c r="L228" s="78">
        <v>228</v>
      </c>
      <c r="M228" s="78"/>
      <c r="N228" s="73"/>
      <c r="O228" s="80" t="s">
        <v>287</v>
      </c>
      <c r="P228" s="80" t="s">
        <v>404</v>
      </c>
      <c r="Q228" s="80" t="s">
        <v>576</v>
      </c>
      <c r="R228" s="80" t="s">
        <v>707</v>
      </c>
      <c r="S228" s="80"/>
      <c r="T228" s="80"/>
      <c r="U228" s="80"/>
      <c r="V228" s="80"/>
      <c r="W228" s="80"/>
      <c r="X228" s="80"/>
      <c r="Y228" s="80"/>
      <c r="Z228" s="80"/>
      <c r="AA228" s="80"/>
      <c r="AB228">
        <v>5</v>
      </c>
      <c r="AC228" s="79" t="str">
        <f>REPLACE(INDEX(GroupVertices[Group],MATCH(Edges[[#This Row],[Vertex 1]],GroupVertices[Vertex],0)),1,1,"")</f>
        <v>2</v>
      </c>
      <c r="AD228" s="79" t="str">
        <f>REPLACE(INDEX(GroupVertices[Group],MATCH(Edges[[#This Row],[Vertex 2]],GroupVertices[Vertex],0)),1,1,"")</f>
        <v>2</v>
      </c>
      <c r="AE228" s="48">
        <v>1</v>
      </c>
      <c r="AF228" s="49">
        <v>1.0638297872340425</v>
      </c>
      <c r="AG228" s="48">
        <v>5</v>
      </c>
      <c r="AH228" s="49">
        <v>5.319148936170213</v>
      </c>
      <c r="AI228" s="48">
        <v>0</v>
      </c>
      <c r="AJ228" s="49">
        <v>0</v>
      </c>
      <c r="AK228" s="48">
        <v>88</v>
      </c>
      <c r="AL228" s="49">
        <v>93.61702127659575</v>
      </c>
      <c r="AM228" s="48">
        <v>94</v>
      </c>
    </row>
    <row r="229" spans="1:39" ht="15">
      <c r="A229" s="65" t="s">
        <v>231</v>
      </c>
      <c r="B229" s="65" t="s">
        <v>259</v>
      </c>
      <c r="C229" s="66" t="s">
        <v>1665</v>
      </c>
      <c r="D229" s="67">
        <v>1</v>
      </c>
      <c r="E229" s="68" t="s">
        <v>133</v>
      </c>
      <c r="F229" s="69">
        <v>32</v>
      </c>
      <c r="G229" s="66"/>
      <c r="H229" s="70"/>
      <c r="I229" s="71"/>
      <c r="J229" s="71"/>
      <c r="K229" s="34"/>
      <c r="L229" s="78">
        <v>229</v>
      </c>
      <c r="M229" s="78"/>
      <c r="N229" s="73"/>
      <c r="O229" s="80" t="s">
        <v>287</v>
      </c>
      <c r="P229" s="80" t="s">
        <v>400</v>
      </c>
      <c r="Q229" s="80" t="s">
        <v>567</v>
      </c>
      <c r="R229" s="80" t="s">
        <v>566</v>
      </c>
      <c r="S229" s="80"/>
      <c r="T229" s="80"/>
      <c r="U229" s="80"/>
      <c r="V229" s="80"/>
      <c r="W229" s="80"/>
      <c r="X229" s="80"/>
      <c r="Y229" s="80"/>
      <c r="Z229" s="80"/>
      <c r="AA229" s="80"/>
      <c r="AB229">
        <v>1</v>
      </c>
      <c r="AC229" s="79" t="str">
        <f>REPLACE(INDEX(GroupVertices[Group],MATCH(Edges[[#This Row],[Vertex 1]],GroupVertices[Vertex],0)),1,1,"")</f>
        <v>2</v>
      </c>
      <c r="AD229" s="79" t="str">
        <f>REPLACE(INDEX(GroupVertices[Group],MATCH(Edges[[#This Row],[Vertex 2]],GroupVertices[Vertex],0)),1,1,"")</f>
        <v>2</v>
      </c>
      <c r="AE229" s="48">
        <v>0</v>
      </c>
      <c r="AF229" s="49">
        <v>0</v>
      </c>
      <c r="AG229" s="48">
        <v>0</v>
      </c>
      <c r="AH229" s="49">
        <v>0</v>
      </c>
      <c r="AI229" s="48">
        <v>0</v>
      </c>
      <c r="AJ229" s="49">
        <v>0</v>
      </c>
      <c r="AK229" s="48">
        <v>10</v>
      </c>
      <c r="AL229" s="49">
        <v>100</v>
      </c>
      <c r="AM229" s="48">
        <v>10</v>
      </c>
    </row>
    <row r="230" spans="1:39" ht="15">
      <c r="A230" s="65" t="s">
        <v>251</v>
      </c>
      <c r="B230" s="65" t="s">
        <v>259</v>
      </c>
      <c r="C230" s="66" t="s">
        <v>1666</v>
      </c>
      <c r="D230" s="67">
        <v>3.6666666666666665</v>
      </c>
      <c r="E230" s="68" t="s">
        <v>137</v>
      </c>
      <c r="F230" s="69">
        <v>27.272727272727273</v>
      </c>
      <c r="G230" s="66"/>
      <c r="H230" s="70"/>
      <c r="I230" s="71"/>
      <c r="J230" s="71"/>
      <c r="K230" s="34"/>
      <c r="L230" s="78">
        <v>230</v>
      </c>
      <c r="M230" s="78"/>
      <c r="N230" s="73"/>
      <c r="O230" s="80" t="s">
        <v>287</v>
      </c>
      <c r="P230" s="80" t="s">
        <v>400</v>
      </c>
      <c r="Q230" s="80" t="s">
        <v>566</v>
      </c>
      <c r="R230" s="80" t="s">
        <v>566</v>
      </c>
      <c r="S230" s="80"/>
      <c r="T230" s="80"/>
      <c r="U230" s="80"/>
      <c r="V230" s="80"/>
      <c r="W230" s="80"/>
      <c r="X230" s="80"/>
      <c r="Y230" s="80"/>
      <c r="Z230" s="80"/>
      <c r="AA230" s="80"/>
      <c r="AB230">
        <v>3</v>
      </c>
      <c r="AC230" s="79" t="str">
        <f>REPLACE(INDEX(GroupVertices[Group],MATCH(Edges[[#This Row],[Vertex 1]],GroupVertices[Vertex],0)),1,1,"")</f>
        <v>2</v>
      </c>
      <c r="AD230" s="79" t="str">
        <f>REPLACE(INDEX(GroupVertices[Group],MATCH(Edges[[#This Row],[Vertex 2]],GroupVertices[Vertex],0)),1,1,"")</f>
        <v>2</v>
      </c>
      <c r="AE230" s="48">
        <v>2</v>
      </c>
      <c r="AF230" s="49">
        <v>12.5</v>
      </c>
      <c r="AG230" s="48">
        <v>1</v>
      </c>
      <c r="AH230" s="49">
        <v>6.25</v>
      </c>
      <c r="AI230" s="48">
        <v>0</v>
      </c>
      <c r="AJ230" s="49">
        <v>0</v>
      </c>
      <c r="AK230" s="48">
        <v>13</v>
      </c>
      <c r="AL230" s="49">
        <v>81.25</v>
      </c>
      <c r="AM230" s="48">
        <v>16</v>
      </c>
    </row>
    <row r="231" spans="1:39" ht="15">
      <c r="A231" s="65" t="s">
        <v>251</v>
      </c>
      <c r="B231" s="65" t="s">
        <v>259</v>
      </c>
      <c r="C231" s="66" t="s">
        <v>1666</v>
      </c>
      <c r="D231" s="67">
        <v>3.6666666666666665</v>
      </c>
      <c r="E231" s="68" t="s">
        <v>137</v>
      </c>
      <c r="F231" s="69">
        <v>27.272727272727273</v>
      </c>
      <c r="G231" s="66"/>
      <c r="H231" s="70"/>
      <c r="I231" s="71"/>
      <c r="J231" s="71"/>
      <c r="K231" s="34"/>
      <c r="L231" s="78">
        <v>231</v>
      </c>
      <c r="M231" s="78"/>
      <c r="N231" s="73"/>
      <c r="O231" s="80" t="s">
        <v>287</v>
      </c>
      <c r="P231" s="80" t="s">
        <v>396</v>
      </c>
      <c r="Q231" s="80" t="s">
        <v>577</v>
      </c>
      <c r="R231" s="80" t="s">
        <v>697</v>
      </c>
      <c r="S231" s="80"/>
      <c r="T231" s="80"/>
      <c r="U231" s="80"/>
      <c r="V231" s="80"/>
      <c r="W231" s="80"/>
      <c r="X231" s="80"/>
      <c r="Y231" s="80"/>
      <c r="Z231" s="80"/>
      <c r="AA231" s="80"/>
      <c r="AB231">
        <v>3</v>
      </c>
      <c r="AC231" s="79" t="str">
        <f>REPLACE(INDEX(GroupVertices[Group],MATCH(Edges[[#This Row],[Vertex 1]],GroupVertices[Vertex],0)),1,1,"")</f>
        <v>2</v>
      </c>
      <c r="AD231" s="79" t="str">
        <f>REPLACE(INDEX(GroupVertices[Group],MATCH(Edges[[#This Row],[Vertex 2]],GroupVertices[Vertex],0)),1,1,"")</f>
        <v>2</v>
      </c>
      <c r="AE231" s="48">
        <v>0</v>
      </c>
      <c r="AF231" s="49">
        <v>0</v>
      </c>
      <c r="AG231" s="48">
        <v>0</v>
      </c>
      <c r="AH231" s="49">
        <v>0</v>
      </c>
      <c r="AI231" s="48">
        <v>0</v>
      </c>
      <c r="AJ231" s="49">
        <v>0</v>
      </c>
      <c r="AK231" s="48">
        <v>6</v>
      </c>
      <c r="AL231" s="49">
        <v>100</v>
      </c>
      <c r="AM231" s="48">
        <v>6</v>
      </c>
    </row>
    <row r="232" spans="1:39" ht="15">
      <c r="A232" s="65" t="s">
        <v>251</v>
      </c>
      <c r="B232" s="65" t="s">
        <v>259</v>
      </c>
      <c r="C232" s="66" t="s">
        <v>1666</v>
      </c>
      <c r="D232" s="67">
        <v>3.6666666666666665</v>
      </c>
      <c r="E232" s="68" t="s">
        <v>137</v>
      </c>
      <c r="F232" s="69">
        <v>27.272727272727273</v>
      </c>
      <c r="G232" s="66"/>
      <c r="H232" s="70"/>
      <c r="I232" s="71"/>
      <c r="J232" s="71"/>
      <c r="K232" s="34"/>
      <c r="L232" s="78">
        <v>232</v>
      </c>
      <c r="M232" s="78"/>
      <c r="N232" s="73"/>
      <c r="O232" s="80" t="s">
        <v>287</v>
      </c>
      <c r="P232" s="80" t="s">
        <v>396</v>
      </c>
      <c r="Q232" s="80" t="s">
        <v>577</v>
      </c>
      <c r="R232" s="80" t="s">
        <v>698</v>
      </c>
      <c r="S232" s="80"/>
      <c r="T232" s="80"/>
      <c r="U232" s="80"/>
      <c r="V232" s="80"/>
      <c r="W232" s="80"/>
      <c r="X232" s="80"/>
      <c r="Y232" s="80"/>
      <c r="Z232" s="80"/>
      <c r="AA232" s="80"/>
      <c r="AB232">
        <v>3</v>
      </c>
      <c r="AC232" s="79" t="str">
        <f>REPLACE(INDEX(GroupVertices[Group],MATCH(Edges[[#This Row],[Vertex 1]],GroupVertices[Vertex],0)),1,1,"")</f>
        <v>2</v>
      </c>
      <c r="AD232" s="79" t="str">
        <f>REPLACE(INDEX(GroupVertices[Group],MATCH(Edges[[#This Row],[Vertex 2]],GroupVertices[Vertex],0)),1,1,"")</f>
        <v>2</v>
      </c>
      <c r="AE232" s="48">
        <v>0</v>
      </c>
      <c r="AF232" s="49">
        <v>0</v>
      </c>
      <c r="AG232" s="48">
        <v>0</v>
      </c>
      <c r="AH232" s="49">
        <v>0</v>
      </c>
      <c r="AI232" s="48">
        <v>0</v>
      </c>
      <c r="AJ232" s="49">
        <v>0</v>
      </c>
      <c r="AK232" s="48">
        <v>6</v>
      </c>
      <c r="AL232" s="49">
        <v>100</v>
      </c>
      <c r="AM232" s="48">
        <v>6</v>
      </c>
    </row>
    <row r="233" spans="1:39" ht="15">
      <c r="A233" s="65" t="s">
        <v>262</v>
      </c>
      <c r="B233" s="65" t="s">
        <v>259</v>
      </c>
      <c r="C233" s="66" t="s">
        <v>1665</v>
      </c>
      <c r="D233" s="67">
        <v>1</v>
      </c>
      <c r="E233" s="68" t="s">
        <v>133</v>
      </c>
      <c r="F233" s="69">
        <v>32</v>
      </c>
      <c r="G233" s="66"/>
      <c r="H233" s="70"/>
      <c r="I233" s="71"/>
      <c r="J233" s="71"/>
      <c r="K233" s="34"/>
      <c r="L233" s="78">
        <v>233</v>
      </c>
      <c r="M233" s="78"/>
      <c r="N233" s="73"/>
      <c r="O233" s="80" t="s">
        <v>287</v>
      </c>
      <c r="P233" s="80" t="s">
        <v>400</v>
      </c>
      <c r="Q233" s="80" t="s">
        <v>568</v>
      </c>
      <c r="R233" s="80" t="s">
        <v>566</v>
      </c>
      <c r="S233" s="80"/>
      <c r="T233" s="80"/>
      <c r="U233" s="80"/>
      <c r="V233" s="80"/>
      <c r="W233" s="80"/>
      <c r="X233" s="80"/>
      <c r="Y233" s="80"/>
      <c r="Z233" s="80"/>
      <c r="AA233" s="80"/>
      <c r="AB233">
        <v>1</v>
      </c>
      <c r="AC233" s="79" t="str">
        <f>REPLACE(INDEX(GroupVertices[Group],MATCH(Edges[[#This Row],[Vertex 1]],GroupVertices[Vertex],0)),1,1,"")</f>
        <v>2</v>
      </c>
      <c r="AD233" s="79" t="str">
        <f>REPLACE(INDEX(GroupVertices[Group],MATCH(Edges[[#This Row],[Vertex 2]],GroupVertices[Vertex],0)),1,1,"")</f>
        <v>2</v>
      </c>
      <c r="AE233" s="48">
        <v>5</v>
      </c>
      <c r="AF233" s="49">
        <v>7.246376811594203</v>
      </c>
      <c r="AG233" s="48">
        <v>1</v>
      </c>
      <c r="AH233" s="49">
        <v>1.4492753623188406</v>
      </c>
      <c r="AI233" s="48">
        <v>0</v>
      </c>
      <c r="AJ233" s="49">
        <v>0</v>
      </c>
      <c r="AK233" s="48">
        <v>63</v>
      </c>
      <c r="AL233" s="49">
        <v>91.30434782608695</v>
      </c>
      <c r="AM233" s="48">
        <v>69</v>
      </c>
    </row>
    <row r="234" spans="1:39" ht="15">
      <c r="A234" s="65" t="s">
        <v>251</v>
      </c>
      <c r="B234" s="65" t="s">
        <v>231</v>
      </c>
      <c r="C234" s="66" t="s">
        <v>1665</v>
      </c>
      <c r="D234" s="67">
        <v>1</v>
      </c>
      <c r="E234" s="68" t="s">
        <v>133</v>
      </c>
      <c r="F234" s="69">
        <v>32</v>
      </c>
      <c r="G234" s="66"/>
      <c r="H234" s="70"/>
      <c r="I234" s="71"/>
      <c r="J234" s="71"/>
      <c r="K234" s="34"/>
      <c r="L234" s="78">
        <v>234</v>
      </c>
      <c r="M234" s="78"/>
      <c r="N234" s="73"/>
      <c r="O234" s="80" t="s">
        <v>287</v>
      </c>
      <c r="P234" s="80" t="s">
        <v>400</v>
      </c>
      <c r="Q234" s="80" t="s">
        <v>566</v>
      </c>
      <c r="R234" s="80" t="s">
        <v>567</v>
      </c>
      <c r="S234" s="80"/>
      <c r="T234" s="80"/>
      <c r="U234" s="80"/>
      <c r="V234" s="80"/>
      <c r="W234" s="80"/>
      <c r="X234" s="80"/>
      <c r="Y234" s="80"/>
      <c r="Z234" s="80"/>
      <c r="AA234" s="80"/>
      <c r="AB234">
        <v>1</v>
      </c>
      <c r="AC234" s="79" t="str">
        <f>REPLACE(INDEX(GroupVertices[Group],MATCH(Edges[[#This Row],[Vertex 1]],GroupVertices[Vertex],0)),1,1,"")</f>
        <v>2</v>
      </c>
      <c r="AD234" s="79" t="str">
        <f>REPLACE(INDEX(GroupVertices[Group],MATCH(Edges[[#This Row],[Vertex 2]],GroupVertices[Vertex],0)),1,1,"")</f>
        <v>2</v>
      </c>
      <c r="AE234" s="48">
        <v>2</v>
      </c>
      <c r="AF234" s="49">
        <v>12.5</v>
      </c>
      <c r="AG234" s="48">
        <v>1</v>
      </c>
      <c r="AH234" s="49">
        <v>6.25</v>
      </c>
      <c r="AI234" s="48">
        <v>0</v>
      </c>
      <c r="AJ234" s="49">
        <v>0</v>
      </c>
      <c r="AK234" s="48">
        <v>13</v>
      </c>
      <c r="AL234" s="49">
        <v>81.25</v>
      </c>
      <c r="AM234" s="48">
        <v>16</v>
      </c>
    </row>
    <row r="235" spans="1:39" ht="15">
      <c r="A235" s="65" t="s">
        <v>262</v>
      </c>
      <c r="B235" s="65" t="s">
        <v>231</v>
      </c>
      <c r="C235" s="66" t="s">
        <v>1665</v>
      </c>
      <c r="D235" s="67">
        <v>1</v>
      </c>
      <c r="E235" s="68" t="s">
        <v>133</v>
      </c>
      <c r="F235" s="69">
        <v>32</v>
      </c>
      <c r="G235" s="66"/>
      <c r="H235" s="70"/>
      <c r="I235" s="71"/>
      <c r="J235" s="71"/>
      <c r="K235" s="34"/>
      <c r="L235" s="78">
        <v>235</v>
      </c>
      <c r="M235" s="78"/>
      <c r="N235" s="73"/>
      <c r="O235" s="80" t="s">
        <v>287</v>
      </c>
      <c r="P235" s="80" t="s">
        <v>400</v>
      </c>
      <c r="Q235" s="80" t="s">
        <v>568</v>
      </c>
      <c r="R235" s="80" t="s">
        <v>567</v>
      </c>
      <c r="S235" s="80"/>
      <c r="T235" s="80"/>
      <c r="U235" s="80"/>
      <c r="V235" s="80"/>
      <c r="W235" s="80"/>
      <c r="X235" s="80"/>
      <c r="Y235" s="80"/>
      <c r="Z235" s="80"/>
      <c r="AA235" s="80"/>
      <c r="AB235">
        <v>1</v>
      </c>
      <c r="AC235" s="79" t="str">
        <f>REPLACE(INDEX(GroupVertices[Group],MATCH(Edges[[#This Row],[Vertex 1]],GroupVertices[Vertex],0)),1,1,"")</f>
        <v>2</v>
      </c>
      <c r="AD235" s="79" t="str">
        <f>REPLACE(INDEX(GroupVertices[Group],MATCH(Edges[[#This Row],[Vertex 2]],GroupVertices[Vertex],0)),1,1,"")</f>
        <v>2</v>
      </c>
      <c r="AE235" s="48">
        <v>5</v>
      </c>
      <c r="AF235" s="49">
        <v>7.246376811594203</v>
      </c>
      <c r="AG235" s="48">
        <v>1</v>
      </c>
      <c r="AH235" s="49">
        <v>1.4492753623188406</v>
      </c>
      <c r="AI235" s="48">
        <v>0</v>
      </c>
      <c r="AJ235" s="49">
        <v>0</v>
      </c>
      <c r="AK235" s="48">
        <v>63</v>
      </c>
      <c r="AL235" s="49">
        <v>91.30434782608695</v>
      </c>
      <c r="AM235" s="48">
        <v>69</v>
      </c>
    </row>
    <row r="236" spans="1:39" ht="15">
      <c r="A236" s="65" t="s">
        <v>262</v>
      </c>
      <c r="B236" s="65" t="s">
        <v>286</v>
      </c>
      <c r="C236" s="66" t="s">
        <v>1664</v>
      </c>
      <c r="D236" s="67">
        <v>2.333333333333333</v>
      </c>
      <c r="E236" s="68" t="s">
        <v>137</v>
      </c>
      <c r="F236" s="69">
        <v>29.636363636363637</v>
      </c>
      <c r="G236" s="66"/>
      <c r="H236" s="70"/>
      <c r="I236" s="71"/>
      <c r="J236" s="71"/>
      <c r="K236" s="34"/>
      <c r="L236" s="78">
        <v>236</v>
      </c>
      <c r="M236" s="78"/>
      <c r="N236" s="73"/>
      <c r="O236" s="80" t="s">
        <v>287</v>
      </c>
      <c r="P236" s="80" t="s">
        <v>405</v>
      </c>
      <c r="Q236" s="80" t="s">
        <v>578</v>
      </c>
      <c r="R236" s="80" t="s">
        <v>708</v>
      </c>
      <c r="S236" s="80"/>
      <c r="T236" s="80"/>
      <c r="U236" s="80"/>
      <c r="V236" s="80"/>
      <c r="W236" s="80"/>
      <c r="X236" s="80"/>
      <c r="Y236" s="80"/>
      <c r="Z236" s="80"/>
      <c r="AA236" s="80"/>
      <c r="AB236">
        <v>2</v>
      </c>
      <c r="AC236" s="79" t="str">
        <f>REPLACE(INDEX(GroupVertices[Group],MATCH(Edges[[#This Row],[Vertex 1]],GroupVertices[Vertex],0)),1,1,"")</f>
        <v>2</v>
      </c>
      <c r="AD236" s="79" t="str">
        <f>REPLACE(INDEX(GroupVertices[Group],MATCH(Edges[[#This Row],[Vertex 2]],GroupVertices[Vertex],0)),1,1,"")</f>
        <v>2</v>
      </c>
      <c r="AE236" s="48">
        <v>1</v>
      </c>
      <c r="AF236" s="49">
        <v>16.666666666666668</v>
      </c>
      <c r="AG236" s="48">
        <v>1</v>
      </c>
      <c r="AH236" s="49">
        <v>16.666666666666668</v>
      </c>
      <c r="AI236" s="48">
        <v>0</v>
      </c>
      <c r="AJ236" s="49">
        <v>0</v>
      </c>
      <c r="AK236" s="48">
        <v>4</v>
      </c>
      <c r="AL236" s="49">
        <v>66.66666666666667</v>
      </c>
      <c r="AM236" s="48">
        <v>6</v>
      </c>
    </row>
    <row r="237" spans="1:39" ht="15">
      <c r="A237" s="65" t="s">
        <v>262</v>
      </c>
      <c r="B237" s="65" t="s">
        <v>286</v>
      </c>
      <c r="C237" s="66" t="s">
        <v>1664</v>
      </c>
      <c r="D237" s="67">
        <v>2.333333333333333</v>
      </c>
      <c r="E237" s="68" t="s">
        <v>137</v>
      </c>
      <c r="F237" s="69">
        <v>29.636363636363637</v>
      </c>
      <c r="G237" s="66"/>
      <c r="H237" s="70"/>
      <c r="I237" s="71"/>
      <c r="J237" s="71"/>
      <c r="K237" s="34"/>
      <c r="L237" s="78">
        <v>237</v>
      </c>
      <c r="M237" s="78"/>
      <c r="N237" s="73"/>
      <c r="O237" s="80" t="s">
        <v>287</v>
      </c>
      <c r="P237" s="80" t="s">
        <v>405</v>
      </c>
      <c r="Q237" s="80" t="s">
        <v>578</v>
      </c>
      <c r="R237" s="80" t="s">
        <v>709</v>
      </c>
      <c r="S237" s="80"/>
      <c r="T237" s="80"/>
      <c r="U237" s="80"/>
      <c r="V237" s="80"/>
      <c r="W237" s="80"/>
      <c r="X237" s="80"/>
      <c r="Y237" s="80"/>
      <c r="Z237" s="80"/>
      <c r="AA237" s="80"/>
      <c r="AB237">
        <v>2</v>
      </c>
      <c r="AC237" s="79" t="str">
        <f>REPLACE(INDEX(GroupVertices[Group],MATCH(Edges[[#This Row],[Vertex 1]],GroupVertices[Vertex],0)),1,1,"")</f>
        <v>2</v>
      </c>
      <c r="AD237" s="79" t="str">
        <f>REPLACE(INDEX(GroupVertices[Group],MATCH(Edges[[#This Row],[Vertex 2]],GroupVertices[Vertex],0)),1,1,"")</f>
        <v>2</v>
      </c>
      <c r="AE237" s="48">
        <v>1</v>
      </c>
      <c r="AF237" s="49">
        <v>16.666666666666668</v>
      </c>
      <c r="AG237" s="48">
        <v>1</v>
      </c>
      <c r="AH237" s="49">
        <v>16.666666666666668</v>
      </c>
      <c r="AI237" s="48">
        <v>0</v>
      </c>
      <c r="AJ237" s="49">
        <v>0</v>
      </c>
      <c r="AK237" s="48">
        <v>4</v>
      </c>
      <c r="AL237" s="49">
        <v>66.66666666666667</v>
      </c>
      <c r="AM237" s="48">
        <v>6</v>
      </c>
    </row>
    <row r="238" spans="1:39" ht="15">
      <c r="A238" s="65" t="s">
        <v>252</v>
      </c>
      <c r="B238" s="65" t="s">
        <v>240</v>
      </c>
      <c r="C238" s="66" t="s">
        <v>1664</v>
      </c>
      <c r="D238" s="67">
        <v>2.333333333333333</v>
      </c>
      <c r="E238" s="68" t="s">
        <v>137</v>
      </c>
      <c r="F238" s="69">
        <v>29.636363636363637</v>
      </c>
      <c r="G238" s="66"/>
      <c r="H238" s="70"/>
      <c r="I238" s="71"/>
      <c r="J238" s="71"/>
      <c r="K238" s="34"/>
      <c r="L238" s="78">
        <v>238</v>
      </c>
      <c r="M238" s="78"/>
      <c r="N238" s="73"/>
      <c r="O238" s="80" t="s">
        <v>287</v>
      </c>
      <c r="P238" s="80" t="s">
        <v>406</v>
      </c>
      <c r="Q238" s="80" t="s">
        <v>579</v>
      </c>
      <c r="R238" s="80" t="s">
        <v>710</v>
      </c>
      <c r="S238" s="80"/>
      <c r="T238" s="80"/>
      <c r="U238" s="80"/>
      <c r="V238" s="80"/>
      <c r="W238" s="80"/>
      <c r="X238" s="80"/>
      <c r="Y238" s="80"/>
      <c r="Z238" s="80"/>
      <c r="AA238" s="80"/>
      <c r="AB238">
        <v>2</v>
      </c>
      <c r="AC238" s="79" t="str">
        <f>REPLACE(INDEX(GroupVertices[Group],MATCH(Edges[[#This Row],[Vertex 1]],GroupVertices[Vertex],0)),1,1,"")</f>
        <v>2</v>
      </c>
      <c r="AD238" s="79" t="str">
        <f>REPLACE(INDEX(GroupVertices[Group],MATCH(Edges[[#This Row],[Vertex 2]],GroupVertices[Vertex],0)),1,1,"")</f>
        <v>4</v>
      </c>
      <c r="AE238" s="48">
        <v>3</v>
      </c>
      <c r="AF238" s="49">
        <v>5.769230769230769</v>
      </c>
      <c r="AG238" s="48">
        <v>2</v>
      </c>
      <c r="AH238" s="49">
        <v>3.8461538461538463</v>
      </c>
      <c r="AI238" s="48">
        <v>0</v>
      </c>
      <c r="AJ238" s="49">
        <v>0</v>
      </c>
      <c r="AK238" s="48">
        <v>47</v>
      </c>
      <c r="AL238" s="49">
        <v>90.38461538461539</v>
      </c>
      <c r="AM238" s="48">
        <v>52</v>
      </c>
    </row>
    <row r="239" spans="1:39" ht="15">
      <c r="A239" s="65" t="s">
        <v>252</v>
      </c>
      <c r="B239" s="65" t="s">
        <v>240</v>
      </c>
      <c r="C239" s="66" t="s">
        <v>1664</v>
      </c>
      <c r="D239" s="67">
        <v>2.333333333333333</v>
      </c>
      <c r="E239" s="68" t="s">
        <v>137</v>
      </c>
      <c r="F239" s="69">
        <v>29.636363636363637</v>
      </c>
      <c r="G239" s="66"/>
      <c r="H239" s="70"/>
      <c r="I239" s="71"/>
      <c r="J239" s="71"/>
      <c r="K239" s="34"/>
      <c r="L239" s="78">
        <v>239</v>
      </c>
      <c r="M239" s="78"/>
      <c r="N239" s="73"/>
      <c r="O239" s="80" t="s">
        <v>287</v>
      </c>
      <c r="P239" s="80" t="s">
        <v>406</v>
      </c>
      <c r="Q239" s="80" t="s">
        <v>579</v>
      </c>
      <c r="R239" s="80" t="s">
        <v>711</v>
      </c>
      <c r="S239" s="80"/>
      <c r="T239" s="80"/>
      <c r="U239" s="80"/>
      <c r="V239" s="80"/>
      <c r="W239" s="80"/>
      <c r="X239" s="80"/>
      <c r="Y239" s="80"/>
      <c r="Z239" s="80"/>
      <c r="AA239" s="80"/>
      <c r="AB239">
        <v>2</v>
      </c>
      <c r="AC239" s="79" t="str">
        <f>REPLACE(INDEX(GroupVertices[Group],MATCH(Edges[[#This Row],[Vertex 1]],GroupVertices[Vertex],0)),1,1,"")</f>
        <v>2</v>
      </c>
      <c r="AD239" s="79" t="str">
        <f>REPLACE(INDEX(GroupVertices[Group],MATCH(Edges[[#This Row],[Vertex 2]],GroupVertices[Vertex],0)),1,1,"")</f>
        <v>4</v>
      </c>
      <c r="AE239" s="48">
        <v>3</v>
      </c>
      <c r="AF239" s="49">
        <v>5.769230769230769</v>
      </c>
      <c r="AG239" s="48">
        <v>2</v>
      </c>
      <c r="AH239" s="49">
        <v>3.8461538461538463</v>
      </c>
      <c r="AI239" s="48">
        <v>0</v>
      </c>
      <c r="AJ239" s="49">
        <v>0</v>
      </c>
      <c r="AK239" s="48">
        <v>47</v>
      </c>
      <c r="AL239" s="49">
        <v>90.38461538461539</v>
      </c>
      <c r="AM239" s="48">
        <v>52</v>
      </c>
    </row>
    <row r="240" spans="1:39" ht="15">
      <c r="A240" s="65" t="s">
        <v>262</v>
      </c>
      <c r="B240" s="65" t="s">
        <v>240</v>
      </c>
      <c r="C240" s="66" t="s">
        <v>1663</v>
      </c>
      <c r="D240" s="67">
        <v>5</v>
      </c>
      <c r="E240" s="68" t="s">
        <v>137</v>
      </c>
      <c r="F240" s="69">
        <v>24.90909090909091</v>
      </c>
      <c r="G240" s="66"/>
      <c r="H240" s="70"/>
      <c r="I240" s="71"/>
      <c r="J240" s="71"/>
      <c r="K240" s="34"/>
      <c r="L240" s="78">
        <v>240</v>
      </c>
      <c r="M240" s="78"/>
      <c r="N240" s="73"/>
      <c r="O240" s="80" t="s">
        <v>287</v>
      </c>
      <c r="P240" s="80" t="s">
        <v>407</v>
      </c>
      <c r="Q240" s="80" t="s">
        <v>580</v>
      </c>
      <c r="R240" s="80" t="s">
        <v>580</v>
      </c>
      <c r="S240" s="80"/>
      <c r="T240" s="80"/>
      <c r="U240" s="80"/>
      <c r="V240" s="80"/>
      <c r="W240" s="80"/>
      <c r="X240" s="80"/>
      <c r="Y240" s="80"/>
      <c r="Z240" s="80"/>
      <c r="AA240" s="80"/>
      <c r="AB240">
        <v>4</v>
      </c>
      <c r="AC240" s="79" t="str">
        <f>REPLACE(INDEX(GroupVertices[Group],MATCH(Edges[[#This Row],[Vertex 1]],GroupVertices[Vertex],0)),1,1,"")</f>
        <v>2</v>
      </c>
      <c r="AD240" s="79" t="str">
        <f>REPLACE(INDEX(GroupVertices[Group],MATCH(Edges[[#This Row],[Vertex 2]],GroupVertices[Vertex],0)),1,1,"")</f>
        <v>4</v>
      </c>
      <c r="AE240" s="48">
        <v>0</v>
      </c>
      <c r="AF240" s="49">
        <v>0</v>
      </c>
      <c r="AG240" s="48">
        <v>0</v>
      </c>
      <c r="AH240" s="49">
        <v>0</v>
      </c>
      <c r="AI240" s="48">
        <v>0</v>
      </c>
      <c r="AJ240" s="49">
        <v>0</v>
      </c>
      <c r="AK240" s="48">
        <v>31</v>
      </c>
      <c r="AL240" s="49">
        <v>100</v>
      </c>
      <c r="AM240" s="48">
        <v>31</v>
      </c>
    </row>
    <row r="241" spans="1:39" ht="15">
      <c r="A241" s="65" t="s">
        <v>262</v>
      </c>
      <c r="B241" s="65" t="s">
        <v>240</v>
      </c>
      <c r="C241" s="66" t="s">
        <v>1663</v>
      </c>
      <c r="D241" s="67">
        <v>5</v>
      </c>
      <c r="E241" s="68" t="s">
        <v>137</v>
      </c>
      <c r="F241" s="69">
        <v>24.90909090909091</v>
      </c>
      <c r="G241" s="66"/>
      <c r="H241" s="70"/>
      <c r="I241" s="71"/>
      <c r="J241" s="71"/>
      <c r="K241" s="34"/>
      <c r="L241" s="78">
        <v>241</v>
      </c>
      <c r="M241" s="78"/>
      <c r="N241" s="73"/>
      <c r="O241" s="80" t="s">
        <v>287</v>
      </c>
      <c r="P241" s="80" t="s">
        <v>407</v>
      </c>
      <c r="Q241" s="80" t="s">
        <v>580</v>
      </c>
      <c r="R241" s="80" t="s">
        <v>712</v>
      </c>
      <c r="S241" s="80"/>
      <c r="T241" s="80"/>
      <c r="U241" s="80"/>
      <c r="V241" s="80"/>
      <c r="W241" s="80"/>
      <c r="X241" s="80"/>
      <c r="Y241" s="80"/>
      <c r="Z241" s="80"/>
      <c r="AA241" s="80"/>
      <c r="AB241">
        <v>4</v>
      </c>
      <c r="AC241" s="79" t="str">
        <f>REPLACE(INDEX(GroupVertices[Group],MATCH(Edges[[#This Row],[Vertex 1]],GroupVertices[Vertex],0)),1,1,"")</f>
        <v>2</v>
      </c>
      <c r="AD241" s="79" t="str">
        <f>REPLACE(INDEX(GroupVertices[Group],MATCH(Edges[[#This Row],[Vertex 2]],GroupVertices[Vertex],0)),1,1,"")</f>
        <v>4</v>
      </c>
      <c r="AE241" s="48">
        <v>0</v>
      </c>
      <c r="AF241" s="49">
        <v>0</v>
      </c>
      <c r="AG241" s="48">
        <v>0</v>
      </c>
      <c r="AH241" s="49">
        <v>0</v>
      </c>
      <c r="AI241" s="48">
        <v>0</v>
      </c>
      <c r="AJ241" s="49">
        <v>0</v>
      </c>
      <c r="AK241" s="48">
        <v>31</v>
      </c>
      <c r="AL241" s="49">
        <v>100</v>
      </c>
      <c r="AM241" s="48">
        <v>31</v>
      </c>
    </row>
    <row r="242" spans="1:39" ht="15">
      <c r="A242" s="65" t="s">
        <v>262</v>
      </c>
      <c r="B242" s="65" t="s">
        <v>240</v>
      </c>
      <c r="C242" s="66" t="s">
        <v>1663</v>
      </c>
      <c r="D242" s="67">
        <v>5</v>
      </c>
      <c r="E242" s="68" t="s">
        <v>137</v>
      </c>
      <c r="F242" s="69">
        <v>24.90909090909091</v>
      </c>
      <c r="G242" s="66"/>
      <c r="H242" s="70"/>
      <c r="I242" s="71"/>
      <c r="J242" s="71"/>
      <c r="K242" s="34"/>
      <c r="L242" s="78">
        <v>242</v>
      </c>
      <c r="M242" s="78"/>
      <c r="N242" s="73"/>
      <c r="O242" s="80" t="s">
        <v>287</v>
      </c>
      <c r="P242" s="80" t="s">
        <v>407</v>
      </c>
      <c r="Q242" s="80" t="s">
        <v>580</v>
      </c>
      <c r="R242" s="80" t="s">
        <v>713</v>
      </c>
      <c r="S242" s="80"/>
      <c r="T242" s="80"/>
      <c r="U242" s="80"/>
      <c r="V242" s="80"/>
      <c r="W242" s="80"/>
      <c r="X242" s="80"/>
      <c r="Y242" s="80"/>
      <c r="Z242" s="80"/>
      <c r="AA242" s="80"/>
      <c r="AB242">
        <v>4</v>
      </c>
      <c r="AC242" s="79" t="str">
        <f>REPLACE(INDEX(GroupVertices[Group],MATCH(Edges[[#This Row],[Vertex 1]],GroupVertices[Vertex],0)),1,1,"")</f>
        <v>2</v>
      </c>
      <c r="AD242" s="79" t="str">
        <f>REPLACE(INDEX(GroupVertices[Group],MATCH(Edges[[#This Row],[Vertex 2]],GroupVertices[Vertex],0)),1,1,"")</f>
        <v>4</v>
      </c>
      <c r="AE242" s="48">
        <v>0</v>
      </c>
      <c r="AF242" s="49">
        <v>0</v>
      </c>
      <c r="AG242" s="48">
        <v>0</v>
      </c>
      <c r="AH242" s="49">
        <v>0</v>
      </c>
      <c r="AI242" s="48">
        <v>0</v>
      </c>
      <c r="AJ242" s="49">
        <v>0</v>
      </c>
      <c r="AK242" s="48">
        <v>31</v>
      </c>
      <c r="AL242" s="49">
        <v>100</v>
      </c>
      <c r="AM242" s="48">
        <v>31</v>
      </c>
    </row>
    <row r="243" spans="1:39" ht="15">
      <c r="A243" s="65" t="s">
        <v>262</v>
      </c>
      <c r="B243" s="65" t="s">
        <v>240</v>
      </c>
      <c r="C243" s="66" t="s">
        <v>1663</v>
      </c>
      <c r="D243" s="67">
        <v>5</v>
      </c>
      <c r="E243" s="68" t="s">
        <v>137</v>
      </c>
      <c r="F243" s="69">
        <v>24.90909090909091</v>
      </c>
      <c r="G243" s="66"/>
      <c r="H243" s="70"/>
      <c r="I243" s="71"/>
      <c r="J243" s="71"/>
      <c r="K243" s="34"/>
      <c r="L243" s="78">
        <v>243</v>
      </c>
      <c r="M243" s="78"/>
      <c r="N243" s="73"/>
      <c r="O243" s="80" t="s">
        <v>287</v>
      </c>
      <c r="P243" s="80" t="s">
        <v>408</v>
      </c>
      <c r="Q243" s="80" t="s">
        <v>581</v>
      </c>
      <c r="R243" s="80" t="s">
        <v>714</v>
      </c>
      <c r="S243" s="80"/>
      <c r="T243" s="80"/>
      <c r="U243" s="80"/>
      <c r="V243" s="80"/>
      <c r="W243" s="80"/>
      <c r="X243" s="80"/>
      <c r="Y243" s="80"/>
      <c r="Z243" s="80"/>
      <c r="AA243" s="80"/>
      <c r="AB243">
        <v>4</v>
      </c>
      <c r="AC243" s="79" t="str">
        <f>REPLACE(INDEX(GroupVertices[Group],MATCH(Edges[[#This Row],[Vertex 1]],GroupVertices[Vertex],0)),1,1,"")</f>
        <v>2</v>
      </c>
      <c r="AD243" s="79" t="str">
        <f>REPLACE(INDEX(GroupVertices[Group],MATCH(Edges[[#This Row],[Vertex 2]],GroupVertices[Vertex],0)),1,1,"")</f>
        <v>4</v>
      </c>
      <c r="AE243" s="48">
        <v>0</v>
      </c>
      <c r="AF243" s="49">
        <v>0</v>
      </c>
      <c r="AG243" s="48">
        <v>2</v>
      </c>
      <c r="AH243" s="49">
        <v>50</v>
      </c>
      <c r="AI243" s="48">
        <v>0</v>
      </c>
      <c r="AJ243" s="49">
        <v>0</v>
      </c>
      <c r="AK243" s="48">
        <v>2</v>
      </c>
      <c r="AL243" s="49">
        <v>50</v>
      </c>
      <c r="AM243" s="48">
        <v>4</v>
      </c>
    </row>
    <row r="244" spans="1:39" ht="15">
      <c r="A244" s="65" t="s">
        <v>252</v>
      </c>
      <c r="B244" s="65" t="s">
        <v>251</v>
      </c>
      <c r="C244" s="66" t="s">
        <v>1665</v>
      </c>
      <c r="D244" s="67">
        <v>1</v>
      </c>
      <c r="E244" s="68" t="s">
        <v>133</v>
      </c>
      <c r="F244" s="69">
        <v>32</v>
      </c>
      <c r="G244" s="66"/>
      <c r="H244" s="70"/>
      <c r="I244" s="71"/>
      <c r="J244" s="71"/>
      <c r="K244" s="34"/>
      <c r="L244" s="78">
        <v>244</v>
      </c>
      <c r="M244" s="78"/>
      <c r="N244" s="73"/>
      <c r="O244" s="80" t="s">
        <v>287</v>
      </c>
      <c r="P244" s="80" t="s">
        <v>365</v>
      </c>
      <c r="Q244" s="80" t="s">
        <v>521</v>
      </c>
      <c r="R244" s="80" t="s">
        <v>520</v>
      </c>
      <c r="S244" s="80"/>
      <c r="T244" s="80"/>
      <c r="U244" s="80"/>
      <c r="V244" s="80"/>
      <c r="W244" s="80"/>
      <c r="X244" s="80"/>
      <c r="Y244" s="80"/>
      <c r="Z244" s="80"/>
      <c r="AA244" s="80"/>
      <c r="AB244">
        <v>1</v>
      </c>
      <c r="AC244" s="79" t="str">
        <f>REPLACE(INDEX(GroupVertices[Group],MATCH(Edges[[#This Row],[Vertex 1]],GroupVertices[Vertex],0)),1,1,"")</f>
        <v>2</v>
      </c>
      <c r="AD244" s="79" t="str">
        <f>REPLACE(INDEX(GroupVertices[Group],MATCH(Edges[[#This Row],[Vertex 2]],GroupVertices[Vertex],0)),1,1,"")</f>
        <v>2</v>
      </c>
      <c r="AE244" s="48">
        <v>7</v>
      </c>
      <c r="AF244" s="49">
        <v>4.794520547945205</v>
      </c>
      <c r="AG244" s="48">
        <v>8</v>
      </c>
      <c r="AH244" s="49">
        <v>5.47945205479452</v>
      </c>
      <c r="AI244" s="48">
        <v>0</v>
      </c>
      <c r="AJ244" s="49">
        <v>0</v>
      </c>
      <c r="AK244" s="48">
        <v>131</v>
      </c>
      <c r="AL244" s="49">
        <v>89.72602739726027</v>
      </c>
      <c r="AM244" s="48">
        <v>146</v>
      </c>
    </row>
    <row r="245" spans="1:39" ht="15">
      <c r="A245" s="65" t="s">
        <v>262</v>
      </c>
      <c r="B245" s="65" t="s">
        <v>251</v>
      </c>
      <c r="C245" s="66" t="s">
        <v>1665</v>
      </c>
      <c r="D245" s="67">
        <v>1</v>
      </c>
      <c r="E245" s="68" t="s">
        <v>133</v>
      </c>
      <c r="F245" s="69">
        <v>32</v>
      </c>
      <c r="G245" s="66"/>
      <c r="H245" s="70"/>
      <c r="I245" s="71"/>
      <c r="J245" s="71"/>
      <c r="K245" s="34"/>
      <c r="L245" s="78">
        <v>245</v>
      </c>
      <c r="M245" s="78"/>
      <c r="N245" s="73"/>
      <c r="O245" s="80" t="s">
        <v>287</v>
      </c>
      <c r="P245" s="80" t="s">
        <v>400</v>
      </c>
      <c r="Q245" s="80" t="s">
        <v>568</v>
      </c>
      <c r="R245" s="80" t="s">
        <v>566</v>
      </c>
      <c r="S245" s="80"/>
      <c r="T245" s="80"/>
      <c r="U245" s="80"/>
      <c r="V245" s="80"/>
      <c r="W245" s="80"/>
      <c r="X245" s="80"/>
      <c r="Y245" s="80"/>
      <c r="Z245" s="80"/>
      <c r="AA245" s="80"/>
      <c r="AB245">
        <v>1</v>
      </c>
      <c r="AC245" s="79" t="str">
        <f>REPLACE(INDEX(GroupVertices[Group],MATCH(Edges[[#This Row],[Vertex 1]],GroupVertices[Vertex],0)),1,1,"")</f>
        <v>2</v>
      </c>
      <c r="AD245" s="79" t="str">
        <f>REPLACE(INDEX(GroupVertices[Group],MATCH(Edges[[#This Row],[Vertex 2]],GroupVertices[Vertex],0)),1,1,"")</f>
        <v>2</v>
      </c>
      <c r="AE245" s="48">
        <v>5</v>
      </c>
      <c r="AF245" s="49">
        <v>7.246376811594203</v>
      </c>
      <c r="AG245" s="48">
        <v>1</v>
      </c>
      <c r="AH245" s="49">
        <v>1.4492753623188406</v>
      </c>
      <c r="AI245" s="48">
        <v>0</v>
      </c>
      <c r="AJ245" s="49">
        <v>0</v>
      </c>
      <c r="AK245" s="48">
        <v>63</v>
      </c>
      <c r="AL245" s="49">
        <v>91.30434782608695</v>
      </c>
      <c r="AM245" s="48">
        <v>69</v>
      </c>
    </row>
    <row r="246" spans="1:39" ht="15">
      <c r="A246" s="65" t="s">
        <v>262</v>
      </c>
      <c r="B246" s="65" t="s">
        <v>252</v>
      </c>
      <c r="C246" s="66" t="s">
        <v>1665</v>
      </c>
      <c r="D246" s="67">
        <v>1</v>
      </c>
      <c r="E246" s="68" t="s">
        <v>133</v>
      </c>
      <c r="F246" s="69">
        <v>32</v>
      </c>
      <c r="G246" s="66"/>
      <c r="H246" s="70"/>
      <c r="I246" s="71"/>
      <c r="J246" s="71"/>
      <c r="K246" s="34"/>
      <c r="L246" s="78">
        <v>246</v>
      </c>
      <c r="M246" s="78"/>
      <c r="N246" s="73"/>
      <c r="O246" s="80" t="s">
        <v>287</v>
      </c>
      <c r="P246" s="80" t="s">
        <v>409</v>
      </c>
      <c r="Q246" s="80" t="s">
        <v>582</v>
      </c>
      <c r="R246" s="80" t="s">
        <v>582</v>
      </c>
      <c r="S246" s="80"/>
      <c r="T246" s="80"/>
      <c r="U246" s="80"/>
      <c r="V246" s="80"/>
      <c r="W246" s="80"/>
      <c r="X246" s="80"/>
      <c r="Y246" s="80"/>
      <c r="Z246" s="80"/>
      <c r="AA246" s="80"/>
      <c r="AB246">
        <v>1</v>
      </c>
      <c r="AC246" s="79" t="str">
        <f>REPLACE(INDEX(GroupVertices[Group],MATCH(Edges[[#This Row],[Vertex 1]],GroupVertices[Vertex],0)),1,1,"")</f>
        <v>2</v>
      </c>
      <c r="AD246" s="79" t="str">
        <f>REPLACE(INDEX(GroupVertices[Group],MATCH(Edges[[#This Row],[Vertex 2]],GroupVertices[Vertex],0)),1,1,"")</f>
        <v>2</v>
      </c>
      <c r="AE246" s="48">
        <v>0</v>
      </c>
      <c r="AF246" s="49">
        <v>0</v>
      </c>
      <c r="AG246" s="48">
        <v>2</v>
      </c>
      <c r="AH246" s="49">
        <v>33.333333333333336</v>
      </c>
      <c r="AI246" s="48">
        <v>0</v>
      </c>
      <c r="AJ246" s="49">
        <v>0</v>
      </c>
      <c r="AK246" s="48">
        <v>4</v>
      </c>
      <c r="AL246" s="49">
        <v>66.66666666666667</v>
      </c>
      <c r="AM246" s="48">
        <v>6</v>
      </c>
    </row>
    <row r="247" spans="1:39" ht="15">
      <c r="A247" s="65" t="s">
        <v>263</v>
      </c>
      <c r="B247" s="65" t="s">
        <v>221</v>
      </c>
      <c r="C247" s="66" t="s">
        <v>1665</v>
      </c>
      <c r="D247" s="67">
        <v>1</v>
      </c>
      <c r="E247" s="68" t="s">
        <v>133</v>
      </c>
      <c r="F247" s="69">
        <v>32</v>
      </c>
      <c r="G247" s="66"/>
      <c r="H247" s="70"/>
      <c r="I247" s="71"/>
      <c r="J247" s="71"/>
      <c r="K247" s="34"/>
      <c r="L247" s="78">
        <v>247</v>
      </c>
      <c r="M247" s="78"/>
      <c r="N247" s="73"/>
      <c r="O247" s="80" t="s">
        <v>287</v>
      </c>
      <c r="P247" s="80" t="s">
        <v>410</v>
      </c>
      <c r="Q247" s="80" t="s">
        <v>583</v>
      </c>
      <c r="R247" s="80" t="s">
        <v>715</v>
      </c>
      <c r="S247" s="80"/>
      <c r="T247" s="80"/>
      <c r="U247" s="80"/>
      <c r="V247" s="80"/>
      <c r="W247" s="80"/>
      <c r="X247" s="80"/>
      <c r="Y247" s="80"/>
      <c r="Z247" s="80"/>
      <c r="AA247" s="80"/>
      <c r="AB247">
        <v>1</v>
      </c>
      <c r="AC247" s="79" t="str">
        <f>REPLACE(INDEX(GroupVertices[Group],MATCH(Edges[[#This Row],[Vertex 1]],GroupVertices[Vertex],0)),1,1,"")</f>
        <v>8</v>
      </c>
      <c r="AD247" s="79" t="str">
        <f>REPLACE(INDEX(GroupVertices[Group],MATCH(Edges[[#This Row],[Vertex 2]],GroupVertices[Vertex],0)),1,1,"")</f>
        <v>1</v>
      </c>
      <c r="AE247" s="48">
        <v>1</v>
      </c>
      <c r="AF247" s="49">
        <v>10</v>
      </c>
      <c r="AG247" s="48">
        <v>2</v>
      </c>
      <c r="AH247" s="49">
        <v>20</v>
      </c>
      <c r="AI247" s="48">
        <v>0</v>
      </c>
      <c r="AJ247" s="49">
        <v>0</v>
      </c>
      <c r="AK247" s="48">
        <v>7</v>
      </c>
      <c r="AL247" s="49">
        <v>70</v>
      </c>
      <c r="AM247" s="48">
        <v>10</v>
      </c>
    </row>
    <row r="248" spans="1:39" ht="15">
      <c r="A248" s="65" t="s">
        <v>263</v>
      </c>
      <c r="B248" s="65" t="s">
        <v>284</v>
      </c>
      <c r="C248" s="66" t="s">
        <v>1665</v>
      </c>
      <c r="D248" s="67">
        <v>1</v>
      </c>
      <c r="E248" s="68" t="s">
        <v>133</v>
      </c>
      <c r="F248" s="69">
        <v>32</v>
      </c>
      <c r="G248" s="66"/>
      <c r="H248" s="70"/>
      <c r="I248" s="71"/>
      <c r="J248" s="71"/>
      <c r="K248" s="34"/>
      <c r="L248" s="78">
        <v>248</v>
      </c>
      <c r="M248" s="78"/>
      <c r="N248" s="73"/>
      <c r="O248" s="80" t="s">
        <v>287</v>
      </c>
      <c r="P248" s="80" t="s">
        <v>411</v>
      </c>
      <c r="Q248" s="80" t="s">
        <v>584</v>
      </c>
      <c r="R248" s="80" t="s">
        <v>716</v>
      </c>
      <c r="S248" s="80"/>
      <c r="T248" s="80"/>
      <c r="U248" s="80"/>
      <c r="V248" s="80"/>
      <c r="W248" s="80"/>
      <c r="X248" s="80"/>
      <c r="Y248" s="80"/>
      <c r="Z248" s="80"/>
      <c r="AA248" s="80"/>
      <c r="AB248">
        <v>1</v>
      </c>
      <c r="AC248" s="79" t="str">
        <f>REPLACE(INDEX(GroupVertices[Group],MATCH(Edges[[#This Row],[Vertex 1]],GroupVertices[Vertex],0)),1,1,"")</f>
        <v>8</v>
      </c>
      <c r="AD248" s="79" t="str">
        <f>REPLACE(INDEX(GroupVertices[Group],MATCH(Edges[[#This Row],[Vertex 2]],GroupVertices[Vertex],0)),1,1,"")</f>
        <v>8</v>
      </c>
      <c r="AE248" s="48">
        <v>2</v>
      </c>
      <c r="AF248" s="49">
        <v>5</v>
      </c>
      <c r="AG248" s="48">
        <v>0</v>
      </c>
      <c r="AH248" s="49">
        <v>0</v>
      </c>
      <c r="AI248" s="48">
        <v>0</v>
      </c>
      <c r="AJ248" s="49">
        <v>0</v>
      </c>
      <c r="AK248" s="48">
        <v>38</v>
      </c>
      <c r="AL248" s="49">
        <v>95</v>
      </c>
      <c r="AM248" s="48">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6BA31-650D-4326-91EB-99A49597CB6A}">
  <dimension ref="A1:L12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1599</v>
      </c>
      <c r="B1" s="13" t="s">
        <v>1600</v>
      </c>
      <c r="C1" s="13" t="s">
        <v>1593</v>
      </c>
      <c r="D1" s="13" t="s">
        <v>1594</v>
      </c>
      <c r="E1" s="13" t="s">
        <v>1601</v>
      </c>
      <c r="F1" s="13" t="s">
        <v>145</v>
      </c>
      <c r="G1" s="13" t="s">
        <v>1602</v>
      </c>
      <c r="H1" s="13" t="s">
        <v>1603</v>
      </c>
      <c r="I1" s="13" t="s">
        <v>1604</v>
      </c>
      <c r="J1" s="13" t="s">
        <v>1605</v>
      </c>
      <c r="K1" s="13" t="s">
        <v>1606</v>
      </c>
      <c r="L1" s="13" t="s">
        <v>1607</v>
      </c>
    </row>
    <row r="2" spans="1:12" ht="15">
      <c r="A2" s="111" t="s">
        <v>1677</v>
      </c>
      <c r="B2" s="111" t="s">
        <v>1677</v>
      </c>
      <c r="C2" s="111">
        <v>22</v>
      </c>
      <c r="D2" s="116">
        <v>0.014336487423350872</v>
      </c>
      <c r="E2" s="116">
        <v>2.1921110751829094</v>
      </c>
      <c r="F2" s="111" t="s">
        <v>1595</v>
      </c>
      <c r="G2" s="111" t="b">
        <v>0</v>
      </c>
      <c r="H2" s="111" t="b">
        <v>1</v>
      </c>
      <c r="I2" s="111" t="b">
        <v>0</v>
      </c>
      <c r="J2" s="111" t="b">
        <v>0</v>
      </c>
      <c r="K2" s="111" t="b">
        <v>1</v>
      </c>
      <c r="L2" s="111" t="b">
        <v>0</v>
      </c>
    </row>
    <row r="3" spans="1:12" ht="15">
      <c r="A3" s="111" t="s">
        <v>1680</v>
      </c>
      <c r="B3" s="111" t="s">
        <v>1437</v>
      </c>
      <c r="C3" s="79">
        <v>14</v>
      </c>
      <c r="D3" s="115">
        <v>0.0051495213701913765</v>
      </c>
      <c r="E3" s="115">
        <v>2.096330567315823</v>
      </c>
      <c r="F3" s="79" t="s">
        <v>1595</v>
      </c>
      <c r="G3" s="79" t="b">
        <v>0</v>
      </c>
      <c r="H3" s="79" t="b">
        <v>1</v>
      </c>
      <c r="I3" s="79" t="b">
        <v>0</v>
      </c>
      <c r="J3" s="79" t="b">
        <v>0</v>
      </c>
      <c r="K3" s="79" t="b">
        <v>0</v>
      </c>
      <c r="L3" s="79" t="b">
        <v>0</v>
      </c>
    </row>
    <row r="4" spans="1:12" ht="15">
      <c r="A4" s="111" t="s">
        <v>1440</v>
      </c>
      <c r="B4" s="111" t="s">
        <v>1438</v>
      </c>
      <c r="C4" s="79">
        <v>14</v>
      </c>
      <c r="D4" s="115">
        <v>0.005677250390177187</v>
      </c>
      <c r="E4" s="115">
        <v>1.0700016285934737</v>
      </c>
      <c r="F4" s="79" t="s">
        <v>1595</v>
      </c>
      <c r="G4" s="79" t="b">
        <v>0</v>
      </c>
      <c r="H4" s="79" t="b">
        <v>0</v>
      </c>
      <c r="I4" s="79" t="b">
        <v>0</v>
      </c>
      <c r="J4" s="79" t="b">
        <v>1</v>
      </c>
      <c r="K4" s="79" t="b">
        <v>0</v>
      </c>
      <c r="L4" s="79" t="b">
        <v>0</v>
      </c>
    </row>
    <row r="5" spans="1:12" ht="15">
      <c r="A5" s="111" t="s">
        <v>1443</v>
      </c>
      <c r="B5" s="111" t="s">
        <v>1439</v>
      </c>
      <c r="C5" s="79">
        <v>12</v>
      </c>
      <c r="D5" s="115">
        <v>0.004290282456437463</v>
      </c>
      <c r="E5" s="115">
        <v>1.610254469943234</v>
      </c>
      <c r="F5" s="79" t="s">
        <v>1595</v>
      </c>
      <c r="G5" s="79" t="b">
        <v>0</v>
      </c>
      <c r="H5" s="79" t="b">
        <v>0</v>
      </c>
      <c r="I5" s="79" t="b">
        <v>0</v>
      </c>
      <c r="J5" s="79" t="b">
        <v>0</v>
      </c>
      <c r="K5" s="79" t="b">
        <v>0</v>
      </c>
      <c r="L5" s="79" t="b">
        <v>0</v>
      </c>
    </row>
    <row r="6" spans="1:12" ht="15">
      <c r="A6" s="111" t="s">
        <v>1439</v>
      </c>
      <c r="B6" s="111" t="s">
        <v>1676</v>
      </c>
      <c r="C6" s="79">
        <v>12</v>
      </c>
      <c r="D6" s="115">
        <v>0.004290282456437463</v>
      </c>
      <c r="E6" s="115">
        <v>0.8295971855898172</v>
      </c>
      <c r="F6" s="79" t="s">
        <v>1595</v>
      </c>
      <c r="G6" s="79" t="b">
        <v>0</v>
      </c>
      <c r="H6" s="79" t="b">
        <v>0</v>
      </c>
      <c r="I6" s="79" t="b">
        <v>0</v>
      </c>
      <c r="J6" s="79" t="b">
        <v>0</v>
      </c>
      <c r="K6" s="79" t="b">
        <v>0</v>
      </c>
      <c r="L6" s="79" t="b">
        <v>0</v>
      </c>
    </row>
    <row r="7" spans="1:12" ht="15">
      <c r="A7" s="111" t="s">
        <v>1444</v>
      </c>
      <c r="B7" s="111" t="s">
        <v>1438</v>
      </c>
      <c r="C7" s="79">
        <v>9</v>
      </c>
      <c r="D7" s="115">
        <v>0.0035241846222339845</v>
      </c>
      <c r="E7" s="115">
        <v>1.3682023342385907</v>
      </c>
      <c r="F7" s="79" t="s">
        <v>1595</v>
      </c>
      <c r="G7" s="79" t="b">
        <v>0</v>
      </c>
      <c r="H7" s="79" t="b">
        <v>0</v>
      </c>
      <c r="I7" s="79" t="b">
        <v>0</v>
      </c>
      <c r="J7" s="79" t="b">
        <v>1</v>
      </c>
      <c r="K7" s="79" t="b">
        <v>0</v>
      </c>
      <c r="L7" s="79" t="b">
        <v>0</v>
      </c>
    </row>
    <row r="8" spans="1:12" ht="15">
      <c r="A8" s="111" t="s">
        <v>1439</v>
      </c>
      <c r="B8" s="111" t="s">
        <v>1681</v>
      </c>
      <c r="C8" s="79">
        <v>9</v>
      </c>
      <c r="D8" s="115">
        <v>0.004694555647711488</v>
      </c>
      <c r="E8" s="115">
        <v>1.5231042942243338</v>
      </c>
      <c r="F8" s="79" t="s">
        <v>1595</v>
      </c>
      <c r="G8" s="79" t="b">
        <v>0</v>
      </c>
      <c r="H8" s="79" t="b">
        <v>0</v>
      </c>
      <c r="I8" s="79" t="b">
        <v>0</v>
      </c>
      <c r="J8" s="79" t="b">
        <v>0</v>
      </c>
      <c r="K8" s="79" t="b">
        <v>0</v>
      </c>
      <c r="L8" s="79" t="b">
        <v>0</v>
      </c>
    </row>
    <row r="9" spans="1:12" ht="15">
      <c r="A9" s="111" t="s">
        <v>1693</v>
      </c>
      <c r="B9" s="111" t="s">
        <v>1509</v>
      </c>
      <c r="C9" s="79">
        <v>7</v>
      </c>
      <c r="D9" s="115">
        <v>0.0029492666856429156</v>
      </c>
      <c r="E9" s="115">
        <v>2.5734518220354854</v>
      </c>
      <c r="F9" s="79" t="s">
        <v>1595</v>
      </c>
      <c r="G9" s="79" t="b">
        <v>0</v>
      </c>
      <c r="H9" s="79" t="b">
        <v>0</v>
      </c>
      <c r="I9" s="79" t="b">
        <v>0</v>
      </c>
      <c r="J9" s="79" t="b">
        <v>0</v>
      </c>
      <c r="K9" s="79" t="b">
        <v>0</v>
      </c>
      <c r="L9" s="79" t="b">
        <v>0</v>
      </c>
    </row>
    <row r="10" spans="1:12" ht="15">
      <c r="A10" s="111" t="s">
        <v>1448</v>
      </c>
      <c r="B10" s="111" t="s">
        <v>1450</v>
      </c>
      <c r="C10" s="79">
        <v>7</v>
      </c>
      <c r="D10" s="115">
        <v>0.003412953341626579</v>
      </c>
      <c r="E10" s="115">
        <v>2.580291246565791</v>
      </c>
      <c r="F10" s="79" t="s">
        <v>1595</v>
      </c>
      <c r="G10" s="79" t="b">
        <v>0</v>
      </c>
      <c r="H10" s="79" t="b">
        <v>0</v>
      </c>
      <c r="I10" s="79" t="b">
        <v>0</v>
      </c>
      <c r="J10" s="79" t="b">
        <v>0</v>
      </c>
      <c r="K10" s="79" t="b">
        <v>0</v>
      </c>
      <c r="L10" s="79" t="b">
        <v>0</v>
      </c>
    </row>
    <row r="11" spans="1:12" ht="15">
      <c r="A11" s="111" t="s">
        <v>1450</v>
      </c>
      <c r="B11" s="111" t="s">
        <v>1446</v>
      </c>
      <c r="C11" s="79">
        <v>7</v>
      </c>
      <c r="D11" s="115">
        <v>0.003412953341626579</v>
      </c>
      <c r="E11" s="115">
        <v>2.6314437690131722</v>
      </c>
      <c r="F11" s="79" t="s">
        <v>1595</v>
      </c>
      <c r="G11" s="79" t="b">
        <v>0</v>
      </c>
      <c r="H11" s="79" t="b">
        <v>0</v>
      </c>
      <c r="I11" s="79" t="b">
        <v>0</v>
      </c>
      <c r="J11" s="79" t="b">
        <v>0</v>
      </c>
      <c r="K11" s="79" t="b">
        <v>0</v>
      </c>
      <c r="L11" s="79" t="b">
        <v>0</v>
      </c>
    </row>
    <row r="12" spans="1:12" ht="15">
      <c r="A12" s="111" t="s">
        <v>1487</v>
      </c>
      <c r="B12" s="111" t="s">
        <v>1488</v>
      </c>
      <c r="C12" s="79">
        <v>7</v>
      </c>
      <c r="D12" s="115">
        <v>0.0029492666856429156</v>
      </c>
      <c r="E12" s="115">
        <v>2.689435715990859</v>
      </c>
      <c r="F12" s="79" t="s">
        <v>1595</v>
      </c>
      <c r="G12" s="79" t="b">
        <v>0</v>
      </c>
      <c r="H12" s="79" t="b">
        <v>0</v>
      </c>
      <c r="I12" s="79" t="b">
        <v>0</v>
      </c>
      <c r="J12" s="79" t="b">
        <v>0</v>
      </c>
      <c r="K12" s="79" t="b">
        <v>0</v>
      </c>
      <c r="L12" s="79" t="b">
        <v>0</v>
      </c>
    </row>
    <row r="13" spans="1:12" ht="15">
      <c r="A13" s="111" t="s">
        <v>1446</v>
      </c>
      <c r="B13" s="111" t="s">
        <v>1711</v>
      </c>
      <c r="C13" s="79">
        <v>6</v>
      </c>
      <c r="D13" s="115">
        <v>0.0031297037651409924</v>
      </c>
      <c r="E13" s="115">
        <v>2.6314437690131722</v>
      </c>
      <c r="F13" s="79" t="s">
        <v>1595</v>
      </c>
      <c r="G13" s="79" t="b">
        <v>0</v>
      </c>
      <c r="H13" s="79" t="b">
        <v>0</v>
      </c>
      <c r="I13" s="79" t="b">
        <v>0</v>
      </c>
      <c r="J13" s="79" t="b">
        <v>0</v>
      </c>
      <c r="K13" s="79" t="b">
        <v>0</v>
      </c>
      <c r="L13" s="79" t="b">
        <v>0</v>
      </c>
    </row>
    <row r="14" spans="1:12" ht="15">
      <c r="A14" s="111" t="s">
        <v>1711</v>
      </c>
      <c r="B14" s="111" t="s">
        <v>1678</v>
      </c>
      <c r="C14" s="79">
        <v>6</v>
      </c>
      <c r="D14" s="115">
        <v>0.0031297037651409924</v>
      </c>
      <c r="E14" s="115">
        <v>2.2123144612711965</v>
      </c>
      <c r="F14" s="79" t="s">
        <v>1595</v>
      </c>
      <c r="G14" s="79" t="b">
        <v>0</v>
      </c>
      <c r="H14" s="79" t="b">
        <v>0</v>
      </c>
      <c r="I14" s="79" t="b">
        <v>0</v>
      </c>
      <c r="J14" s="79" t="b">
        <v>0</v>
      </c>
      <c r="K14" s="79" t="b">
        <v>0</v>
      </c>
      <c r="L14" s="79" t="b">
        <v>0</v>
      </c>
    </row>
    <row r="15" spans="1:12" ht="15">
      <c r="A15" s="111" t="s">
        <v>1678</v>
      </c>
      <c r="B15" s="111" t="s">
        <v>1712</v>
      </c>
      <c r="C15" s="79">
        <v>6</v>
      </c>
      <c r="D15" s="115">
        <v>0.0031297037651409924</v>
      </c>
      <c r="E15" s="115">
        <v>2.2123144612711965</v>
      </c>
      <c r="F15" s="79" t="s">
        <v>1595</v>
      </c>
      <c r="G15" s="79" t="b">
        <v>0</v>
      </c>
      <c r="H15" s="79" t="b">
        <v>0</v>
      </c>
      <c r="I15" s="79" t="b">
        <v>0</v>
      </c>
      <c r="J15" s="79" t="b">
        <v>0</v>
      </c>
      <c r="K15" s="79" t="b">
        <v>0</v>
      </c>
      <c r="L15" s="79" t="b">
        <v>0</v>
      </c>
    </row>
    <row r="16" spans="1:12" ht="15">
      <c r="A16" s="111" t="s">
        <v>1712</v>
      </c>
      <c r="B16" s="111" t="s">
        <v>1678</v>
      </c>
      <c r="C16" s="79">
        <v>6</v>
      </c>
      <c r="D16" s="115">
        <v>0.0031297037651409924</v>
      </c>
      <c r="E16" s="115">
        <v>2.2123144612711965</v>
      </c>
      <c r="F16" s="79" t="s">
        <v>1595</v>
      </c>
      <c r="G16" s="79" t="b">
        <v>0</v>
      </c>
      <c r="H16" s="79" t="b">
        <v>0</v>
      </c>
      <c r="I16" s="79" t="b">
        <v>0</v>
      </c>
      <c r="J16" s="79" t="b">
        <v>0</v>
      </c>
      <c r="K16" s="79" t="b">
        <v>0</v>
      </c>
      <c r="L16" s="79" t="b">
        <v>0</v>
      </c>
    </row>
    <row r="17" spans="1:12" ht="15">
      <c r="A17" s="111" t="s">
        <v>1678</v>
      </c>
      <c r="B17" s="111" t="s">
        <v>1713</v>
      </c>
      <c r="C17" s="79">
        <v>6</v>
      </c>
      <c r="D17" s="115">
        <v>0.0031297037651409924</v>
      </c>
      <c r="E17" s="115">
        <v>2.2123144612711965</v>
      </c>
      <c r="F17" s="79" t="s">
        <v>1595</v>
      </c>
      <c r="G17" s="79" t="b">
        <v>0</v>
      </c>
      <c r="H17" s="79" t="b">
        <v>0</v>
      </c>
      <c r="I17" s="79" t="b">
        <v>0</v>
      </c>
      <c r="J17" s="79" t="b">
        <v>0</v>
      </c>
      <c r="K17" s="79" t="b">
        <v>0</v>
      </c>
      <c r="L17" s="79" t="b">
        <v>0</v>
      </c>
    </row>
    <row r="18" spans="1:12" ht="15">
      <c r="A18" s="111" t="s">
        <v>1713</v>
      </c>
      <c r="B18" s="111" t="s">
        <v>1714</v>
      </c>
      <c r="C18" s="79">
        <v>6</v>
      </c>
      <c r="D18" s="115">
        <v>0.0031297037651409924</v>
      </c>
      <c r="E18" s="115">
        <v>2.756382505621472</v>
      </c>
      <c r="F18" s="79" t="s">
        <v>1595</v>
      </c>
      <c r="G18" s="79" t="b">
        <v>0</v>
      </c>
      <c r="H18" s="79" t="b">
        <v>0</v>
      </c>
      <c r="I18" s="79" t="b">
        <v>0</v>
      </c>
      <c r="J18" s="79" t="b">
        <v>0</v>
      </c>
      <c r="K18" s="79" t="b">
        <v>0</v>
      </c>
      <c r="L18" s="79" t="b">
        <v>0</v>
      </c>
    </row>
    <row r="19" spans="1:12" ht="15">
      <c r="A19" s="111" t="s">
        <v>1718</v>
      </c>
      <c r="B19" s="111" t="s">
        <v>1684</v>
      </c>
      <c r="C19" s="79">
        <v>6</v>
      </c>
      <c r="D19" s="115">
        <v>0.0031297037651409924</v>
      </c>
      <c r="E19" s="115">
        <v>2.5345337560051155</v>
      </c>
      <c r="F19" s="79" t="s">
        <v>1595</v>
      </c>
      <c r="G19" s="79" t="b">
        <v>0</v>
      </c>
      <c r="H19" s="79" t="b">
        <v>0</v>
      </c>
      <c r="I19" s="79" t="b">
        <v>0</v>
      </c>
      <c r="J19" s="79" t="b">
        <v>0</v>
      </c>
      <c r="K19" s="79" t="b">
        <v>0</v>
      </c>
      <c r="L19" s="79" t="b">
        <v>0</v>
      </c>
    </row>
    <row r="20" spans="1:12" ht="15">
      <c r="A20" s="111" t="s">
        <v>1684</v>
      </c>
      <c r="B20" s="111" t="s">
        <v>1719</v>
      </c>
      <c r="C20" s="79">
        <v>6</v>
      </c>
      <c r="D20" s="115">
        <v>0.0031297037651409924</v>
      </c>
      <c r="E20" s="115">
        <v>2.5345337560051155</v>
      </c>
      <c r="F20" s="79" t="s">
        <v>1595</v>
      </c>
      <c r="G20" s="79" t="b">
        <v>0</v>
      </c>
      <c r="H20" s="79" t="b">
        <v>0</v>
      </c>
      <c r="I20" s="79" t="b">
        <v>0</v>
      </c>
      <c r="J20" s="79" t="b">
        <v>0</v>
      </c>
      <c r="K20" s="79" t="b">
        <v>0</v>
      </c>
      <c r="L20" s="79" t="b">
        <v>0</v>
      </c>
    </row>
    <row r="21" spans="1:12" ht="15">
      <c r="A21" s="111" t="s">
        <v>1720</v>
      </c>
      <c r="B21" s="111" t="s">
        <v>1721</v>
      </c>
      <c r="C21" s="79">
        <v>6</v>
      </c>
      <c r="D21" s="115">
        <v>0.0031297037651409924</v>
      </c>
      <c r="E21" s="115">
        <v>2.756382505621472</v>
      </c>
      <c r="F21" s="79" t="s">
        <v>1595</v>
      </c>
      <c r="G21" s="79" t="b">
        <v>0</v>
      </c>
      <c r="H21" s="79" t="b">
        <v>0</v>
      </c>
      <c r="I21" s="79" t="b">
        <v>0</v>
      </c>
      <c r="J21" s="79" t="b">
        <v>0</v>
      </c>
      <c r="K21" s="79" t="b">
        <v>1</v>
      </c>
      <c r="L21" s="79" t="b">
        <v>0</v>
      </c>
    </row>
    <row r="22" spans="1:12" ht="15">
      <c r="A22" s="111" t="s">
        <v>1721</v>
      </c>
      <c r="B22" s="111" t="s">
        <v>1722</v>
      </c>
      <c r="C22" s="79">
        <v>6</v>
      </c>
      <c r="D22" s="115">
        <v>0.0031297037651409924</v>
      </c>
      <c r="E22" s="115">
        <v>2.756382505621472</v>
      </c>
      <c r="F22" s="79" t="s">
        <v>1595</v>
      </c>
      <c r="G22" s="79" t="b">
        <v>0</v>
      </c>
      <c r="H22" s="79" t="b">
        <v>1</v>
      </c>
      <c r="I22" s="79" t="b">
        <v>0</v>
      </c>
      <c r="J22" s="79" t="b">
        <v>0</v>
      </c>
      <c r="K22" s="79" t="b">
        <v>0</v>
      </c>
      <c r="L22" s="79" t="b">
        <v>0</v>
      </c>
    </row>
    <row r="23" spans="1:12" ht="15">
      <c r="A23" s="111" t="s">
        <v>1722</v>
      </c>
      <c r="B23" s="111" t="s">
        <v>1723</v>
      </c>
      <c r="C23" s="79">
        <v>6</v>
      </c>
      <c r="D23" s="115">
        <v>0.0031297037651409924</v>
      </c>
      <c r="E23" s="115">
        <v>2.756382505621472</v>
      </c>
      <c r="F23" s="79" t="s">
        <v>1595</v>
      </c>
      <c r="G23" s="79" t="b">
        <v>0</v>
      </c>
      <c r="H23" s="79" t="b">
        <v>0</v>
      </c>
      <c r="I23" s="79" t="b">
        <v>0</v>
      </c>
      <c r="J23" s="79" t="b">
        <v>0</v>
      </c>
      <c r="K23" s="79" t="b">
        <v>1</v>
      </c>
      <c r="L23" s="79" t="b">
        <v>0</v>
      </c>
    </row>
    <row r="24" spans="1:12" ht="15">
      <c r="A24" s="111" t="s">
        <v>1723</v>
      </c>
      <c r="B24" s="111" t="s">
        <v>1678</v>
      </c>
      <c r="C24" s="79">
        <v>6</v>
      </c>
      <c r="D24" s="115">
        <v>0.0031297037651409924</v>
      </c>
      <c r="E24" s="115">
        <v>2.2123144612711965</v>
      </c>
      <c r="F24" s="79" t="s">
        <v>1595</v>
      </c>
      <c r="G24" s="79" t="b">
        <v>0</v>
      </c>
      <c r="H24" s="79" t="b">
        <v>1</v>
      </c>
      <c r="I24" s="79" t="b">
        <v>0</v>
      </c>
      <c r="J24" s="79" t="b">
        <v>0</v>
      </c>
      <c r="K24" s="79" t="b">
        <v>0</v>
      </c>
      <c r="L24" s="79" t="b">
        <v>0</v>
      </c>
    </row>
    <row r="25" spans="1:12" ht="15">
      <c r="A25" s="111" t="s">
        <v>1678</v>
      </c>
      <c r="B25" s="111" t="s">
        <v>1724</v>
      </c>
      <c r="C25" s="79">
        <v>6</v>
      </c>
      <c r="D25" s="115">
        <v>0.0031297037651409924</v>
      </c>
      <c r="E25" s="115">
        <v>2.2123144612711965</v>
      </c>
      <c r="F25" s="79" t="s">
        <v>1595</v>
      </c>
      <c r="G25" s="79" t="b">
        <v>0</v>
      </c>
      <c r="H25" s="79" t="b">
        <v>0</v>
      </c>
      <c r="I25" s="79" t="b">
        <v>0</v>
      </c>
      <c r="J25" s="79" t="b">
        <v>0</v>
      </c>
      <c r="K25" s="79" t="b">
        <v>0</v>
      </c>
      <c r="L25" s="79" t="b">
        <v>0</v>
      </c>
    </row>
    <row r="26" spans="1:12" ht="15">
      <c r="A26" s="111" t="s">
        <v>1482</v>
      </c>
      <c r="B26" s="111" t="s">
        <v>1483</v>
      </c>
      <c r="C26" s="79">
        <v>6</v>
      </c>
      <c r="D26" s="115">
        <v>0.0027669094076326417</v>
      </c>
      <c r="E26" s="115">
        <v>2.4931410708468906</v>
      </c>
      <c r="F26" s="79" t="s">
        <v>1595</v>
      </c>
      <c r="G26" s="79" t="b">
        <v>0</v>
      </c>
      <c r="H26" s="79" t="b">
        <v>0</v>
      </c>
      <c r="I26" s="79" t="b">
        <v>0</v>
      </c>
      <c r="J26" s="79" t="b">
        <v>0</v>
      </c>
      <c r="K26" s="79" t="b">
        <v>0</v>
      </c>
      <c r="L26" s="79" t="b">
        <v>0</v>
      </c>
    </row>
    <row r="27" spans="1:12" ht="15">
      <c r="A27" s="111" t="s">
        <v>1681</v>
      </c>
      <c r="B27" s="111" t="s">
        <v>1679</v>
      </c>
      <c r="C27" s="79">
        <v>6</v>
      </c>
      <c r="D27" s="115">
        <v>0.0031297037651409924</v>
      </c>
      <c r="E27" s="115">
        <v>2.0293837776852097</v>
      </c>
      <c r="F27" s="79" t="s">
        <v>1595</v>
      </c>
      <c r="G27" s="79" t="b">
        <v>0</v>
      </c>
      <c r="H27" s="79" t="b">
        <v>0</v>
      </c>
      <c r="I27" s="79" t="b">
        <v>0</v>
      </c>
      <c r="J27" s="79" t="b">
        <v>0</v>
      </c>
      <c r="K27" s="79" t="b">
        <v>0</v>
      </c>
      <c r="L27" s="79" t="b">
        <v>0</v>
      </c>
    </row>
    <row r="28" spans="1:12" ht="15">
      <c r="A28" s="111" t="s">
        <v>1681</v>
      </c>
      <c r="B28" s="111" t="s">
        <v>1438</v>
      </c>
      <c r="C28" s="79">
        <v>6</v>
      </c>
      <c r="D28" s="115">
        <v>0.0031297037651409924</v>
      </c>
      <c r="E28" s="115">
        <v>1.1543225142935096</v>
      </c>
      <c r="F28" s="79" t="s">
        <v>1595</v>
      </c>
      <c r="G28" s="79" t="b">
        <v>0</v>
      </c>
      <c r="H28" s="79" t="b">
        <v>0</v>
      </c>
      <c r="I28" s="79" t="b">
        <v>0</v>
      </c>
      <c r="J28" s="79" t="b">
        <v>1</v>
      </c>
      <c r="K28" s="79" t="b">
        <v>0</v>
      </c>
      <c r="L28" s="79" t="b">
        <v>0</v>
      </c>
    </row>
    <row r="29" spans="1:12" ht="15">
      <c r="A29" s="111" t="s">
        <v>1735</v>
      </c>
      <c r="B29" s="111" t="s">
        <v>1736</v>
      </c>
      <c r="C29" s="79">
        <v>6</v>
      </c>
      <c r="D29" s="115">
        <v>0.0026374224966798617</v>
      </c>
      <c r="E29" s="115">
        <v>2.756382505621472</v>
      </c>
      <c r="F29" s="79" t="s">
        <v>1595</v>
      </c>
      <c r="G29" s="79" t="b">
        <v>0</v>
      </c>
      <c r="H29" s="79" t="b">
        <v>0</v>
      </c>
      <c r="I29" s="79" t="b">
        <v>0</v>
      </c>
      <c r="J29" s="79" t="b">
        <v>0</v>
      </c>
      <c r="K29" s="79" t="b">
        <v>1</v>
      </c>
      <c r="L29" s="79" t="b">
        <v>0</v>
      </c>
    </row>
    <row r="30" spans="1:12" ht="15">
      <c r="A30" s="111" t="s">
        <v>1736</v>
      </c>
      <c r="B30" s="111" t="s">
        <v>1439</v>
      </c>
      <c r="C30" s="79">
        <v>6</v>
      </c>
      <c r="D30" s="115">
        <v>0.0026374224966798617</v>
      </c>
      <c r="E30" s="115">
        <v>1.610254469943234</v>
      </c>
      <c r="F30" s="79" t="s">
        <v>1595</v>
      </c>
      <c r="G30" s="79" t="b">
        <v>0</v>
      </c>
      <c r="H30" s="79" t="b">
        <v>1</v>
      </c>
      <c r="I30" s="79" t="b">
        <v>0</v>
      </c>
      <c r="J30" s="79" t="b">
        <v>0</v>
      </c>
      <c r="K30" s="79" t="b">
        <v>0</v>
      </c>
      <c r="L30" s="79" t="b">
        <v>0</v>
      </c>
    </row>
    <row r="31" spans="1:12" ht="15">
      <c r="A31" s="111" t="s">
        <v>1438</v>
      </c>
      <c r="B31" s="111" t="s">
        <v>1690</v>
      </c>
      <c r="C31" s="79">
        <v>6</v>
      </c>
      <c r="D31" s="115">
        <v>0.0026374224966798617</v>
      </c>
      <c r="E31" s="115">
        <v>1.3057912984408588</v>
      </c>
      <c r="F31" s="79" t="s">
        <v>1595</v>
      </c>
      <c r="G31" s="79" t="b">
        <v>1</v>
      </c>
      <c r="H31" s="79" t="b">
        <v>0</v>
      </c>
      <c r="I31" s="79" t="b">
        <v>0</v>
      </c>
      <c r="J31" s="79" t="b">
        <v>0</v>
      </c>
      <c r="K31" s="79" t="b">
        <v>1</v>
      </c>
      <c r="L31" s="79" t="b">
        <v>0</v>
      </c>
    </row>
    <row r="32" spans="1:12" ht="15">
      <c r="A32" s="111" t="s">
        <v>1690</v>
      </c>
      <c r="B32" s="111" t="s">
        <v>1683</v>
      </c>
      <c r="C32" s="79">
        <v>6</v>
      </c>
      <c r="D32" s="115">
        <v>0.0026374224966798617</v>
      </c>
      <c r="E32" s="115">
        <v>2.580291246565791</v>
      </c>
      <c r="F32" s="79" t="s">
        <v>1595</v>
      </c>
      <c r="G32" s="79" t="b">
        <v>0</v>
      </c>
      <c r="H32" s="79" t="b">
        <v>1</v>
      </c>
      <c r="I32" s="79" t="b">
        <v>0</v>
      </c>
      <c r="J32" s="79" t="b">
        <v>0</v>
      </c>
      <c r="K32" s="79" t="b">
        <v>1</v>
      </c>
      <c r="L32" s="79" t="b">
        <v>0</v>
      </c>
    </row>
    <row r="33" spans="1:12" ht="15">
      <c r="A33" s="111" t="s">
        <v>1438</v>
      </c>
      <c r="B33" s="111" t="s">
        <v>1700</v>
      </c>
      <c r="C33" s="79">
        <v>5</v>
      </c>
      <c r="D33" s="115">
        <v>0.002305757839693868</v>
      </c>
      <c r="E33" s="115">
        <v>1.2846019993709208</v>
      </c>
      <c r="F33" s="79" t="s">
        <v>1595</v>
      </c>
      <c r="G33" s="79" t="b">
        <v>1</v>
      </c>
      <c r="H33" s="79" t="b">
        <v>0</v>
      </c>
      <c r="I33" s="79" t="b">
        <v>0</v>
      </c>
      <c r="J33" s="79" t="b">
        <v>0</v>
      </c>
      <c r="K33" s="79" t="b">
        <v>0</v>
      </c>
      <c r="L33" s="79" t="b">
        <v>0</v>
      </c>
    </row>
    <row r="34" spans="1:12" ht="15">
      <c r="A34" s="111" t="s">
        <v>1447</v>
      </c>
      <c r="B34" s="111" t="s">
        <v>1676</v>
      </c>
      <c r="C34" s="79">
        <v>5</v>
      </c>
      <c r="D34" s="115">
        <v>0.002305757839693868</v>
      </c>
      <c r="E34" s="115">
        <v>0.8307266907307871</v>
      </c>
      <c r="F34" s="79" t="s">
        <v>1595</v>
      </c>
      <c r="G34" s="79" t="b">
        <v>0</v>
      </c>
      <c r="H34" s="79" t="b">
        <v>0</v>
      </c>
      <c r="I34" s="79" t="b">
        <v>0</v>
      </c>
      <c r="J34" s="79" t="b">
        <v>0</v>
      </c>
      <c r="K34" s="79" t="b">
        <v>0</v>
      </c>
      <c r="L34" s="79" t="b">
        <v>0</v>
      </c>
    </row>
    <row r="35" spans="1:12" ht="15">
      <c r="A35" s="111" t="s">
        <v>1440</v>
      </c>
      <c r="B35" s="111" t="s">
        <v>1679</v>
      </c>
      <c r="C35" s="79">
        <v>5</v>
      </c>
      <c r="D35" s="115">
        <v>0.002305757839693868</v>
      </c>
      <c r="E35" s="115">
        <v>1.4979048606429546</v>
      </c>
      <c r="F35" s="79" t="s">
        <v>1595</v>
      </c>
      <c r="G35" s="79" t="b">
        <v>0</v>
      </c>
      <c r="H35" s="79" t="b">
        <v>0</v>
      </c>
      <c r="I35" s="79" t="b">
        <v>0</v>
      </c>
      <c r="J35" s="79" t="b">
        <v>0</v>
      </c>
      <c r="K35" s="79" t="b">
        <v>0</v>
      </c>
      <c r="L35" s="79" t="b">
        <v>0</v>
      </c>
    </row>
    <row r="36" spans="1:12" ht="15">
      <c r="A36" s="111" t="s">
        <v>1676</v>
      </c>
      <c r="B36" s="111" t="s">
        <v>1706</v>
      </c>
      <c r="C36" s="79">
        <v>5</v>
      </c>
      <c r="D36" s="115">
        <v>0.002305757839693868</v>
      </c>
      <c r="E36" s="115">
        <v>1.5522625229655473</v>
      </c>
      <c r="F36" s="79" t="s">
        <v>1595</v>
      </c>
      <c r="G36" s="79" t="b">
        <v>0</v>
      </c>
      <c r="H36" s="79" t="b">
        <v>0</v>
      </c>
      <c r="I36" s="79" t="b">
        <v>0</v>
      </c>
      <c r="J36" s="79" t="b">
        <v>0</v>
      </c>
      <c r="K36" s="79" t="b">
        <v>0</v>
      </c>
      <c r="L36" s="79" t="b">
        <v>0</v>
      </c>
    </row>
    <row r="37" spans="1:12" ht="15">
      <c r="A37" s="111" t="s">
        <v>1438</v>
      </c>
      <c r="B37" s="111" t="s">
        <v>1676</v>
      </c>
      <c r="C37" s="79">
        <v>5</v>
      </c>
      <c r="D37" s="115">
        <v>0.002305757839693868</v>
      </c>
      <c r="E37" s="115">
        <v>0.2320729480947361</v>
      </c>
      <c r="F37" s="79" t="s">
        <v>1595</v>
      </c>
      <c r="G37" s="79" t="b">
        <v>1</v>
      </c>
      <c r="H37" s="79" t="b">
        <v>0</v>
      </c>
      <c r="I37" s="79" t="b">
        <v>0</v>
      </c>
      <c r="J37" s="79" t="b">
        <v>0</v>
      </c>
      <c r="K37" s="79" t="b">
        <v>0</v>
      </c>
      <c r="L37" s="79" t="b">
        <v>0</v>
      </c>
    </row>
    <row r="38" spans="1:12" ht="15">
      <c r="A38" s="111" t="s">
        <v>1438</v>
      </c>
      <c r="B38" s="111" t="s">
        <v>1445</v>
      </c>
      <c r="C38" s="79">
        <v>5</v>
      </c>
      <c r="D38" s="115">
        <v>0.002305757839693868</v>
      </c>
      <c r="E38" s="115">
        <v>0.9255800567292528</v>
      </c>
      <c r="F38" s="79" t="s">
        <v>1595</v>
      </c>
      <c r="G38" s="79" t="b">
        <v>1</v>
      </c>
      <c r="H38" s="79" t="b">
        <v>0</v>
      </c>
      <c r="I38" s="79" t="b">
        <v>0</v>
      </c>
      <c r="J38" s="79" t="b">
        <v>0</v>
      </c>
      <c r="K38" s="79" t="b">
        <v>0</v>
      </c>
      <c r="L38" s="79" t="b">
        <v>0</v>
      </c>
    </row>
    <row r="39" spans="1:12" ht="15">
      <c r="A39" s="111" t="s">
        <v>1746</v>
      </c>
      <c r="B39" s="111" t="s">
        <v>1747</v>
      </c>
      <c r="C39" s="79">
        <v>5</v>
      </c>
      <c r="D39" s="115">
        <v>0.002305757839693868</v>
      </c>
      <c r="E39" s="115">
        <v>2.835563751669097</v>
      </c>
      <c r="F39" s="79" t="s">
        <v>1595</v>
      </c>
      <c r="G39" s="79" t="b">
        <v>0</v>
      </c>
      <c r="H39" s="79" t="b">
        <v>0</v>
      </c>
      <c r="I39" s="79" t="b">
        <v>0</v>
      </c>
      <c r="J39" s="79" t="b">
        <v>0</v>
      </c>
      <c r="K39" s="79" t="b">
        <v>0</v>
      </c>
      <c r="L39" s="79" t="b">
        <v>0</v>
      </c>
    </row>
    <row r="40" spans="1:12" ht="15">
      <c r="A40" s="111" t="s">
        <v>1747</v>
      </c>
      <c r="B40" s="111" t="s">
        <v>1708</v>
      </c>
      <c r="C40" s="79">
        <v>5</v>
      </c>
      <c r="D40" s="115">
        <v>0.002305757839693868</v>
      </c>
      <c r="E40" s="115">
        <v>2.6894357159908586</v>
      </c>
      <c r="F40" s="79" t="s">
        <v>1595</v>
      </c>
      <c r="G40" s="79" t="b">
        <v>0</v>
      </c>
      <c r="H40" s="79" t="b">
        <v>0</v>
      </c>
      <c r="I40" s="79" t="b">
        <v>0</v>
      </c>
      <c r="J40" s="79" t="b">
        <v>0</v>
      </c>
      <c r="K40" s="79" t="b">
        <v>1</v>
      </c>
      <c r="L40" s="79" t="b">
        <v>0</v>
      </c>
    </row>
    <row r="41" spans="1:12" ht="15">
      <c r="A41" s="111" t="s">
        <v>1708</v>
      </c>
      <c r="B41" s="111" t="s">
        <v>1688</v>
      </c>
      <c r="C41" s="79">
        <v>5</v>
      </c>
      <c r="D41" s="115">
        <v>0.002305757839693868</v>
      </c>
      <c r="E41" s="115">
        <v>2.4341632108875526</v>
      </c>
      <c r="F41" s="79" t="s">
        <v>1595</v>
      </c>
      <c r="G41" s="79" t="b">
        <v>0</v>
      </c>
      <c r="H41" s="79" t="b">
        <v>1</v>
      </c>
      <c r="I41" s="79" t="b">
        <v>0</v>
      </c>
      <c r="J41" s="79" t="b">
        <v>0</v>
      </c>
      <c r="K41" s="79" t="b">
        <v>0</v>
      </c>
      <c r="L41" s="79" t="b">
        <v>0</v>
      </c>
    </row>
    <row r="42" spans="1:12" ht="15">
      <c r="A42" s="111" t="s">
        <v>1688</v>
      </c>
      <c r="B42" s="111" t="s">
        <v>1571</v>
      </c>
      <c r="C42" s="79">
        <v>5</v>
      </c>
      <c r="D42" s="115">
        <v>0.002305757839693868</v>
      </c>
      <c r="E42" s="115">
        <v>2.427323786357247</v>
      </c>
      <c r="F42" s="79" t="s">
        <v>1595</v>
      </c>
      <c r="G42" s="79" t="b">
        <v>0</v>
      </c>
      <c r="H42" s="79" t="b">
        <v>0</v>
      </c>
      <c r="I42" s="79" t="b">
        <v>0</v>
      </c>
      <c r="J42" s="79" t="b">
        <v>0</v>
      </c>
      <c r="K42" s="79" t="b">
        <v>0</v>
      </c>
      <c r="L42" s="79" t="b">
        <v>0</v>
      </c>
    </row>
    <row r="43" spans="1:12" ht="15">
      <c r="A43" s="111" t="s">
        <v>1750</v>
      </c>
      <c r="B43" s="111" t="s">
        <v>1442</v>
      </c>
      <c r="C43" s="79">
        <v>5</v>
      </c>
      <c r="D43" s="115">
        <v>0.003258292596216107</v>
      </c>
      <c r="E43" s="115">
        <v>2.358442496949434</v>
      </c>
      <c r="F43" s="79" t="s">
        <v>1595</v>
      </c>
      <c r="G43" s="79" t="b">
        <v>0</v>
      </c>
      <c r="H43" s="79" t="b">
        <v>0</v>
      </c>
      <c r="I43" s="79" t="b">
        <v>0</v>
      </c>
      <c r="J43" s="79" t="b">
        <v>0</v>
      </c>
      <c r="K43" s="79" t="b">
        <v>0</v>
      </c>
      <c r="L43" s="79" t="b">
        <v>0</v>
      </c>
    </row>
    <row r="44" spans="1:12" ht="15">
      <c r="A44" s="111" t="s">
        <v>1751</v>
      </c>
      <c r="B44" s="111" t="s">
        <v>1737</v>
      </c>
      <c r="C44" s="79">
        <v>4</v>
      </c>
      <c r="D44" s="115">
        <v>0.0019502590523580452</v>
      </c>
      <c r="E44" s="115">
        <v>2.835563751669097</v>
      </c>
      <c r="F44" s="79" t="s">
        <v>1595</v>
      </c>
      <c r="G44" s="79" t="b">
        <v>0</v>
      </c>
      <c r="H44" s="79" t="b">
        <v>0</v>
      </c>
      <c r="I44" s="79" t="b">
        <v>0</v>
      </c>
      <c r="J44" s="79" t="b">
        <v>0</v>
      </c>
      <c r="K44" s="79" t="b">
        <v>0</v>
      </c>
      <c r="L44" s="79" t="b">
        <v>0</v>
      </c>
    </row>
    <row r="45" spans="1:12" ht="15">
      <c r="A45" s="111" t="s">
        <v>1737</v>
      </c>
      <c r="B45" s="111" t="s">
        <v>1752</v>
      </c>
      <c r="C45" s="79">
        <v>4</v>
      </c>
      <c r="D45" s="115">
        <v>0.0019502590523580452</v>
      </c>
      <c r="E45" s="115">
        <v>2.835563751669097</v>
      </c>
      <c r="F45" s="79" t="s">
        <v>1595</v>
      </c>
      <c r="G45" s="79" t="b">
        <v>0</v>
      </c>
      <c r="H45" s="79" t="b">
        <v>0</v>
      </c>
      <c r="I45" s="79" t="b">
        <v>0</v>
      </c>
      <c r="J45" s="79" t="b">
        <v>0</v>
      </c>
      <c r="K45" s="79" t="b">
        <v>0</v>
      </c>
      <c r="L45" s="79" t="b">
        <v>0</v>
      </c>
    </row>
    <row r="46" spans="1:12" ht="15">
      <c r="A46" s="111" t="s">
        <v>1752</v>
      </c>
      <c r="B46" s="111" t="s">
        <v>1753</v>
      </c>
      <c r="C46" s="79">
        <v>4</v>
      </c>
      <c r="D46" s="115">
        <v>0.0019502590523580452</v>
      </c>
      <c r="E46" s="115">
        <v>2.932473764677153</v>
      </c>
      <c r="F46" s="79" t="s">
        <v>1595</v>
      </c>
      <c r="G46" s="79" t="b">
        <v>0</v>
      </c>
      <c r="H46" s="79" t="b">
        <v>0</v>
      </c>
      <c r="I46" s="79" t="b">
        <v>0</v>
      </c>
      <c r="J46" s="79" t="b">
        <v>0</v>
      </c>
      <c r="K46" s="79" t="b">
        <v>0</v>
      </c>
      <c r="L46" s="79" t="b">
        <v>0</v>
      </c>
    </row>
    <row r="47" spans="1:12" ht="15">
      <c r="A47" s="111" t="s">
        <v>1753</v>
      </c>
      <c r="B47" s="111" t="s">
        <v>1691</v>
      </c>
      <c r="C47" s="79">
        <v>4</v>
      </c>
      <c r="D47" s="115">
        <v>0.0019502590523580452</v>
      </c>
      <c r="E47" s="115">
        <v>2.6314437690131722</v>
      </c>
      <c r="F47" s="79" t="s">
        <v>1595</v>
      </c>
      <c r="G47" s="79" t="b">
        <v>0</v>
      </c>
      <c r="H47" s="79" t="b">
        <v>0</v>
      </c>
      <c r="I47" s="79" t="b">
        <v>0</v>
      </c>
      <c r="J47" s="79" t="b">
        <v>0</v>
      </c>
      <c r="K47" s="79" t="b">
        <v>0</v>
      </c>
      <c r="L47" s="79" t="b">
        <v>0</v>
      </c>
    </row>
    <row r="48" spans="1:12" ht="15">
      <c r="A48" s="111" t="s">
        <v>1691</v>
      </c>
      <c r="B48" s="111" t="s">
        <v>1754</v>
      </c>
      <c r="C48" s="79">
        <v>4</v>
      </c>
      <c r="D48" s="115">
        <v>0.0019502590523580452</v>
      </c>
      <c r="E48" s="115">
        <v>2.6314437690131722</v>
      </c>
      <c r="F48" s="79" t="s">
        <v>1595</v>
      </c>
      <c r="G48" s="79" t="b">
        <v>0</v>
      </c>
      <c r="H48" s="79" t="b">
        <v>0</v>
      </c>
      <c r="I48" s="79" t="b">
        <v>0</v>
      </c>
      <c r="J48" s="79" t="b">
        <v>1</v>
      </c>
      <c r="K48" s="79" t="b">
        <v>0</v>
      </c>
      <c r="L48" s="79" t="b">
        <v>0</v>
      </c>
    </row>
    <row r="49" spans="1:12" ht="15">
      <c r="A49" s="111" t="s">
        <v>1754</v>
      </c>
      <c r="B49" s="111" t="s">
        <v>1439</v>
      </c>
      <c r="C49" s="79">
        <v>4</v>
      </c>
      <c r="D49" s="115">
        <v>0.0019502590523580452</v>
      </c>
      <c r="E49" s="115">
        <v>1.610254469943234</v>
      </c>
      <c r="F49" s="79" t="s">
        <v>1595</v>
      </c>
      <c r="G49" s="79" t="b">
        <v>1</v>
      </c>
      <c r="H49" s="79" t="b">
        <v>0</v>
      </c>
      <c r="I49" s="79" t="b">
        <v>0</v>
      </c>
      <c r="J49" s="79" t="b">
        <v>0</v>
      </c>
      <c r="K49" s="79" t="b">
        <v>0</v>
      </c>
      <c r="L49" s="79" t="b">
        <v>0</v>
      </c>
    </row>
    <row r="50" spans="1:12" ht="15">
      <c r="A50" s="111" t="s">
        <v>1439</v>
      </c>
      <c r="B50" s="111" t="s">
        <v>1501</v>
      </c>
      <c r="C50" s="79">
        <v>4</v>
      </c>
      <c r="D50" s="115">
        <v>0.0019502590523580452</v>
      </c>
      <c r="E50" s="115">
        <v>1.2958605127212712</v>
      </c>
      <c r="F50" s="79" t="s">
        <v>1595</v>
      </c>
      <c r="G50" s="79" t="b">
        <v>0</v>
      </c>
      <c r="H50" s="79" t="b">
        <v>0</v>
      </c>
      <c r="I50" s="79" t="b">
        <v>0</v>
      </c>
      <c r="J50" s="79" t="b">
        <v>0</v>
      </c>
      <c r="K50" s="79" t="b">
        <v>0</v>
      </c>
      <c r="L50" s="79" t="b">
        <v>0</v>
      </c>
    </row>
    <row r="51" spans="1:12" ht="15">
      <c r="A51" s="111" t="s">
        <v>1501</v>
      </c>
      <c r="B51" s="111" t="s">
        <v>1755</v>
      </c>
      <c r="C51" s="79">
        <v>4</v>
      </c>
      <c r="D51" s="115">
        <v>0.0019502590523580452</v>
      </c>
      <c r="E51" s="115">
        <v>2.580291246565791</v>
      </c>
      <c r="F51" s="79" t="s">
        <v>1595</v>
      </c>
      <c r="G51" s="79" t="b">
        <v>0</v>
      </c>
      <c r="H51" s="79" t="b">
        <v>0</v>
      </c>
      <c r="I51" s="79" t="b">
        <v>0</v>
      </c>
      <c r="J51" s="79" t="b">
        <v>0</v>
      </c>
      <c r="K51" s="79" t="b">
        <v>0</v>
      </c>
      <c r="L51" s="79" t="b">
        <v>0</v>
      </c>
    </row>
    <row r="52" spans="1:12" ht="15">
      <c r="A52" s="111" t="s">
        <v>1755</v>
      </c>
      <c r="B52" s="111" t="s">
        <v>1756</v>
      </c>
      <c r="C52" s="79">
        <v>4</v>
      </c>
      <c r="D52" s="115">
        <v>0.0019502590523580452</v>
      </c>
      <c r="E52" s="115">
        <v>2.932473764677153</v>
      </c>
      <c r="F52" s="79" t="s">
        <v>1595</v>
      </c>
      <c r="G52" s="79" t="b">
        <v>0</v>
      </c>
      <c r="H52" s="79" t="b">
        <v>0</v>
      </c>
      <c r="I52" s="79" t="b">
        <v>0</v>
      </c>
      <c r="J52" s="79" t="b">
        <v>0</v>
      </c>
      <c r="K52" s="79" t="b">
        <v>0</v>
      </c>
      <c r="L52" s="79" t="b">
        <v>0</v>
      </c>
    </row>
    <row r="53" spans="1:12" ht="15">
      <c r="A53" s="111" t="s">
        <v>1756</v>
      </c>
      <c r="B53" s="111" t="s">
        <v>1522</v>
      </c>
      <c r="C53" s="79">
        <v>4</v>
      </c>
      <c r="D53" s="115">
        <v>0.0019502590523580452</v>
      </c>
      <c r="E53" s="115">
        <v>2.6894357159908586</v>
      </c>
      <c r="F53" s="79" t="s">
        <v>1595</v>
      </c>
      <c r="G53" s="79" t="b">
        <v>0</v>
      </c>
      <c r="H53" s="79" t="b">
        <v>0</v>
      </c>
      <c r="I53" s="79" t="b">
        <v>0</v>
      </c>
      <c r="J53" s="79" t="b">
        <v>0</v>
      </c>
      <c r="K53" s="79" t="b">
        <v>0</v>
      </c>
      <c r="L53" s="79" t="b">
        <v>0</v>
      </c>
    </row>
    <row r="54" spans="1:12" ht="15">
      <c r="A54" s="111" t="s">
        <v>1522</v>
      </c>
      <c r="B54" s="111" t="s">
        <v>1470</v>
      </c>
      <c r="C54" s="79">
        <v>4</v>
      </c>
      <c r="D54" s="115">
        <v>0.0019502590523580452</v>
      </c>
      <c r="E54" s="115">
        <v>2.388405720326878</v>
      </c>
      <c r="F54" s="79" t="s">
        <v>1595</v>
      </c>
      <c r="G54" s="79" t="b">
        <v>0</v>
      </c>
      <c r="H54" s="79" t="b">
        <v>0</v>
      </c>
      <c r="I54" s="79" t="b">
        <v>0</v>
      </c>
      <c r="J54" s="79" t="b">
        <v>1</v>
      </c>
      <c r="K54" s="79" t="b">
        <v>0</v>
      </c>
      <c r="L54" s="79" t="b">
        <v>0</v>
      </c>
    </row>
    <row r="55" spans="1:12" ht="15">
      <c r="A55" s="111" t="s">
        <v>1470</v>
      </c>
      <c r="B55" s="111" t="s">
        <v>1514</v>
      </c>
      <c r="C55" s="79">
        <v>4</v>
      </c>
      <c r="D55" s="115">
        <v>0.0019502590523580452</v>
      </c>
      <c r="E55" s="115">
        <v>2.5345337560051155</v>
      </c>
      <c r="F55" s="79" t="s">
        <v>1595</v>
      </c>
      <c r="G55" s="79" t="b">
        <v>1</v>
      </c>
      <c r="H55" s="79" t="b">
        <v>0</v>
      </c>
      <c r="I55" s="79" t="b">
        <v>0</v>
      </c>
      <c r="J55" s="79" t="b">
        <v>0</v>
      </c>
      <c r="K55" s="79" t="b">
        <v>0</v>
      </c>
      <c r="L55" s="79" t="b">
        <v>0</v>
      </c>
    </row>
    <row r="56" spans="1:12" ht="15">
      <c r="A56" s="111" t="s">
        <v>1514</v>
      </c>
      <c r="B56" s="111" t="s">
        <v>1510</v>
      </c>
      <c r="C56" s="79">
        <v>4</v>
      </c>
      <c r="D56" s="115">
        <v>0.0019502590523580452</v>
      </c>
      <c r="E56" s="115">
        <v>2.580291246565791</v>
      </c>
      <c r="F56" s="79" t="s">
        <v>1595</v>
      </c>
      <c r="G56" s="79" t="b">
        <v>0</v>
      </c>
      <c r="H56" s="79" t="b">
        <v>0</v>
      </c>
      <c r="I56" s="79" t="b">
        <v>0</v>
      </c>
      <c r="J56" s="79" t="b">
        <v>0</v>
      </c>
      <c r="K56" s="79" t="b">
        <v>0</v>
      </c>
      <c r="L56" s="79" t="b">
        <v>0</v>
      </c>
    </row>
    <row r="57" spans="1:12" ht="15">
      <c r="A57" s="111" t="s">
        <v>1510</v>
      </c>
      <c r="B57" s="111" t="s">
        <v>1547</v>
      </c>
      <c r="C57" s="79">
        <v>4</v>
      </c>
      <c r="D57" s="115">
        <v>0.0019502590523580452</v>
      </c>
      <c r="E57" s="115">
        <v>2.228108728454428</v>
      </c>
      <c r="F57" s="79" t="s">
        <v>1595</v>
      </c>
      <c r="G57" s="79" t="b">
        <v>0</v>
      </c>
      <c r="H57" s="79" t="b">
        <v>0</v>
      </c>
      <c r="I57" s="79" t="b">
        <v>0</v>
      </c>
      <c r="J57" s="79" t="b">
        <v>0</v>
      </c>
      <c r="K57" s="79" t="b">
        <v>0</v>
      </c>
      <c r="L57" s="79" t="b">
        <v>0</v>
      </c>
    </row>
    <row r="58" spans="1:12" ht="15">
      <c r="A58" s="111" t="s">
        <v>1547</v>
      </c>
      <c r="B58" s="111" t="s">
        <v>1757</v>
      </c>
      <c r="C58" s="79">
        <v>4</v>
      </c>
      <c r="D58" s="115">
        <v>0.0019502590523580452</v>
      </c>
      <c r="E58" s="115">
        <v>2.455352509957491</v>
      </c>
      <c r="F58" s="79" t="s">
        <v>1595</v>
      </c>
      <c r="G58" s="79" t="b">
        <v>0</v>
      </c>
      <c r="H58" s="79" t="b">
        <v>0</v>
      </c>
      <c r="I58" s="79" t="b">
        <v>0</v>
      </c>
      <c r="J58" s="79" t="b">
        <v>0</v>
      </c>
      <c r="K58" s="79" t="b">
        <v>1</v>
      </c>
      <c r="L58" s="79" t="b">
        <v>0</v>
      </c>
    </row>
    <row r="59" spans="1:12" ht="15">
      <c r="A59" s="111" t="s">
        <v>1757</v>
      </c>
      <c r="B59" s="111" t="s">
        <v>1758</v>
      </c>
      <c r="C59" s="79">
        <v>4</v>
      </c>
      <c r="D59" s="115">
        <v>0.0019502590523580452</v>
      </c>
      <c r="E59" s="115">
        <v>2.932473764677153</v>
      </c>
      <c r="F59" s="79" t="s">
        <v>1595</v>
      </c>
      <c r="G59" s="79" t="b">
        <v>0</v>
      </c>
      <c r="H59" s="79" t="b">
        <v>1</v>
      </c>
      <c r="I59" s="79" t="b">
        <v>0</v>
      </c>
      <c r="J59" s="79" t="b">
        <v>1</v>
      </c>
      <c r="K59" s="79" t="b">
        <v>0</v>
      </c>
      <c r="L59" s="79" t="b">
        <v>0</v>
      </c>
    </row>
    <row r="60" spans="1:12" ht="15">
      <c r="A60" s="111" t="s">
        <v>1758</v>
      </c>
      <c r="B60" s="111" t="s">
        <v>1759</v>
      </c>
      <c r="C60" s="79">
        <v>4</v>
      </c>
      <c r="D60" s="115">
        <v>0.0019502590523580452</v>
      </c>
      <c r="E60" s="115">
        <v>2.932473764677153</v>
      </c>
      <c r="F60" s="79" t="s">
        <v>1595</v>
      </c>
      <c r="G60" s="79" t="b">
        <v>1</v>
      </c>
      <c r="H60" s="79" t="b">
        <v>0</v>
      </c>
      <c r="I60" s="79" t="b">
        <v>0</v>
      </c>
      <c r="J60" s="79" t="b">
        <v>0</v>
      </c>
      <c r="K60" s="79" t="b">
        <v>0</v>
      </c>
      <c r="L60" s="79" t="b">
        <v>0</v>
      </c>
    </row>
    <row r="61" spans="1:12" ht="15">
      <c r="A61" s="111" t="s">
        <v>1759</v>
      </c>
      <c r="B61" s="111" t="s">
        <v>1692</v>
      </c>
      <c r="C61" s="79">
        <v>4</v>
      </c>
      <c r="D61" s="115">
        <v>0.0019502590523580452</v>
      </c>
      <c r="E61" s="115">
        <v>2.6314437690131722</v>
      </c>
      <c r="F61" s="79" t="s">
        <v>1595</v>
      </c>
      <c r="G61" s="79" t="b">
        <v>0</v>
      </c>
      <c r="H61" s="79" t="b">
        <v>0</v>
      </c>
      <c r="I61" s="79" t="b">
        <v>0</v>
      </c>
      <c r="J61" s="79" t="b">
        <v>0</v>
      </c>
      <c r="K61" s="79" t="b">
        <v>0</v>
      </c>
      <c r="L61" s="79" t="b">
        <v>0</v>
      </c>
    </row>
    <row r="62" spans="1:12" ht="15">
      <c r="A62" s="111" t="s">
        <v>1692</v>
      </c>
      <c r="B62" s="111" t="s">
        <v>1692</v>
      </c>
      <c r="C62" s="79">
        <v>4</v>
      </c>
      <c r="D62" s="115">
        <v>0.0019502590523580452</v>
      </c>
      <c r="E62" s="115">
        <v>2.330413773349191</v>
      </c>
      <c r="F62" s="79" t="s">
        <v>1595</v>
      </c>
      <c r="G62" s="79" t="b">
        <v>0</v>
      </c>
      <c r="H62" s="79" t="b">
        <v>0</v>
      </c>
      <c r="I62" s="79" t="b">
        <v>0</v>
      </c>
      <c r="J62" s="79" t="b">
        <v>0</v>
      </c>
      <c r="K62" s="79" t="b">
        <v>0</v>
      </c>
      <c r="L62" s="79" t="b">
        <v>0</v>
      </c>
    </row>
    <row r="63" spans="1:12" ht="15">
      <c r="A63" s="111" t="s">
        <v>1692</v>
      </c>
      <c r="B63" s="111" t="s">
        <v>1455</v>
      </c>
      <c r="C63" s="79">
        <v>4</v>
      </c>
      <c r="D63" s="115">
        <v>0.0019502590523580452</v>
      </c>
      <c r="E63" s="115">
        <v>2.5345337560051155</v>
      </c>
      <c r="F63" s="79" t="s">
        <v>1595</v>
      </c>
      <c r="G63" s="79" t="b">
        <v>0</v>
      </c>
      <c r="H63" s="79" t="b">
        <v>0</v>
      </c>
      <c r="I63" s="79" t="b">
        <v>0</v>
      </c>
      <c r="J63" s="79" t="b">
        <v>0</v>
      </c>
      <c r="K63" s="79" t="b">
        <v>0</v>
      </c>
      <c r="L63" s="79" t="b">
        <v>0</v>
      </c>
    </row>
    <row r="64" spans="1:12" ht="15">
      <c r="A64" s="111" t="s">
        <v>1455</v>
      </c>
      <c r="B64" s="111" t="s">
        <v>1676</v>
      </c>
      <c r="C64" s="79">
        <v>4</v>
      </c>
      <c r="D64" s="115">
        <v>0.0019502590523580452</v>
      </c>
      <c r="E64" s="115">
        <v>1.5399966517066177</v>
      </c>
      <c r="F64" s="79" t="s">
        <v>1595</v>
      </c>
      <c r="G64" s="79" t="b">
        <v>0</v>
      </c>
      <c r="H64" s="79" t="b">
        <v>0</v>
      </c>
      <c r="I64" s="79" t="b">
        <v>0</v>
      </c>
      <c r="J64" s="79" t="b">
        <v>0</v>
      </c>
      <c r="K64" s="79" t="b">
        <v>0</v>
      </c>
      <c r="L64" s="79" t="b">
        <v>0</v>
      </c>
    </row>
    <row r="65" spans="1:12" ht="15">
      <c r="A65" s="111" t="s">
        <v>1676</v>
      </c>
      <c r="B65" s="111" t="s">
        <v>1489</v>
      </c>
      <c r="C65" s="79">
        <v>4</v>
      </c>
      <c r="D65" s="115">
        <v>0.0019502590523580452</v>
      </c>
      <c r="E65" s="115">
        <v>1.631443769013172</v>
      </c>
      <c r="F65" s="79" t="s">
        <v>1595</v>
      </c>
      <c r="G65" s="79" t="b">
        <v>0</v>
      </c>
      <c r="H65" s="79" t="b">
        <v>0</v>
      </c>
      <c r="I65" s="79" t="b">
        <v>0</v>
      </c>
      <c r="J65" s="79" t="b">
        <v>0</v>
      </c>
      <c r="K65" s="79" t="b">
        <v>0</v>
      </c>
      <c r="L65" s="79" t="b">
        <v>0</v>
      </c>
    </row>
    <row r="66" spans="1:12" ht="15">
      <c r="A66" s="111" t="s">
        <v>1489</v>
      </c>
      <c r="B66" s="111" t="s">
        <v>1461</v>
      </c>
      <c r="C66" s="79">
        <v>4</v>
      </c>
      <c r="D66" s="115">
        <v>0.0019502590523580452</v>
      </c>
      <c r="E66" s="115">
        <v>2.5345337560051155</v>
      </c>
      <c r="F66" s="79" t="s">
        <v>1595</v>
      </c>
      <c r="G66" s="79" t="b">
        <v>0</v>
      </c>
      <c r="H66" s="79" t="b">
        <v>0</v>
      </c>
      <c r="I66" s="79" t="b">
        <v>0</v>
      </c>
      <c r="J66" s="79" t="b">
        <v>0</v>
      </c>
      <c r="K66" s="79" t="b">
        <v>0</v>
      </c>
      <c r="L66" s="79" t="b">
        <v>0</v>
      </c>
    </row>
    <row r="67" spans="1:12" ht="15">
      <c r="A67" s="111" t="s">
        <v>1461</v>
      </c>
      <c r="B67" s="111" t="s">
        <v>1760</v>
      </c>
      <c r="C67" s="79">
        <v>4</v>
      </c>
      <c r="D67" s="115">
        <v>0.0019502590523580452</v>
      </c>
      <c r="E67" s="115">
        <v>2.580291246565791</v>
      </c>
      <c r="F67" s="79" t="s">
        <v>1595</v>
      </c>
      <c r="G67" s="79" t="b">
        <v>0</v>
      </c>
      <c r="H67" s="79" t="b">
        <v>0</v>
      </c>
      <c r="I67" s="79" t="b">
        <v>0</v>
      </c>
      <c r="J67" s="79" t="b">
        <v>0</v>
      </c>
      <c r="K67" s="79" t="b">
        <v>0</v>
      </c>
      <c r="L67" s="79" t="b">
        <v>0</v>
      </c>
    </row>
    <row r="68" spans="1:12" ht="15">
      <c r="A68" s="111" t="s">
        <v>1760</v>
      </c>
      <c r="B68" s="111" t="s">
        <v>1761</v>
      </c>
      <c r="C68" s="79">
        <v>4</v>
      </c>
      <c r="D68" s="115">
        <v>0.0019502590523580452</v>
      </c>
      <c r="E68" s="115">
        <v>2.932473764677153</v>
      </c>
      <c r="F68" s="79" t="s">
        <v>1595</v>
      </c>
      <c r="G68" s="79" t="b">
        <v>0</v>
      </c>
      <c r="H68" s="79" t="b">
        <v>0</v>
      </c>
      <c r="I68" s="79" t="b">
        <v>0</v>
      </c>
      <c r="J68" s="79" t="b">
        <v>0</v>
      </c>
      <c r="K68" s="79" t="b">
        <v>0</v>
      </c>
      <c r="L68" s="79" t="b">
        <v>0</v>
      </c>
    </row>
    <row r="69" spans="1:12" ht="15">
      <c r="A69" s="111" t="s">
        <v>1761</v>
      </c>
      <c r="B69" s="111" t="s">
        <v>1762</v>
      </c>
      <c r="C69" s="79">
        <v>4</v>
      </c>
      <c r="D69" s="115">
        <v>0.0019502590523580452</v>
      </c>
      <c r="E69" s="115">
        <v>2.932473764677153</v>
      </c>
      <c r="F69" s="79" t="s">
        <v>1595</v>
      </c>
      <c r="G69" s="79" t="b">
        <v>0</v>
      </c>
      <c r="H69" s="79" t="b">
        <v>0</v>
      </c>
      <c r="I69" s="79" t="b">
        <v>0</v>
      </c>
      <c r="J69" s="79" t="b">
        <v>0</v>
      </c>
      <c r="K69" s="79" t="b">
        <v>0</v>
      </c>
      <c r="L69" s="79" t="b">
        <v>0</v>
      </c>
    </row>
    <row r="70" spans="1:12" ht="15">
      <c r="A70" s="111" t="s">
        <v>1762</v>
      </c>
      <c r="B70" s="111" t="s">
        <v>1527</v>
      </c>
      <c r="C70" s="79">
        <v>4</v>
      </c>
      <c r="D70" s="115">
        <v>0.0019502590523580452</v>
      </c>
      <c r="E70" s="115">
        <v>2.455352509957491</v>
      </c>
      <c r="F70" s="79" t="s">
        <v>1595</v>
      </c>
      <c r="G70" s="79" t="b">
        <v>0</v>
      </c>
      <c r="H70" s="79" t="b">
        <v>0</v>
      </c>
      <c r="I70" s="79" t="b">
        <v>0</v>
      </c>
      <c r="J70" s="79" t="b">
        <v>0</v>
      </c>
      <c r="K70" s="79" t="b">
        <v>0</v>
      </c>
      <c r="L70" s="79" t="b">
        <v>0</v>
      </c>
    </row>
    <row r="71" spans="1:12" ht="15">
      <c r="A71" s="111" t="s">
        <v>1527</v>
      </c>
      <c r="B71" s="111" t="s">
        <v>1693</v>
      </c>
      <c r="C71" s="79">
        <v>4</v>
      </c>
      <c r="D71" s="115">
        <v>0.0019502590523580452</v>
      </c>
      <c r="E71" s="115">
        <v>2.2792612509018095</v>
      </c>
      <c r="F71" s="79" t="s">
        <v>1595</v>
      </c>
      <c r="G71" s="79" t="b">
        <v>0</v>
      </c>
      <c r="H71" s="79" t="b">
        <v>0</v>
      </c>
      <c r="I71" s="79" t="b">
        <v>0</v>
      </c>
      <c r="J71" s="79" t="b">
        <v>0</v>
      </c>
      <c r="K71" s="79" t="b">
        <v>0</v>
      </c>
      <c r="L71" s="79" t="b">
        <v>0</v>
      </c>
    </row>
    <row r="72" spans="1:12" ht="15">
      <c r="A72" s="111" t="s">
        <v>1509</v>
      </c>
      <c r="B72" s="111" t="s">
        <v>1694</v>
      </c>
      <c r="C72" s="79">
        <v>4</v>
      </c>
      <c r="D72" s="115">
        <v>0.0019502590523580452</v>
      </c>
      <c r="E72" s="115">
        <v>2.388405720326878</v>
      </c>
      <c r="F72" s="79" t="s">
        <v>1595</v>
      </c>
      <c r="G72" s="79" t="b">
        <v>0</v>
      </c>
      <c r="H72" s="79" t="b">
        <v>0</v>
      </c>
      <c r="I72" s="79" t="b">
        <v>0</v>
      </c>
      <c r="J72" s="79" t="b">
        <v>1</v>
      </c>
      <c r="K72" s="79" t="b">
        <v>0</v>
      </c>
      <c r="L72" s="79" t="b">
        <v>0</v>
      </c>
    </row>
    <row r="73" spans="1:12" ht="15">
      <c r="A73" s="111" t="s">
        <v>1694</v>
      </c>
      <c r="B73" s="111" t="s">
        <v>1574</v>
      </c>
      <c r="C73" s="79">
        <v>4</v>
      </c>
      <c r="D73" s="115">
        <v>0.0019502590523580452</v>
      </c>
      <c r="E73" s="115">
        <v>2.6314437690131722</v>
      </c>
      <c r="F73" s="79" t="s">
        <v>1595</v>
      </c>
      <c r="G73" s="79" t="b">
        <v>1</v>
      </c>
      <c r="H73" s="79" t="b">
        <v>0</v>
      </c>
      <c r="I73" s="79" t="b">
        <v>0</v>
      </c>
      <c r="J73" s="79" t="b">
        <v>0</v>
      </c>
      <c r="K73" s="79" t="b">
        <v>0</v>
      </c>
      <c r="L73" s="79" t="b">
        <v>0</v>
      </c>
    </row>
    <row r="74" spans="1:12" ht="15">
      <c r="A74" s="111" t="s">
        <v>1574</v>
      </c>
      <c r="B74" s="111" t="s">
        <v>1763</v>
      </c>
      <c r="C74" s="79">
        <v>4</v>
      </c>
      <c r="D74" s="115">
        <v>0.0019502590523580452</v>
      </c>
      <c r="E74" s="115">
        <v>2.932473764677153</v>
      </c>
      <c r="F74" s="79" t="s">
        <v>1595</v>
      </c>
      <c r="G74" s="79" t="b">
        <v>0</v>
      </c>
      <c r="H74" s="79" t="b">
        <v>0</v>
      </c>
      <c r="I74" s="79" t="b">
        <v>0</v>
      </c>
      <c r="J74" s="79" t="b">
        <v>0</v>
      </c>
      <c r="K74" s="79" t="b">
        <v>0</v>
      </c>
      <c r="L74" s="79" t="b">
        <v>0</v>
      </c>
    </row>
    <row r="75" spans="1:12" ht="15">
      <c r="A75" s="111" t="s">
        <v>1763</v>
      </c>
      <c r="B75" s="111" t="s">
        <v>1764</v>
      </c>
      <c r="C75" s="79">
        <v>4</v>
      </c>
      <c r="D75" s="115">
        <v>0.0019502590523580452</v>
      </c>
      <c r="E75" s="115">
        <v>2.932473764677153</v>
      </c>
      <c r="F75" s="79" t="s">
        <v>1595</v>
      </c>
      <c r="G75" s="79" t="b">
        <v>0</v>
      </c>
      <c r="H75" s="79" t="b">
        <v>0</v>
      </c>
      <c r="I75" s="79" t="b">
        <v>0</v>
      </c>
      <c r="J75" s="79" t="b">
        <v>0</v>
      </c>
      <c r="K75" s="79" t="b">
        <v>0</v>
      </c>
      <c r="L75" s="79" t="b">
        <v>0</v>
      </c>
    </row>
    <row r="76" spans="1:12" ht="15">
      <c r="A76" s="111" t="s">
        <v>1764</v>
      </c>
      <c r="B76" s="111" t="s">
        <v>1710</v>
      </c>
      <c r="C76" s="79">
        <v>4</v>
      </c>
      <c r="D76" s="115">
        <v>0.0019502590523580452</v>
      </c>
      <c r="E76" s="115">
        <v>2.756382505621472</v>
      </c>
      <c r="F76" s="79" t="s">
        <v>1595</v>
      </c>
      <c r="G76" s="79" t="b">
        <v>0</v>
      </c>
      <c r="H76" s="79" t="b">
        <v>0</v>
      </c>
      <c r="I76" s="79" t="b">
        <v>0</v>
      </c>
      <c r="J76" s="79" t="b">
        <v>0</v>
      </c>
      <c r="K76" s="79" t="b">
        <v>0</v>
      </c>
      <c r="L76" s="79" t="b">
        <v>0</v>
      </c>
    </row>
    <row r="77" spans="1:12" ht="15">
      <c r="A77" s="111" t="s">
        <v>1710</v>
      </c>
      <c r="B77" s="111" t="s">
        <v>1694</v>
      </c>
      <c r="C77" s="79">
        <v>4</v>
      </c>
      <c r="D77" s="115">
        <v>0.0019502590523580452</v>
      </c>
      <c r="E77" s="115">
        <v>2.455352509957491</v>
      </c>
      <c r="F77" s="79" t="s">
        <v>1595</v>
      </c>
      <c r="G77" s="79" t="b">
        <v>0</v>
      </c>
      <c r="H77" s="79" t="b">
        <v>0</v>
      </c>
      <c r="I77" s="79" t="b">
        <v>0</v>
      </c>
      <c r="J77" s="79" t="b">
        <v>1</v>
      </c>
      <c r="K77" s="79" t="b">
        <v>0</v>
      </c>
      <c r="L77" s="79" t="b">
        <v>0</v>
      </c>
    </row>
    <row r="78" spans="1:12" ht="15">
      <c r="A78" s="111" t="s">
        <v>1694</v>
      </c>
      <c r="B78" s="111" t="s">
        <v>1443</v>
      </c>
      <c r="C78" s="79">
        <v>4</v>
      </c>
      <c r="D78" s="115">
        <v>0.0019502590523580452</v>
      </c>
      <c r="E78" s="115">
        <v>2.1543225142935096</v>
      </c>
      <c r="F78" s="79" t="s">
        <v>1595</v>
      </c>
      <c r="G78" s="79" t="b">
        <v>1</v>
      </c>
      <c r="H78" s="79" t="b">
        <v>0</v>
      </c>
      <c r="I78" s="79" t="b">
        <v>0</v>
      </c>
      <c r="J78" s="79" t="b">
        <v>0</v>
      </c>
      <c r="K78" s="79" t="b">
        <v>0</v>
      </c>
      <c r="L78" s="79" t="b">
        <v>0</v>
      </c>
    </row>
    <row r="79" spans="1:12" ht="15">
      <c r="A79" s="111" t="s">
        <v>1766</v>
      </c>
      <c r="B79" s="111" t="s">
        <v>1438</v>
      </c>
      <c r="C79" s="79">
        <v>4</v>
      </c>
      <c r="D79" s="115">
        <v>0.0019502590523580452</v>
      </c>
      <c r="E79" s="115">
        <v>1.4553525099574909</v>
      </c>
      <c r="F79" s="79" t="s">
        <v>1595</v>
      </c>
      <c r="G79" s="79" t="b">
        <v>0</v>
      </c>
      <c r="H79" s="79" t="b">
        <v>0</v>
      </c>
      <c r="I79" s="79" t="b">
        <v>0</v>
      </c>
      <c r="J79" s="79" t="b">
        <v>1</v>
      </c>
      <c r="K79" s="79" t="b">
        <v>0</v>
      </c>
      <c r="L79" s="79" t="b">
        <v>0</v>
      </c>
    </row>
    <row r="80" spans="1:12" ht="15">
      <c r="A80" s="111" t="s">
        <v>1438</v>
      </c>
      <c r="B80" s="111" t="s">
        <v>1443</v>
      </c>
      <c r="C80" s="79">
        <v>4</v>
      </c>
      <c r="D80" s="115">
        <v>0.0019502590523580452</v>
      </c>
      <c r="E80" s="115">
        <v>0.9536087803294963</v>
      </c>
      <c r="F80" s="79" t="s">
        <v>1595</v>
      </c>
      <c r="G80" s="79" t="b">
        <v>1</v>
      </c>
      <c r="H80" s="79" t="b">
        <v>0</v>
      </c>
      <c r="I80" s="79" t="b">
        <v>0</v>
      </c>
      <c r="J80" s="79" t="b">
        <v>0</v>
      </c>
      <c r="K80" s="79" t="b">
        <v>0</v>
      </c>
      <c r="L80" s="79" t="b">
        <v>0</v>
      </c>
    </row>
    <row r="81" spans="1:12" ht="15">
      <c r="A81" s="111" t="s">
        <v>1676</v>
      </c>
      <c r="B81" s="111" t="s">
        <v>1508</v>
      </c>
      <c r="C81" s="79">
        <v>4</v>
      </c>
      <c r="D81" s="115">
        <v>0.0019502590523580452</v>
      </c>
      <c r="E81" s="115">
        <v>1.2792612509018095</v>
      </c>
      <c r="F81" s="79" t="s">
        <v>1595</v>
      </c>
      <c r="G81" s="79" t="b">
        <v>0</v>
      </c>
      <c r="H81" s="79" t="b">
        <v>0</v>
      </c>
      <c r="I81" s="79" t="b">
        <v>0</v>
      </c>
      <c r="J81" s="79" t="b">
        <v>1</v>
      </c>
      <c r="K81" s="79" t="b">
        <v>0</v>
      </c>
      <c r="L81" s="79" t="b">
        <v>0</v>
      </c>
    </row>
    <row r="82" spans="1:12" ht="15">
      <c r="A82" s="111" t="s">
        <v>1508</v>
      </c>
      <c r="B82" s="111" t="s">
        <v>1767</v>
      </c>
      <c r="C82" s="79">
        <v>4</v>
      </c>
      <c r="D82" s="115">
        <v>0.0019502590523580452</v>
      </c>
      <c r="E82" s="115">
        <v>2.580291246565791</v>
      </c>
      <c r="F82" s="79" t="s">
        <v>1595</v>
      </c>
      <c r="G82" s="79" t="b">
        <v>1</v>
      </c>
      <c r="H82" s="79" t="b">
        <v>0</v>
      </c>
      <c r="I82" s="79" t="b">
        <v>0</v>
      </c>
      <c r="J82" s="79" t="b">
        <v>0</v>
      </c>
      <c r="K82" s="79" t="b">
        <v>0</v>
      </c>
      <c r="L82" s="79" t="b">
        <v>0</v>
      </c>
    </row>
    <row r="83" spans="1:12" ht="15">
      <c r="A83" s="111" t="s">
        <v>1767</v>
      </c>
      <c r="B83" s="111" t="s">
        <v>1541</v>
      </c>
      <c r="C83" s="79">
        <v>4</v>
      </c>
      <c r="D83" s="115">
        <v>0.0019502590523580452</v>
      </c>
      <c r="E83" s="115">
        <v>2.5345337560051155</v>
      </c>
      <c r="F83" s="79" t="s">
        <v>1595</v>
      </c>
      <c r="G83" s="79" t="b">
        <v>0</v>
      </c>
      <c r="H83" s="79" t="b">
        <v>0</v>
      </c>
      <c r="I83" s="79" t="b">
        <v>0</v>
      </c>
      <c r="J83" s="79" t="b">
        <v>0</v>
      </c>
      <c r="K83" s="79" t="b">
        <v>0</v>
      </c>
      <c r="L83" s="79" t="b">
        <v>0</v>
      </c>
    </row>
    <row r="84" spans="1:12" ht="15">
      <c r="A84" s="111" t="s">
        <v>1541</v>
      </c>
      <c r="B84" s="111" t="s">
        <v>1537</v>
      </c>
      <c r="C84" s="79">
        <v>4</v>
      </c>
      <c r="D84" s="115">
        <v>0.0019502590523580452</v>
      </c>
      <c r="E84" s="115">
        <v>2.136593747333078</v>
      </c>
      <c r="F84" s="79" t="s">
        <v>1595</v>
      </c>
      <c r="G84" s="79" t="b">
        <v>0</v>
      </c>
      <c r="H84" s="79" t="b">
        <v>0</v>
      </c>
      <c r="I84" s="79" t="b">
        <v>0</v>
      </c>
      <c r="J84" s="79" t="b">
        <v>0</v>
      </c>
      <c r="K84" s="79" t="b">
        <v>0</v>
      </c>
      <c r="L84" s="79" t="b">
        <v>0</v>
      </c>
    </row>
    <row r="85" spans="1:12" ht="15">
      <c r="A85" s="111" t="s">
        <v>1537</v>
      </c>
      <c r="B85" s="111" t="s">
        <v>1768</v>
      </c>
      <c r="C85" s="79">
        <v>4</v>
      </c>
      <c r="D85" s="115">
        <v>0.0019502590523580452</v>
      </c>
      <c r="E85" s="115">
        <v>2.5345337560051155</v>
      </c>
      <c r="F85" s="79" t="s">
        <v>1595</v>
      </c>
      <c r="G85" s="79" t="b">
        <v>0</v>
      </c>
      <c r="H85" s="79" t="b">
        <v>0</v>
      </c>
      <c r="I85" s="79" t="b">
        <v>0</v>
      </c>
      <c r="J85" s="79" t="b">
        <v>0</v>
      </c>
      <c r="K85" s="79" t="b">
        <v>1</v>
      </c>
      <c r="L85" s="79" t="b">
        <v>0</v>
      </c>
    </row>
    <row r="86" spans="1:12" ht="15">
      <c r="A86" s="111" t="s">
        <v>1768</v>
      </c>
      <c r="B86" s="111" t="s">
        <v>1550</v>
      </c>
      <c r="C86" s="79">
        <v>4</v>
      </c>
      <c r="D86" s="115">
        <v>0.0019502590523580452</v>
      </c>
      <c r="E86" s="115">
        <v>2.016019816127228</v>
      </c>
      <c r="F86" s="79" t="s">
        <v>1595</v>
      </c>
      <c r="G86" s="79" t="b">
        <v>0</v>
      </c>
      <c r="H86" s="79" t="b">
        <v>1</v>
      </c>
      <c r="I86" s="79" t="b">
        <v>0</v>
      </c>
      <c r="J86" s="79" t="b">
        <v>0</v>
      </c>
      <c r="K86" s="79" t="b">
        <v>0</v>
      </c>
      <c r="L86" s="79" t="b">
        <v>0</v>
      </c>
    </row>
    <row r="87" spans="1:12" ht="15">
      <c r="A87" s="111" t="s">
        <v>1439</v>
      </c>
      <c r="B87" s="111" t="s">
        <v>1447</v>
      </c>
      <c r="C87" s="79">
        <v>4</v>
      </c>
      <c r="D87" s="115">
        <v>0.0019502590523580452</v>
      </c>
      <c r="E87" s="115">
        <v>0.7315890822827086</v>
      </c>
      <c r="F87" s="79" t="s">
        <v>1595</v>
      </c>
      <c r="G87" s="79" t="b">
        <v>0</v>
      </c>
      <c r="H87" s="79" t="b">
        <v>0</v>
      </c>
      <c r="I87" s="79" t="b">
        <v>0</v>
      </c>
      <c r="J87" s="79" t="b">
        <v>0</v>
      </c>
      <c r="K87" s="79" t="b">
        <v>0</v>
      </c>
      <c r="L87" s="79" t="b">
        <v>0</v>
      </c>
    </row>
    <row r="88" spans="1:12" ht="15">
      <c r="A88" s="111" t="s">
        <v>1726</v>
      </c>
      <c r="B88" s="111" t="s">
        <v>1676</v>
      </c>
      <c r="C88" s="79">
        <v>4</v>
      </c>
      <c r="D88" s="115">
        <v>0.0019502590523580452</v>
      </c>
      <c r="E88" s="115">
        <v>1.5399966517066177</v>
      </c>
      <c r="F88" s="79" t="s">
        <v>1595</v>
      </c>
      <c r="G88" s="79" t="b">
        <v>0</v>
      </c>
      <c r="H88" s="79" t="b">
        <v>0</v>
      </c>
      <c r="I88" s="79" t="b">
        <v>0</v>
      </c>
      <c r="J88" s="79" t="b">
        <v>0</v>
      </c>
      <c r="K88" s="79" t="b">
        <v>0</v>
      </c>
      <c r="L88" s="79" t="b">
        <v>0</v>
      </c>
    </row>
    <row r="89" spans="1:12" ht="15">
      <c r="A89" s="111" t="s">
        <v>1548</v>
      </c>
      <c r="B89" s="111" t="s">
        <v>1550</v>
      </c>
      <c r="C89" s="79">
        <v>4</v>
      </c>
      <c r="D89" s="115">
        <v>0.0019502590523580452</v>
      </c>
      <c r="E89" s="115">
        <v>1.9191098031191718</v>
      </c>
      <c r="F89" s="79" t="s">
        <v>1595</v>
      </c>
      <c r="G89" s="79" t="b">
        <v>0</v>
      </c>
      <c r="H89" s="79" t="b">
        <v>1</v>
      </c>
      <c r="I89" s="79" t="b">
        <v>0</v>
      </c>
      <c r="J89" s="79" t="b">
        <v>0</v>
      </c>
      <c r="K89" s="79" t="b">
        <v>0</v>
      </c>
      <c r="L89" s="79" t="b">
        <v>0</v>
      </c>
    </row>
    <row r="90" spans="1:12" ht="15">
      <c r="A90" s="111" t="s">
        <v>1705</v>
      </c>
      <c r="B90" s="111" t="s">
        <v>1778</v>
      </c>
      <c r="C90" s="79">
        <v>4</v>
      </c>
      <c r="D90" s="115">
        <v>0.0022784465646654654</v>
      </c>
      <c r="E90" s="115">
        <v>2.6894357159908586</v>
      </c>
      <c r="F90" s="79" t="s">
        <v>1595</v>
      </c>
      <c r="G90" s="79" t="b">
        <v>0</v>
      </c>
      <c r="H90" s="79" t="b">
        <v>0</v>
      </c>
      <c r="I90" s="79" t="b">
        <v>0</v>
      </c>
      <c r="J90" s="79" t="b">
        <v>0</v>
      </c>
      <c r="K90" s="79" t="b">
        <v>0</v>
      </c>
      <c r="L90" s="79" t="b">
        <v>0</v>
      </c>
    </row>
    <row r="91" spans="1:12" ht="15">
      <c r="A91" s="111" t="s">
        <v>1697</v>
      </c>
      <c r="B91" s="111" t="s">
        <v>1676</v>
      </c>
      <c r="C91" s="79">
        <v>4</v>
      </c>
      <c r="D91" s="115">
        <v>0.0019502590523580452</v>
      </c>
      <c r="E91" s="115">
        <v>1.3358766690506931</v>
      </c>
      <c r="F91" s="79" t="s">
        <v>1595</v>
      </c>
      <c r="G91" s="79" t="b">
        <v>0</v>
      </c>
      <c r="H91" s="79" t="b">
        <v>0</v>
      </c>
      <c r="I91" s="79" t="b">
        <v>0</v>
      </c>
      <c r="J91" s="79" t="b">
        <v>0</v>
      </c>
      <c r="K91" s="79" t="b">
        <v>0</v>
      </c>
      <c r="L91" s="79" t="b">
        <v>0</v>
      </c>
    </row>
    <row r="92" spans="1:12" ht="15">
      <c r="A92" s="111" t="s">
        <v>1445</v>
      </c>
      <c r="B92" s="111" t="s">
        <v>1689</v>
      </c>
      <c r="C92" s="79">
        <v>4</v>
      </c>
      <c r="D92" s="115">
        <v>0.0019502590523580452</v>
      </c>
      <c r="E92" s="115">
        <v>1.9782312552378285</v>
      </c>
      <c r="F92" s="79" t="s">
        <v>1595</v>
      </c>
      <c r="G92" s="79" t="b">
        <v>0</v>
      </c>
      <c r="H92" s="79" t="b">
        <v>0</v>
      </c>
      <c r="I92" s="79" t="b">
        <v>0</v>
      </c>
      <c r="J92" s="79" t="b">
        <v>0</v>
      </c>
      <c r="K92" s="79" t="b">
        <v>0</v>
      </c>
      <c r="L92" s="79" t="b">
        <v>0</v>
      </c>
    </row>
    <row r="93" spans="1:12" ht="15">
      <c r="A93" s="111" t="s">
        <v>1478</v>
      </c>
      <c r="B93" s="111" t="s">
        <v>1519</v>
      </c>
      <c r="C93" s="79">
        <v>4</v>
      </c>
      <c r="D93" s="115">
        <v>0.0019502590523580452</v>
      </c>
      <c r="E93" s="115">
        <v>2.095201062174853</v>
      </c>
      <c r="F93" s="79" t="s">
        <v>1595</v>
      </c>
      <c r="G93" s="79" t="b">
        <v>0</v>
      </c>
      <c r="H93" s="79" t="b">
        <v>0</v>
      </c>
      <c r="I93" s="79" t="b">
        <v>0</v>
      </c>
      <c r="J93" s="79" t="b">
        <v>1</v>
      </c>
      <c r="K93" s="79" t="b">
        <v>0</v>
      </c>
      <c r="L93" s="79" t="b">
        <v>0</v>
      </c>
    </row>
    <row r="94" spans="1:12" ht="15">
      <c r="A94" s="111" t="s">
        <v>1519</v>
      </c>
      <c r="B94" s="111" t="s">
        <v>1482</v>
      </c>
      <c r="C94" s="79">
        <v>4</v>
      </c>
      <c r="D94" s="115">
        <v>0.0019502590523580452</v>
      </c>
      <c r="E94" s="115">
        <v>2.016019816127228</v>
      </c>
      <c r="F94" s="79" t="s">
        <v>1595</v>
      </c>
      <c r="G94" s="79" t="b">
        <v>1</v>
      </c>
      <c r="H94" s="79" t="b">
        <v>0</v>
      </c>
      <c r="I94" s="79" t="b">
        <v>0</v>
      </c>
      <c r="J94" s="79" t="b">
        <v>0</v>
      </c>
      <c r="K94" s="79" t="b">
        <v>0</v>
      </c>
      <c r="L94" s="79" t="b">
        <v>0</v>
      </c>
    </row>
    <row r="95" spans="1:12" ht="15">
      <c r="A95" s="111" t="s">
        <v>1583</v>
      </c>
      <c r="B95" s="111" t="s">
        <v>1452</v>
      </c>
      <c r="C95" s="79">
        <v>4</v>
      </c>
      <c r="D95" s="115">
        <v>0.0019502590523580452</v>
      </c>
      <c r="E95" s="115">
        <v>2.304084834626842</v>
      </c>
      <c r="F95" s="79" t="s">
        <v>1595</v>
      </c>
      <c r="G95" s="79" t="b">
        <v>0</v>
      </c>
      <c r="H95" s="79" t="b">
        <v>0</v>
      </c>
      <c r="I95" s="79" t="b">
        <v>0</v>
      </c>
      <c r="J95" s="79" t="b">
        <v>0</v>
      </c>
      <c r="K95" s="79" t="b">
        <v>0</v>
      </c>
      <c r="L95" s="79" t="b">
        <v>0</v>
      </c>
    </row>
    <row r="96" spans="1:12" ht="15">
      <c r="A96" s="111" t="s">
        <v>1438</v>
      </c>
      <c r="B96" s="111" t="s">
        <v>1463</v>
      </c>
      <c r="C96" s="79">
        <v>4</v>
      </c>
      <c r="D96" s="115">
        <v>0.0019502590523580452</v>
      </c>
      <c r="E96" s="115">
        <v>0.8866619906988831</v>
      </c>
      <c r="F96" s="79" t="s">
        <v>1595</v>
      </c>
      <c r="G96" s="79" t="b">
        <v>1</v>
      </c>
      <c r="H96" s="79" t="b">
        <v>0</v>
      </c>
      <c r="I96" s="79" t="b">
        <v>0</v>
      </c>
      <c r="J96" s="79" t="b">
        <v>0</v>
      </c>
      <c r="K96" s="79" t="b">
        <v>0</v>
      </c>
      <c r="L96" s="79" t="b">
        <v>0</v>
      </c>
    </row>
    <row r="97" spans="1:12" ht="15">
      <c r="A97" s="111" t="s">
        <v>1463</v>
      </c>
      <c r="B97" s="111" t="s">
        <v>1792</v>
      </c>
      <c r="C97" s="79">
        <v>4</v>
      </c>
      <c r="D97" s="115">
        <v>0.0019502590523580452</v>
      </c>
      <c r="E97" s="115">
        <v>2.388405720326878</v>
      </c>
      <c r="F97" s="79" t="s">
        <v>1595</v>
      </c>
      <c r="G97" s="79" t="b">
        <v>0</v>
      </c>
      <c r="H97" s="79" t="b">
        <v>0</v>
      </c>
      <c r="I97" s="79" t="b">
        <v>0</v>
      </c>
      <c r="J97" s="79" t="b">
        <v>0</v>
      </c>
      <c r="K97" s="79" t="b">
        <v>0</v>
      </c>
      <c r="L97" s="79" t="b">
        <v>0</v>
      </c>
    </row>
    <row r="98" spans="1:12" ht="15">
      <c r="A98" s="111" t="s">
        <v>1792</v>
      </c>
      <c r="B98" s="111" t="s">
        <v>1698</v>
      </c>
      <c r="C98" s="79">
        <v>4</v>
      </c>
      <c r="D98" s="115">
        <v>0.0019502590523580452</v>
      </c>
      <c r="E98" s="115">
        <v>2.6314437690131722</v>
      </c>
      <c r="F98" s="79" t="s">
        <v>1595</v>
      </c>
      <c r="G98" s="79" t="b">
        <v>0</v>
      </c>
      <c r="H98" s="79" t="b">
        <v>0</v>
      </c>
      <c r="I98" s="79" t="b">
        <v>0</v>
      </c>
      <c r="J98" s="79" t="b">
        <v>0</v>
      </c>
      <c r="K98" s="79" t="b">
        <v>0</v>
      </c>
      <c r="L98" s="79" t="b">
        <v>0</v>
      </c>
    </row>
    <row r="99" spans="1:12" ht="15">
      <c r="A99" s="111" t="s">
        <v>1676</v>
      </c>
      <c r="B99" s="111" t="s">
        <v>1439</v>
      </c>
      <c r="C99" s="79">
        <v>4</v>
      </c>
      <c r="D99" s="115">
        <v>0.0019502590523580452</v>
      </c>
      <c r="E99" s="115">
        <v>0.30922447427925276</v>
      </c>
      <c r="F99" s="79" t="s">
        <v>1595</v>
      </c>
      <c r="G99" s="79" t="b">
        <v>0</v>
      </c>
      <c r="H99" s="79" t="b">
        <v>0</v>
      </c>
      <c r="I99" s="79" t="b">
        <v>0</v>
      </c>
      <c r="J99" s="79" t="b">
        <v>0</v>
      </c>
      <c r="K99" s="79" t="b">
        <v>0</v>
      </c>
      <c r="L99" s="79" t="b">
        <v>0</v>
      </c>
    </row>
    <row r="100" spans="1:12" ht="15">
      <c r="A100" s="111" t="s">
        <v>1729</v>
      </c>
      <c r="B100" s="111" t="s">
        <v>1676</v>
      </c>
      <c r="C100" s="79">
        <v>4</v>
      </c>
      <c r="D100" s="115">
        <v>0.0019502590523580452</v>
      </c>
      <c r="E100" s="115">
        <v>1.460815405658993</v>
      </c>
      <c r="F100" s="79" t="s">
        <v>1595</v>
      </c>
      <c r="G100" s="79" t="b">
        <v>0</v>
      </c>
      <c r="H100" s="79" t="b">
        <v>0</v>
      </c>
      <c r="I100" s="79" t="b">
        <v>0</v>
      </c>
      <c r="J100" s="79" t="b">
        <v>0</v>
      </c>
      <c r="K100" s="79" t="b">
        <v>0</v>
      </c>
      <c r="L100" s="79" t="b">
        <v>0</v>
      </c>
    </row>
    <row r="101" spans="1:12" ht="15">
      <c r="A101" s="111" t="s">
        <v>1714</v>
      </c>
      <c r="B101" s="111" t="s">
        <v>1448</v>
      </c>
      <c r="C101" s="79">
        <v>3</v>
      </c>
      <c r="D101" s="115">
        <v>0.0015648518825704962</v>
      </c>
      <c r="E101" s="115">
        <v>2.756382505621472</v>
      </c>
      <c r="F101" s="79" t="s">
        <v>1595</v>
      </c>
      <c r="G101" s="79" t="b">
        <v>0</v>
      </c>
      <c r="H101" s="79" t="b">
        <v>0</v>
      </c>
      <c r="I101" s="79" t="b">
        <v>0</v>
      </c>
      <c r="J101" s="79" t="b">
        <v>0</v>
      </c>
      <c r="K101" s="79" t="b">
        <v>0</v>
      </c>
      <c r="L101" s="79" t="b">
        <v>0</v>
      </c>
    </row>
    <row r="102" spans="1:12" ht="15">
      <c r="A102" s="111" t="s">
        <v>1504</v>
      </c>
      <c r="B102" s="111" t="s">
        <v>1804</v>
      </c>
      <c r="C102" s="79">
        <v>3</v>
      </c>
      <c r="D102" s="115">
        <v>0.001708834923499099</v>
      </c>
      <c r="E102" s="115">
        <v>2.756382505621472</v>
      </c>
      <c r="F102" s="79" t="s">
        <v>1595</v>
      </c>
      <c r="G102" s="79" t="b">
        <v>0</v>
      </c>
      <c r="H102" s="79" t="b">
        <v>0</v>
      </c>
      <c r="I102" s="79" t="b">
        <v>0</v>
      </c>
      <c r="J102" s="79" t="b">
        <v>0</v>
      </c>
      <c r="K102" s="79" t="b">
        <v>1</v>
      </c>
      <c r="L102" s="79" t="b">
        <v>0</v>
      </c>
    </row>
    <row r="103" spans="1:12" ht="15">
      <c r="A103" s="111" t="s">
        <v>1502</v>
      </c>
      <c r="B103" s="111" t="s">
        <v>1447</v>
      </c>
      <c r="C103" s="79">
        <v>3</v>
      </c>
      <c r="D103" s="115">
        <v>0.0015648518825704962</v>
      </c>
      <c r="E103" s="115">
        <v>1.4139598247992657</v>
      </c>
      <c r="F103" s="79" t="s">
        <v>1595</v>
      </c>
      <c r="G103" s="79" t="b">
        <v>0</v>
      </c>
      <c r="H103" s="79" t="b">
        <v>0</v>
      </c>
      <c r="I103" s="79" t="b">
        <v>0</v>
      </c>
      <c r="J103" s="79" t="b">
        <v>0</v>
      </c>
      <c r="K103" s="79" t="b">
        <v>0</v>
      </c>
      <c r="L103" s="79" t="b">
        <v>0</v>
      </c>
    </row>
    <row r="104" spans="1:12" ht="15">
      <c r="A104" s="111" t="s">
        <v>1807</v>
      </c>
      <c r="B104" s="111" t="s">
        <v>1479</v>
      </c>
      <c r="C104" s="79">
        <v>3</v>
      </c>
      <c r="D104" s="115">
        <v>0.0015648518825704962</v>
      </c>
      <c r="E104" s="115">
        <v>2.835563751669097</v>
      </c>
      <c r="F104" s="79" t="s">
        <v>1595</v>
      </c>
      <c r="G104" s="79" t="b">
        <v>0</v>
      </c>
      <c r="H104" s="79" t="b">
        <v>0</v>
      </c>
      <c r="I104" s="79" t="b">
        <v>0</v>
      </c>
      <c r="J104" s="79" t="b">
        <v>0</v>
      </c>
      <c r="K104" s="79" t="b">
        <v>0</v>
      </c>
      <c r="L104" s="79" t="b">
        <v>0</v>
      </c>
    </row>
    <row r="105" spans="1:12" ht="15">
      <c r="A105" s="111" t="s">
        <v>1479</v>
      </c>
      <c r="B105" s="111" t="s">
        <v>1564</v>
      </c>
      <c r="C105" s="79">
        <v>3</v>
      </c>
      <c r="D105" s="115">
        <v>0.0015648518825704962</v>
      </c>
      <c r="E105" s="115">
        <v>2.710625015060797</v>
      </c>
      <c r="F105" s="79" t="s">
        <v>1595</v>
      </c>
      <c r="G105" s="79" t="b">
        <v>0</v>
      </c>
      <c r="H105" s="79" t="b">
        <v>0</v>
      </c>
      <c r="I105" s="79" t="b">
        <v>0</v>
      </c>
      <c r="J105" s="79" t="b">
        <v>0</v>
      </c>
      <c r="K105" s="79" t="b">
        <v>0</v>
      </c>
      <c r="L105" s="79" t="b">
        <v>0</v>
      </c>
    </row>
    <row r="106" spans="1:12" ht="15">
      <c r="A106" s="111" t="s">
        <v>1564</v>
      </c>
      <c r="B106" s="111" t="s">
        <v>1808</v>
      </c>
      <c r="C106" s="79">
        <v>3</v>
      </c>
      <c r="D106" s="115">
        <v>0.0015648518825704962</v>
      </c>
      <c r="E106" s="115">
        <v>2.932473764677153</v>
      </c>
      <c r="F106" s="79" t="s">
        <v>1595</v>
      </c>
      <c r="G106" s="79" t="b">
        <v>0</v>
      </c>
      <c r="H106" s="79" t="b">
        <v>0</v>
      </c>
      <c r="I106" s="79" t="b">
        <v>0</v>
      </c>
      <c r="J106" s="79" t="b">
        <v>0</v>
      </c>
      <c r="K106" s="79" t="b">
        <v>0</v>
      </c>
      <c r="L106" s="79" t="b">
        <v>0</v>
      </c>
    </row>
    <row r="107" spans="1:12" ht="15">
      <c r="A107" s="111" t="s">
        <v>1808</v>
      </c>
      <c r="B107" s="111" t="s">
        <v>1469</v>
      </c>
      <c r="C107" s="79">
        <v>3</v>
      </c>
      <c r="D107" s="115">
        <v>0.0015648518825704962</v>
      </c>
      <c r="E107" s="115">
        <v>3.0574125012854534</v>
      </c>
      <c r="F107" s="79" t="s">
        <v>1595</v>
      </c>
      <c r="G107" s="79" t="b">
        <v>0</v>
      </c>
      <c r="H107" s="79" t="b">
        <v>0</v>
      </c>
      <c r="I107" s="79" t="b">
        <v>0</v>
      </c>
      <c r="J107" s="79" t="b">
        <v>0</v>
      </c>
      <c r="K107" s="79" t="b">
        <v>0</v>
      </c>
      <c r="L107" s="79" t="b">
        <v>0</v>
      </c>
    </row>
    <row r="108" spans="1:12" ht="15">
      <c r="A108" s="111" t="s">
        <v>1469</v>
      </c>
      <c r="B108" s="111" t="s">
        <v>1682</v>
      </c>
      <c r="C108" s="79">
        <v>3</v>
      </c>
      <c r="D108" s="115">
        <v>0.0015648518825704962</v>
      </c>
      <c r="E108" s="115">
        <v>2.4931410708468906</v>
      </c>
      <c r="F108" s="79" t="s">
        <v>1595</v>
      </c>
      <c r="G108" s="79" t="b">
        <v>0</v>
      </c>
      <c r="H108" s="79" t="b">
        <v>0</v>
      </c>
      <c r="I108" s="79" t="b">
        <v>0</v>
      </c>
      <c r="J108" s="79" t="b">
        <v>0</v>
      </c>
      <c r="K108" s="79" t="b">
        <v>0</v>
      </c>
      <c r="L108" s="79" t="b">
        <v>0</v>
      </c>
    </row>
    <row r="109" spans="1:12" ht="15">
      <c r="A109" s="111" t="s">
        <v>1682</v>
      </c>
      <c r="B109" s="111" t="s">
        <v>1558</v>
      </c>
      <c r="C109" s="79">
        <v>3</v>
      </c>
      <c r="D109" s="115">
        <v>0.0015648518825704962</v>
      </c>
      <c r="E109" s="115">
        <v>2.205475036740891</v>
      </c>
      <c r="F109" s="79" t="s">
        <v>1595</v>
      </c>
      <c r="G109" s="79" t="b">
        <v>0</v>
      </c>
      <c r="H109" s="79" t="b">
        <v>0</v>
      </c>
      <c r="I109" s="79" t="b">
        <v>0</v>
      </c>
      <c r="J109" s="79" t="b">
        <v>0</v>
      </c>
      <c r="K109" s="79" t="b">
        <v>0</v>
      </c>
      <c r="L109" s="79" t="b">
        <v>0</v>
      </c>
    </row>
    <row r="110" spans="1:12" ht="15">
      <c r="A110" s="111" t="s">
        <v>1558</v>
      </c>
      <c r="B110" s="111" t="s">
        <v>1703</v>
      </c>
      <c r="C110" s="79">
        <v>3</v>
      </c>
      <c r="D110" s="115">
        <v>0.0015648518825704962</v>
      </c>
      <c r="E110" s="115">
        <v>2.330413773349191</v>
      </c>
      <c r="F110" s="79" t="s">
        <v>1595</v>
      </c>
      <c r="G110" s="79" t="b">
        <v>0</v>
      </c>
      <c r="H110" s="79" t="b">
        <v>0</v>
      </c>
      <c r="I110" s="79" t="b">
        <v>0</v>
      </c>
      <c r="J110" s="79" t="b">
        <v>0</v>
      </c>
      <c r="K110" s="79" t="b">
        <v>0</v>
      </c>
      <c r="L110" s="79" t="b">
        <v>0</v>
      </c>
    </row>
    <row r="111" spans="1:12" ht="15">
      <c r="A111" s="111" t="s">
        <v>1703</v>
      </c>
      <c r="B111" s="111" t="s">
        <v>1592</v>
      </c>
      <c r="C111" s="79">
        <v>3</v>
      </c>
      <c r="D111" s="115">
        <v>0.0015648518825704962</v>
      </c>
      <c r="E111" s="115">
        <v>2.4675869663745025</v>
      </c>
      <c r="F111" s="79" t="s">
        <v>1595</v>
      </c>
      <c r="G111" s="79" t="b">
        <v>0</v>
      </c>
      <c r="H111" s="79" t="b">
        <v>0</v>
      </c>
      <c r="I111" s="79" t="b">
        <v>0</v>
      </c>
      <c r="J111" s="79" t="b">
        <v>0</v>
      </c>
      <c r="K111" s="79" t="b">
        <v>1</v>
      </c>
      <c r="L111" s="79" t="b">
        <v>0</v>
      </c>
    </row>
    <row r="112" spans="1:12" ht="15">
      <c r="A112" s="111" t="s">
        <v>1592</v>
      </c>
      <c r="B112" s="111" t="s">
        <v>1682</v>
      </c>
      <c r="C112" s="79">
        <v>3</v>
      </c>
      <c r="D112" s="115">
        <v>0.0015648518825704962</v>
      </c>
      <c r="E112" s="115">
        <v>2.271292321230534</v>
      </c>
      <c r="F112" s="79" t="s">
        <v>1595</v>
      </c>
      <c r="G112" s="79" t="b">
        <v>0</v>
      </c>
      <c r="H112" s="79" t="b">
        <v>1</v>
      </c>
      <c r="I112" s="79" t="b">
        <v>0</v>
      </c>
      <c r="J112" s="79" t="b">
        <v>0</v>
      </c>
      <c r="K112" s="79" t="b">
        <v>0</v>
      </c>
      <c r="L112" s="79" t="b">
        <v>0</v>
      </c>
    </row>
    <row r="113" spans="1:12" ht="15">
      <c r="A113" s="111" t="s">
        <v>1682</v>
      </c>
      <c r="B113" s="111" t="s">
        <v>1809</v>
      </c>
      <c r="C113" s="79">
        <v>3</v>
      </c>
      <c r="D113" s="115">
        <v>0.0015648518825704962</v>
      </c>
      <c r="E113" s="115">
        <v>2.6314437690131722</v>
      </c>
      <c r="F113" s="79" t="s">
        <v>1595</v>
      </c>
      <c r="G113" s="79" t="b">
        <v>0</v>
      </c>
      <c r="H113" s="79" t="b">
        <v>0</v>
      </c>
      <c r="I113" s="79" t="b">
        <v>0</v>
      </c>
      <c r="J113" s="79" t="b">
        <v>1</v>
      </c>
      <c r="K113" s="79" t="b">
        <v>0</v>
      </c>
      <c r="L113" s="79" t="b">
        <v>0</v>
      </c>
    </row>
    <row r="114" spans="1:12" ht="15">
      <c r="A114" s="111" t="s">
        <v>1809</v>
      </c>
      <c r="B114" s="111" t="s">
        <v>1769</v>
      </c>
      <c r="C114" s="79">
        <v>3</v>
      </c>
      <c r="D114" s="115">
        <v>0.0015648518825704962</v>
      </c>
      <c r="E114" s="115">
        <v>2.932473764677153</v>
      </c>
      <c r="F114" s="79" t="s">
        <v>1595</v>
      </c>
      <c r="G114" s="79" t="b">
        <v>1</v>
      </c>
      <c r="H114" s="79" t="b">
        <v>0</v>
      </c>
      <c r="I114" s="79" t="b">
        <v>0</v>
      </c>
      <c r="J114" s="79" t="b">
        <v>0</v>
      </c>
      <c r="K114" s="79" t="b">
        <v>0</v>
      </c>
      <c r="L114" s="79" t="b">
        <v>0</v>
      </c>
    </row>
    <row r="115" spans="1:12" ht="15">
      <c r="A115" s="111" t="s">
        <v>1769</v>
      </c>
      <c r="B115" s="111" t="s">
        <v>1810</v>
      </c>
      <c r="C115" s="79">
        <v>3</v>
      </c>
      <c r="D115" s="115">
        <v>0.0015648518825704962</v>
      </c>
      <c r="E115" s="115">
        <v>2.932473764677153</v>
      </c>
      <c r="F115" s="79" t="s">
        <v>1595</v>
      </c>
      <c r="G115" s="79" t="b">
        <v>0</v>
      </c>
      <c r="H115" s="79" t="b">
        <v>0</v>
      </c>
      <c r="I115" s="79" t="b">
        <v>0</v>
      </c>
      <c r="J115" s="79" t="b">
        <v>0</v>
      </c>
      <c r="K115" s="79" t="b">
        <v>0</v>
      </c>
      <c r="L115" s="79" t="b">
        <v>0</v>
      </c>
    </row>
    <row r="116" spans="1:12" ht="15">
      <c r="A116" s="111" t="s">
        <v>1810</v>
      </c>
      <c r="B116" s="111" t="s">
        <v>1811</v>
      </c>
      <c r="C116" s="79">
        <v>3</v>
      </c>
      <c r="D116" s="115">
        <v>0.0015648518825704962</v>
      </c>
      <c r="E116" s="115">
        <v>3.0574125012854534</v>
      </c>
      <c r="F116" s="79" t="s">
        <v>1595</v>
      </c>
      <c r="G116" s="79" t="b">
        <v>0</v>
      </c>
      <c r="H116" s="79" t="b">
        <v>0</v>
      </c>
      <c r="I116" s="79" t="b">
        <v>0</v>
      </c>
      <c r="J116" s="79" t="b">
        <v>0</v>
      </c>
      <c r="K116" s="79" t="b">
        <v>0</v>
      </c>
      <c r="L116" s="79" t="b">
        <v>0</v>
      </c>
    </row>
    <row r="117" spans="1:12" ht="15">
      <c r="A117" s="111" t="s">
        <v>1811</v>
      </c>
      <c r="B117" s="111" t="s">
        <v>1676</v>
      </c>
      <c r="C117" s="79">
        <v>3</v>
      </c>
      <c r="D117" s="115">
        <v>0.0015648518825704962</v>
      </c>
      <c r="E117" s="115">
        <v>1.6369066647146742</v>
      </c>
      <c r="F117" s="79" t="s">
        <v>1595</v>
      </c>
      <c r="G117" s="79" t="b">
        <v>0</v>
      </c>
      <c r="H117" s="79" t="b">
        <v>0</v>
      </c>
      <c r="I117" s="79" t="b">
        <v>0</v>
      </c>
      <c r="J117" s="79" t="b">
        <v>0</v>
      </c>
      <c r="K117" s="79" t="b">
        <v>0</v>
      </c>
      <c r="L117" s="79" t="b">
        <v>0</v>
      </c>
    </row>
    <row r="118" spans="1:12" ht="15">
      <c r="A118" s="111" t="s">
        <v>1676</v>
      </c>
      <c r="B118" s="111" t="s">
        <v>1812</v>
      </c>
      <c r="C118" s="79">
        <v>3</v>
      </c>
      <c r="D118" s="115">
        <v>0.0015648518825704962</v>
      </c>
      <c r="E118" s="115">
        <v>1.631443769013172</v>
      </c>
      <c r="F118" s="79" t="s">
        <v>1595</v>
      </c>
      <c r="G118" s="79" t="b">
        <v>0</v>
      </c>
      <c r="H118" s="79" t="b">
        <v>0</v>
      </c>
      <c r="I118" s="79" t="b">
        <v>0</v>
      </c>
      <c r="J118" s="79" t="b">
        <v>0</v>
      </c>
      <c r="K118" s="79" t="b">
        <v>0</v>
      </c>
      <c r="L118" s="79" t="b">
        <v>0</v>
      </c>
    </row>
    <row r="119" spans="1:12" ht="15">
      <c r="A119" s="111" t="s">
        <v>1812</v>
      </c>
      <c r="B119" s="111" t="s">
        <v>1813</v>
      </c>
      <c r="C119" s="79">
        <v>3</v>
      </c>
      <c r="D119" s="115">
        <v>0.0015648518825704962</v>
      </c>
      <c r="E119" s="115">
        <v>3.0574125012854534</v>
      </c>
      <c r="F119" s="79" t="s">
        <v>1595</v>
      </c>
      <c r="G119" s="79" t="b">
        <v>0</v>
      </c>
      <c r="H119" s="79" t="b">
        <v>0</v>
      </c>
      <c r="I119" s="79" t="b">
        <v>0</v>
      </c>
      <c r="J119" s="79" t="b">
        <v>0</v>
      </c>
      <c r="K119" s="79" t="b">
        <v>0</v>
      </c>
      <c r="L119" s="79" t="b">
        <v>0</v>
      </c>
    </row>
    <row r="120" spans="1:12" ht="15">
      <c r="A120" s="111" t="s">
        <v>1813</v>
      </c>
      <c r="B120" s="111" t="s">
        <v>1814</v>
      </c>
      <c r="C120" s="79">
        <v>3</v>
      </c>
      <c r="D120" s="115">
        <v>0.0015648518825704962</v>
      </c>
      <c r="E120" s="115">
        <v>3.0574125012854534</v>
      </c>
      <c r="F120" s="79" t="s">
        <v>1595</v>
      </c>
      <c r="G120" s="79" t="b">
        <v>0</v>
      </c>
      <c r="H120" s="79" t="b">
        <v>0</v>
      </c>
      <c r="I120" s="79" t="b">
        <v>0</v>
      </c>
      <c r="J120" s="79" t="b">
        <v>0</v>
      </c>
      <c r="K120" s="79" t="b">
        <v>0</v>
      </c>
      <c r="L120" s="79" t="b">
        <v>0</v>
      </c>
    </row>
    <row r="121" spans="1:12" ht="15">
      <c r="A121" s="111" t="s">
        <v>1814</v>
      </c>
      <c r="B121" s="111" t="s">
        <v>1438</v>
      </c>
      <c r="C121" s="79">
        <v>3</v>
      </c>
      <c r="D121" s="115">
        <v>0.0015648518825704962</v>
      </c>
      <c r="E121" s="115">
        <v>1.4553525099574909</v>
      </c>
      <c r="F121" s="79" t="s">
        <v>1595</v>
      </c>
      <c r="G121" s="79" t="b">
        <v>0</v>
      </c>
      <c r="H121" s="79" t="b">
        <v>0</v>
      </c>
      <c r="I121" s="79" t="b">
        <v>0</v>
      </c>
      <c r="J121" s="79" t="b">
        <v>1</v>
      </c>
      <c r="K121" s="79" t="b">
        <v>0</v>
      </c>
      <c r="L121" s="79" t="b">
        <v>0</v>
      </c>
    </row>
    <row r="122" spans="1:12" ht="15">
      <c r="A122" s="111" t="s">
        <v>1438</v>
      </c>
      <c r="B122" s="111" t="s">
        <v>1815</v>
      </c>
      <c r="C122" s="79">
        <v>3</v>
      </c>
      <c r="D122" s="115">
        <v>0.0015648518825704962</v>
      </c>
      <c r="E122" s="115">
        <v>1.4307300350491587</v>
      </c>
      <c r="F122" s="79" t="s">
        <v>1595</v>
      </c>
      <c r="G122" s="79" t="b">
        <v>1</v>
      </c>
      <c r="H122" s="79" t="b">
        <v>0</v>
      </c>
      <c r="I122" s="79" t="b">
        <v>0</v>
      </c>
      <c r="J122" s="79" t="b">
        <v>0</v>
      </c>
      <c r="K122" s="79" t="b">
        <v>1</v>
      </c>
      <c r="L122" s="79" t="b">
        <v>0</v>
      </c>
    </row>
    <row r="123" spans="1:12" ht="15">
      <c r="A123" s="111" t="s">
        <v>1815</v>
      </c>
      <c r="B123" s="111" t="s">
        <v>1516</v>
      </c>
      <c r="C123" s="79">
        <v>3</v>
      </c>
      <c r="D123" s="115">
        <v>0.0015648518825704962</v>
      </c>
      <c r="E123" s="115">
        <v>2.455352509957491</v>
      </c>
      <c r="F123" s="79" t="s">
        <v>1595</v>
      </c>
      <c r="G123" s="79" t="b">
        <v>0</v>
      </c>
      <c r="H123" s="79" t="b">
        <v>1</v>
      </c>
      <c r="I123" s="79" t="b">
        <v>0</v>
      </c>
      <c r="J123" s="79" t="b">
        <v>0</v>
      </c>
      <c r="K123" s="79" t="b">
        <v>0</v>
      </c>
      <c r="L123" s="79" t="b">
        <v>0</v>
      </c>
    </row>
    <row r="124" spans="1:12" ht="15">
      <c r="A124" s="111" t="s">
        <v>1516</v>
      </c>
      <c r="B124" s="111" t="s">
        <v>1516</v>
      </c>
      <c r="C124" s="79">
        <v>3</v>
      </c>
      <c r="D124" s="115">
        <v>0.0015648518825704962</v>
      </c>
      <c r="E124" s="115">
        <v>1.8532925186295284</v>
      </c>
      <c r="F124" s="79" t="s">
        <v>1595</v>
      </c>
      <c r="G124" s="79" t="b">
        <v>0</v>
      </c>
      <c r="H124" s="79" t="b">
        <v>0</v>
      </c>
      <c r="I124" s="79" t="b">
        <v>0</v>
      </c>
      <c r="J124" s="79" t="b">
        <v>0</v>
      </c>
      <c r="K124" s="79" t="b">
        <v>0</v>
      </c>
      <c r="L124" s="79" t="b">
        <v>0</v>
      </c>
    </row>
    <row r="125" spans="1:12" ht="15">
      <c r="A125" s="111" t="s">
        <v>1516</v>
      </c>
      <c r="B125" s="111" t="s">
        <v>1816</v>
      </c>
      <c r="C125" s="79">
        <v>3</v>
      </c>
      <c r="D125" s="115">
        <v>0.0015648518825704962</v>
      </c>
      <c r="E125" s="115">
        <v>2.455352509957491</v>
      </c>
      <c r="F125" s="79" t="s">
        <v>1595</v>
      </c>
      <c r="G125" s="79" t="b">
        <v>0</v>
      </c>
      <c r="H125" s="79" t="b">
        <v>0</v>
      </c>
      <c r="I125" s="79" t="b">
        <v>0</v>
      </c>
      <c r="J125" s="79" t="b">
        <v>0</v>
      </c>
      <c r="K125" s="79" t="b">
        <v>0</v>
      </c>
      <c r="L125" s="79" t="b">
        <v>0</v>
      </c>
    </row>
    <row r="126" spans="1:12" ht="15">
      <c r="A126" s="111" t="s">
        <v>1817</v>
      </c>
      <c r="B126" s="111" t="s">
        <v>1818</v>
      </c>
      <c r="C126" s="79">
        <v>3</v>
      </c>
      <c r="D126" s="115">
        <v>0.0015648518825704962</v>
      </c>
      <c r="E126" s="115">
        <v>3.0574125012854534</v>
      </c>
      <c r="F126" s="79" t="s">
        <v>1595</v>
      </c>
      <c r="G126" s="79" t="b">
        <v>0</v>
      </c>
      <c r="H126" s="79" t="b">
        <v>0</v>
      </c>
      <c r="I126" s="79" t="b">
        <v>0</v>
      </c>
      <c r="J126" s="79" t="b">
        <v>0</v>
      </c>
      <c r="K126" s="79" t="b">
        <v>0</v>
      </c>
      <c r="L126" s="79" t="b">
        <v>0</v>
      </c>
    </row>
    <row r="127" spans="1:12" ht="15">
      <c r="A127" s="111" t="s">
        <v>1818</v>
      </c>
      <c r="B127" s="111" t="s">
        <v>1819</v>
      </c>
      <c r="C127" s="79">
        <v>3</v>
      </c>
      <c r="D127" s="115">
        <v>0.0015648518825704962</v>
      </c>
      <c r="E127" s="115">
        <v>3.0574125012854534</v>
      </c>
      <c r="F127" s="79" t="s">
        <v>1595</v>
      </c>
      <c r="G127" s="79" t="b">
        <v>0</v>
      </c>
      <c r="H127" s="79" t="b">
        <v>0</v>
      </c>
      <c r="I127" s="79" t="b">
        <v>0</v>
      </c>
      <c r="J127" s="79" t="b">
        <v>0</v>
      </c>
      <c r="K127" s="79" t="b">
        <v>0</v>
      </c>
      <c r="L127" s="79" t="b">
        <v>0</v>
      </c>
    </row>
    <row r="128" spans="1:12" ht="15">
      <c r="A128" s="111" t="s">
        <v>1819</v>
      </c>
      <c r="B128" s="111" t="s">
        <v>1820</v>
      </c>
      <c r="C128" s="79">
        <v>3</v>
      </c>
      <c r="D128" s="115">
        <v>0.0015648518825704962</v>
      </c>
      <c r="E128" s="115">
        <v>3.0574125012854534</v>
      </c>
      <c r="F128" s="79" t="s">
        <v>1595</v>
      </c>
      <c r="G128" s="79" t="b">
        <v>0</v>
      </c>
      <c r="H128" s="79" t="b">
        <v>0</v>
      </c>
      <c r="I128" s="79" t="b">
        <v>0</v>
      </c>
      <c r="J128" s="79" t="b">
        <v>0</v>
      </c>
      <c r="K128" s="79" t="b">
        <v>0</v>
      </c>
      <c r="L128" s="79" t="b">
        <v>0</v>
      </c>
    </row>
    <row r="129" spans="1:12" ht="15">
      <c r="A129" s="111" t="s">
        <v>1820</v>
      </c>
      <c r="B129" s="111" t="s">
        <v>1821</v>
      </c>
      <c r="C129" s="79">
        <v>3</v>
      </c>
      <c r="D129" s="115">
        <v>0.0015648518825704962</v>
      </c>
      <c r="E129" s="115">
        <v>3.0574125012854534</v>
      </c>
      <c r="F129" s="79" t="s">
        <v>1595</v>
      </c>
      <c r="G129" s="79" t="b">
        <v>0</v>
      </c>
      <c r="H129" s="79" t="b">
        <v>0</v>
      </c>
      <c r="I129" s="79" t="b">
        <v>0</v>
      </c>
      <c r="J129" s="79" t="b">
        <v>0</v>
      </c>
      <c r="K129" s="79" t="b">
        <v>0</v>
      </c>
      <c r="L129" s="79" t="b">
        <v>0</v>
      </c>
    </row>
    <row r="130" spans="1:12" ht="15">
      <c r="A130" s="111" t="s">
        <v>1821</v>
      </c>
      <c r="B130" s="111" t="s">
        <v>1822</v>
      </c>
      <c r="C130" s="79">
        <v>3</v>
      </c>
      <c r="D130" s="115">
        <v>0.0015648518825704962</v>
      </c>
      <c r="E130" s="115">
        <v>3.0574125012854534</v>
      </c>
      <c r="F130" s="79" t="s">
        <v>1595</v>
      </c>
      <c r="G130" s="79" t="b">
        <v>0</v>
      </c>
      <c r="H130" s="79" t="b">
        <v>0</v>
      </c>
      <c r="I130" s="79" t="b">
        <v>0</v>
      </c>
      <c r="J130" s="79" t="b">
        <v>0</v>
      </c>
      <c r="K130" s="79" t="b">
        <v>0</v>
      </c>
      <c r="L130" s="79" t="b">
        <v>0</v>
      </c>
    </row>
    <row r="131" spans="1:12" ht="15">
      <c r="A131" s="111" t="s">
        <v>1822</v>
      </c>
      <c r="B131" s="111" t="s">
        <v>1823</v>
      </c>
      <c r="C131" s="79">
        <v>3</v>
      </c>
      <c r="D131" s="115">
        <v>0.0015648518825704962</v>
      </c>
      <c r="E131" s="115">
        <v>3.0574125012854534</v>
      </c>
      <c r="F131" s="79" t="s">
        <v>1595</v>
      </c>
      <c r="G131" s="79" t="b">
        <v>0</v>
      </c>
      <c r="H131" s="79" t="b">
        <v>0</v>
      </c>
      <c r="I131" s="79" t="b">
        <v>0</v>
      </c>
      <c r="J131" s="79" t="b">
        <v>0</v>
      </c>
      <c r="K131" s="79" t="b">
        <v>0</v>
      </c>
      <c r="L131" s="79" t="b">
        <v>0</v>
      </c>
    </row>
    <row r="132" spans="1:12" ht="15">
      <c r="A132" s="111" t="s">
        <v>1770</v>
      </c>
      <c r="B132" s="111" t="s">
        <v>1824</v>
      </c>
      <c r="C132" s="79">
        <v>3</v>
      </c>
      <c r="D132" s="115">
        <v>0.0015648518825704962</v>
      </c>
      <c r="E132" s="115">
        <v>2.932473764677153</v>
      </c>
      <c r="F132" s="79" t="s">
        <v>1595</v>
      </c>
      <c r="G132" s="79" t="b">
        <v>0</v>
      </c>
      <c r="H132" s="79" t="b">
        <v>0</v>
      </c>
      <c r="I132" s="79" t="b">
        <v>0</v>
      </c>
      <c r="J132" s="79" t="b">
        <v>0</v>
      </c>
      <c r="K132" s="79" t="b">
        <v>0</v>
      </c>
      <c r="L132" s="79" t="b">
        <v>0</v>
      </c>
    </row>
    <row r="133" spans="1:12" ht="15">
      <c r="A133" s="111" t="s">
        <v>1824</v>
      </c>
      <c r="B133" s="111" t="s">
        <v>1825</v>
      </c>
      <c r="C133" s="79">
        <v>3</v>
      </c>
      <c r="D133" s="115">
        <v>0.0015648518825704962</v>
      </c>
      <c r="E133" s="115">
        <v>3.0574125012854534</v>
      </c>
      <c r="F133" s="79" t="s">
        <v>1595</v>
      </c>
      <c r="G133" s="79" t="b">
        <v>0</v>
      </c>
      <c r="H133" s="79" t="b">
        <v>0</v>
      </c>
      <c r="I133" s="79" t="b">
        <v>0</v>
      </c>
      <c r="J133" s="79" t="b">
        <v>0</v>
      </c>
      <c r="K133" s="79" t="b">
        <v>0</v>
      </c>
      <c r="L133" s="79" t="b">
        <v>0</v>
      </c>
    </row>
    <row r="134" spans="1:12" ht="15">
      <c r="A134" s="111" t="s">
        <v>1825</v>
      </c>
      <c r="B134" s="111" t="s">
        <v>1687</v>
      </c>
      <c r="C134" s="79">
        <v>3</v>
      </c>
      <c r="D134" s="115">
        <v>0.0015648518825704962</v>
      </c>
      <c r="E134" s="115">
        <v>2.580291246565791</v>
      </c>
      <c r="F134" s="79" t="s">
        <v>1595</v>
      </c>
      <c r="G134" s="79" t="b">
        <v>0</v>
      </c>
      <c r="H134" s="79" t="b">
        <v>0</v>
      </c>
      <c r="I134" s="79" t="b">
        <v>0</v>
      </c>
      <c r="J134" s="79" t="b">
        <v>0</v>
      </c>
      <c r="K134" s="79" t="b">
        <v>0</v>
      </c>
      <c r="L134" s="79" t="b">
        <v>0</v>
      </c>
    </row>
    <row r="135" spans="1:12" ht="15">
      <c r="A135" s="111" t="s">
        <v>1687</v>
      </c>
      <c r="B135" s="111" t="s">
        <v>1771</v>
      </c>
      <c r="C135" s="79">
        <v>3</v>
      </c>
      <c r="D135" s="115">
        <v>0.0015648518825704962</v>
      </c>
      <c r="E135" s="115">
        <v>2.455352509957491</v>
      </c>
      <c r="F135" s="79" t="s">
        <v>1595</v>
      </c>
      <c r="G135" s="79" t="b">
        <v>0</v>
      </c>
      <c r="H135" s="79" t="b">
        <v>0</v>
      </c>
      <c r="I135" s="79" t="b">
        <v>0</v>
      </c>
      <c r="J135" s="79" t="b">
        <v>0</v>
      </c>
      <c r="K135" s="79" t="b">
        <v>0</v>
      </c>
      <c r="L135" s="79" t="b">
        <v>0</v>
      </c>
    </row>
    <row r="136" spans="1:12" ht="15">
      <c r="A136" s="111" t="s">
        <v>1771</v>
      </c>
      <c r="B136" s="111" t="s">
        <v>1497</v>
      </c>
      <c r="C136" s="79">
        <v>3</v>
      </c>
      <c r="D136" s="115">
        <v>0.0015648518825704962</v>
      </c>
      <c r="E136" s="115">
        <v>2.455352509957491</v>
      </c>
      <c r="F136" s="79" t="s">
        <v>1595</v>
      </c>
      <c r="G136" s="79" t="b">
        <v>0</v>
      </c>
      <c r="H136" s="79" t="b">
        <v>0</v>
      </c>
      <c r="I136" s="79" t="b">
        <v>0</v>
      </c>
      <c r="J136" s="79" t="b">
        <v>0</v>
      </c>
      <c r="K136" s="79" t="b">
        <v>0</v>
      </c>
      <c r="L136" s="79" t="b">
        <v>0</v>
      </c>
    </row>
    <row r="137" spans="1:12" ht="15">
      <c r="A137" s="111" t="s">
        <v>1497</v>
      </c>
      <c r="B137" s="111" t="s">
        <v>1687</v>
      </c>
      <c r="C137" s="79">
        <v>3</v>
      </c>
      <c r="D137" s="115">
        <v>0.0015648518825704962</v>
      </c>
      <c r="E137" s="115">
        <v>2.103169991846128</v>
      </c>
      <c r="F137" s="79" t="s">
        <v>1595</v>
      </c>
      <c r="G137" s="79" t="b">
        <v>0</v>
      </c>
      <c r="H137" s="79" t="b">
        <v>0</v>
      </c>
      <c r="I137" s="79" t="b">
        <v>0</v>
      </c>
      <c r="J137" s="79" t="b">
        <v>0</v>
      </c>
      <c r="K137" s="79" t="b">
        <v>0</v>
      </c>
      <c r="L137" s="79" t="b">
        <v>0</v>
      </c>
    </row>
    <row r="138" spans="1:12" ht="15">
      <c r="A138" s="111" t="s">
        <v>1687</v>
      </c>
      <c r="B138" s="111" t="s">
        <v>1519</v>
      </c>
      <c r="C138" s="79">
        <v>3</v>
      </c>
      <c r="D138" s="115">
        <v>0.0015648518825704962</v>
      </c>
      <c r="E138" s="115">
        <v>2.0574125012854534</v>
      </c>
      <c r="F138" s="79" t="s">
        <v>1595</v>
      </c>
      <c r="G138" s="79" t="b">
        <v>0</v>
      </c>
      <c r="H138" s="79" t="b">
        <v>0</v>
      </c>
      <c r="I138" s="79" t="b">
        <v>0</v>
      </c>
      <c r="J138" s="79" t="b">
        <v>1</v>
      </c>
      <c r="K138" s="79" t="b">
        <v>0</v>
      </c>
      <c r="L138" s="79" t="b">
        <v>0</v>
      </c>
    </row>
    <row r="139" spans="1:12" ht="15">
      <c r="A139" s="111" t="s">
        <v>1519</v>
      </c>
      <c r="B139" s="111" t="s">
        <v>1516</v>
      </c>
      <c r="C139" s="79">
        <v>3</v>
      </c>
      <c r="D139" s="115">
        <v>0.0015648518825704962</v>
      </c>
      <c r="E139" s="115">
        <v>1.8532925186295284</v>
      </c>
      <c r="F139" s="79" t="s">
        <v>1595</v>
      </c>
      <c r="G139" s="79" t="b">
        <v>1</v>
      </c>
      <c r="H139" s="79" t="b">
        <v>0</v>
      </c>
      <c r="I139" s="79" t="b">
        <v>0</v>
      </c>
      <c r="J139" s="79" t="b">
        <v>0</v>
      </c>
      <c r="K139" s="79" t="b">
        <v>0</v>
      </c>
      <c r="L139" s="79" t="b">
        <v>0</v>
      </c>
    </row>
    <row r="140" spans="1:12" ht="15">
      <c r="A140" s="111" t="s">
        <v>1827</v>
      </c>
      <c r="B140" s="111" t="s">
        <v>1828</v>
      </c>
      <c r="C140" s="79">
        <v>3</v>
      </c>
      <c r="D140" s="115">
        <v>0.0015648518825704962</v>
      </c>
      <c r="E140" s="115">
        <v>3.0574125012854534</v>
      </c>
      <c r="F140" s="79" t="s">
        <v>1595</v>
      </c>
      <c r="G140" s="79" t="b">
        <v>0</v>
      </c>
      <c r="H140" s="79" t="b">
        <v>0</v>
      </c>
      <c r="I140" s="79" t="b">
        <v>0</v>
      </c>
      <c r="J140" s="79" t="b">
        <v>0</v>
      </c>
      <c r="K140" s="79" t="b">
        <v>0</v>
      </c>
      <c r="L140" s="79" t="b">
        <v>0</v>
      </c>
    </row>
    <row r="141" spans="1:12" ht="15">
      <c r="A141" s="111" t="s">
        <v>1828</v>
      </c>
      <c r="B141" s="111" t="s">
        <v>1687</v>
      </c>
      <c r="C141" s="79">
        <v>3</v>
      </c>
      <c r="D141" s="115">
        <v>0.0015648518825704962</v>
      </c>
      <c r="E141" s="115">
        <v>2.580291246565791</v>
      </c>
      <c r="F141" s="79" t="s">
        <v>1595</v>
      </c>
      <c r="G141" s="79" t="b">
        <v>0</v>
      </c>
      <c r="H141" s="79" t="b">
        <v>0</v>
      </c>
      <c r="I141" s="79" t="b">
        <v>0</v>
      </c>
      <c r="J141" s="79" t="b">
        <v>0</v>
      </c>
      <c r="K141" s="79" t="b">
        <v>0</v>
      </c>
      <c r="L141" s="79" t="b">
        <v>0</v>
      </c>
    </row>
    <row r="142" spans="1:12" ht="15">
      <c r="A142" s="111" t="s">
        <v>1687</v>
      </c>
      <c r="B142" s="111" t="s">
        <v>1829</v>
      </c>
      <c r="C142" s="79">
        <v>3</v>
      </c>
      <c r="D142" s="115">
        <v>0.0015648518825704962</v>
      </c>
      <c r="E142" s="115">
        <v>2.580291246565791</v>
      </c>
      <c r="F142" s="79" t="s">
        <v>1595</v>
      </c>
      <c r="G142" s="79" t="b">
        <v>0</v>
      </c>
      <c r="H142" s="79" t="b">
        <v>0</v>
      </c>
      <c r="I142" s="79" t="b">
        <v>0</v>
      </c>
      <c r="J142" s="79" t="b">
        <v>0</v>
      </c>
      <c r="K142" s="79" t="b">
        <v>0</v>
      </c>
      <c r="L142" s="79" t="b">
        <v>0</v>
      </c>
    </row>
    <row r="143" spans="1:12" ht="15">
      <c r="A143" s="111" t="s">
        <v>1829</v>
      </c>
      <c r="B143" s="111" t="s">
        <v>1830</v>
      </c>
      <c r="C143" s="79">
        <v>3</v>
      </c>
      <c r="D143" s="115">
        <v>0.0015648518825704962</v>
      </c>
      <c r="E143" s="115">
        <v>3.0574125012854534</v>
      </c>
      <c r="F143" s="79" t="s">
        <v>1595</v>
      </c>
      <c r="G143" s="79" t="b">
        <v>0</v>
      </c>
      <c r="H143" s="79" t="b">
        <v>0</v>
      </c>
      <c r="I143" s="79" t="b">
        <v>0</v>
      </c>
      <c r="J143" s="79" t="b">
        <v>0</v>
      </c>
      <c r="K143" s="79" t="b">
        <v>0</v>
      </c>
      <c r="L143" s="79" t="b">
        <v>0</v>
      </c>
    </row>
    <row r="144" spans="1:12" ht="15">
      <c r="A144" s="111" t="s">
        <v>1830</v>
      </c>
      <c r="B144" s="111" t="s">
        <v>1718</v>
      </c>
      <c r="C144" s="79">
        <v>3</v>
      </c>
      <c r="D144" s="115">
        <v>0.0015648518825704962</v>
      </c>
      <c r="E144" s="115">
        <v>2.756382505621472</v>
      </c>
      <c r="F144" s="79" t="s">
        <v>1595</v>
      </c>
      <c r="G144" s="79" t="b">
        <v>0</v>
      </c>
      <c r="H144" s="79" t="b">
        <v>0</v>
      </c>
      <c r="I144" s="79" t="b">
        <v>0</v>
      </c>
      <c r="J144" s="79" t="b">
        <v>0</v>
      </c>
      <c r="K144" s="79" t="b">
        <v>0</v>
      </c>
      <c r="L144" s="79" t="b">
        <v>0</v>
      </c>
    </row>
    <row r="145" spans="1:12" ht="15">
      <c r="A145" s="111" t="s">
        <v>1719</v>
      </c>
      <c r="B145" s="111" t="s">
        <v>1772</v>
      </c>
      <c r="C145" s="79">
        <v>3</v>
      </c>
      <c r="D145" s="115">
        <v>0.0015648518825704962</v>
      </c>
      <c r="E145" s="115">
        <v>2.6314437690131722</v>
      </c>
      <c r="F145" s="79" t="s">
        <v>1595</v>
      </c>
      <c r="G145" s="79" t="b">
        <v>0</v>
      </c>
      <c r="H145" s="79" t="b">
        <v>0</v>
      </c>
      <c r="I145" s="79" t="b">
        <v>0</v>
      </c>
      <c r="J145" s="79" t="b">
        <v>0</v>
      </c>
      <c r="K145" s="79" t="b">
        <v>0</v>
      </c>
      <c r="L145" s="79" t="b">
        <v>0</v>
      </c>
    </row>
    <row r="146" spans="1:12" ht="15">
      <c r="A146" s="111" t="s">
        <v>1772</v>
      </c>
      <c r="B146" s="111" t="s">
        <v>1831</v>
      </c>
      <c r="C146" s="79">
        <v>3</v>
      </c>
      <c r="D146" s="115">
        <v>0.0015648518825704962</v>
      </c>
      <c r="E146" s="115">
        <v>2.932473764677153</v>
      </c>
      <c r="F146" s="79" t="s">
        <v>1595</v>
      </c>
      <c r="G146" s="79" t="b">
        <v>0</v>
      </c>
      <c r="H146" s="79" t="b">
        <v>0</v>
      </c>
      <c r="I146" s="79" t="b">
        <v>0</v>
      </c>
      <c r="J146" s="79" t="b">
        <v>0</v>
      </c>
      <c r="K146" s="79" t="b">
        <v>0</v>
      </c>
      <c r="L146" s="79" t="b">
        <v>0</v>
      </c>
    </row>
    <row r="147" spans="1:12" ht="15">
      <c r="A147" s="111" t="s">
        <v>1831</v>
      </c>
      <c r="B147" s="111" t="s">
        <v>1568</v>
      </c>
      <c r="C147" s="79">
        <v>3</v>
      </c>
      <c r="D147" s="115">
        <v>0.0015648518825704962</v>
      </c>
      <c r="E147" s="115">
        <v>3.0574125012854534</v>
      </c>
      <c r="F147" s="79" t="s">
        <v>1595</v>
      </c>
      <c r="G147" s="79" t="b">
        <v>0</v>
      </c>
      <c r="H147" s="79" t="b">
        <v>0</v>
      </c>
      <c r="I147" s="79" t="b">
        <v>0</v>
      </c>
      <c r="J147" s="79" t="b">
        <v>0</v>
      </c>
      <c r="K147" s="79" t="b">
        <v>0</v>
      </c>
      <c r="L147" s="79" t="b">
        <v>0</v>
      </c>
    </row>
    <row r="148" spans="1:12" ht="15">
      <c r="A148" s="111" t="s">
        <v>1568</v>
      </c>
      <c r="B148" s="111" t="s">
        <v>1832</v>
      </c>
      <c r="C148" s="79">
        <v>3</v>
      </c>
      <c r="D148" s="115">
        <v>0.0015648518825704962</v>
      </c>
      <c r="E148" s="115">
        <v>3.0574125012854534</v>
      </c>
      <c r="F148" s="79" t="s">
        <v>1595</v>
      </c>
      <c r="G148" s="79" t="b">
        <v>0</v>
      </c>
      <c r="H148" s="79" t="b">
        <v>0</v>
      </c>
      <c r="I148" s="79" t="b">
        <v>0</v>
      </c>
      <c r="J148" s="79" t="b">
        <v>0</v>
      </c>
      <c r="K148" s="79" t="b">
        <v>0</v>
      </c>
      <c r="L148" s="79" t="b">
        <v>0</v>
      </c>
    </row>
    <row r="149" spans="1:12" ht="15">
      <c r="A149" s="111" t="s">
        <v>1832</v>
      </c>
      <c r="B149" s="111" t="s">
        <v>1720</v>
      </c>
      <c r="C149" s="79">
        <v>3</v>
      </c>
      <c r="D149" s="115">
        <v>0.0015648518825704962</v>
      </c>
      <c r="E149" s="115">
        <v>2.756382505621472</v>
      </c>
      <c r="F149" s="79" t="s">
        <v>1595</v>
      </c>
      <c r="G149" s="79" t="b">
        <v>0</v>
      </c>
      <c r="H149" s="79" t="b">
        <v>0</v>
      </c>
      <c r="I149" s="79" t="b">
        <v>0</v>
      </c>
      <c r="J149" s="79" t="b">
        <v>0</v>
      </c>
      <c r="K149" s="79" t="b">
        <v>0</v>
      </c>
      <c r="L149" s="79" t="b">
        <v>0</v>
      </c>
    </row>
    <row r="150" spans="1:12" ht="15">
      <c r="A150" s="111" t="s">
        <v>1724</v>
      </c>
      <c r="B150" s="111" t="s">
        <v>1833</v>
      </c>
      <c r="C150" s="79">
        <v>3</v>
      </c>
      <c r="D150" s="115">
        <v>0.0015648518825704962</v>
      </c>
      <c r="E150" s="115">
        <v>2.756382505621472</v>
      </c>
      <c r="F150" s="79" t="s">
        <v>1595</v>
      </c>
      <c r="G150" s="79" t="b">
        <v>0</v>
      </c>
      <c r="H150" s="79" t="b">
        <v>0</v>
      </c>
      <c r="I150" s="79" t="b">
        <v>0</v>
      </c>
      <c r="J150" s="79" t="b">
        <v>0</v>
      </c>
      <c r="K150" s="79" t="b">
        <v>1</v>
      </c>
      <c r="L150" s="79" t="b">
        <v>0</v>
      </c>
    </row>
    <row r="151" spans="1:12" ht="15">
      <c r="A151" s="111" t="s">
        <v>1833</v>
      </c>
      <c r="B151" s="111" t="s">
        <v>1437</v>
      </c>
      <c r="C151" s="79">
        <v>3</v>
      </c>
      <c r="D151" s="115">
        <v>0.0015648518825704962</v>
      </c>
      <c r="E151" s="115">
        <v>2.1543225142935096</v>
      </c>
      <c r="F151" s="79" t="s">
        <v>1595</v>
      </c>
      <c r="G151" s="79" t="b">
        <v>0</v>
      </c>
      <c r="H151" s="79" t="b">
        <v>1</v>
      </c>
      <c r="I151" s="79" t="b">
        <v>0</v>
      </c>
      <c r="J151" s="79" t="b">
        <v>0</v>
      </c>
      <c r="K151" s="79" t="b">
        <v>0</v>
      </c>
      <c r="L151" s="79" t="b">
        <v>0</v>
      </c>
    </row>
    <row r="152" spans="1:12" ht="15">
      <c r="A152" s="111" t="s">
        <v>1437</v>
      </c>
      <c r="B152" s="111" t="s">
        <v>1834</v>
      </c>
      <c r="C152" s="79">
        <v>3</v>
      </c>
      <c r="D152" s="115">
        <v>0.0015648518825704962</v>
      </c>
      <c r="E152" s="115">
        <v>2.172805919987523</v>
      </c>
      <c r="F152" s="79" t="s">
        <v>1595</v>
      </c>
      <c r="G152" s="79" t="b">
        <v>0</v>
      </c>
      <c r="H152" s="79" t="b">
        <v>0</v>
      </c>
      <c r="I152" s="79" t="b">
        <v>0</v>
      </c>
      <c r="J152" s="79" t="b">
        <v>0</v>
      </c>
      <c r="K152" s="79" t="b">
        <v>0</v>
      </c>
      <c r="L152" s="79" t="b">
        <v>0</v>
      </c>
    </row>
    <row r="153" spans="1:12" ht="15">
      <c r="A153" s="111" t="s">
        <v>1834</v>
      </c>
      <c r="B153" s="111" t="s">
        <v>1444</v>
      </c>
      <c r="C153" s="79">
        <v>3</v>
      </c>
      <c r="D153" s="115">
        <v>0.0015648518825704962</v>
      </c>
      <c r="E153" s="115">
        <v>2.580291246565791</v>
      </c>
      <c r="F153" s="79" t="s">
        <v>1595</v>
      </c>
      <c r="G153" s="79" t="b">
        <v>0</v>
      </c>
      <c r="H153" s="79" t="b">
        <v>0</v>
      </c>
      <c r="I153" s="79" t="b">
        <v>0</v>
      </c>
      <c r="J153" s="79" t="b">
        <v>0</v>
      </c>
      <c r="K153" s="79" t="b">
        <v>0</v>
      </c>
      <c r="L153" s="79" t="b">
        <v>0</v>
      </c>
    </row>
    <row r="154" spans="1:12" ht="15">
      <c r="A154" s="111" t="s">
        <v>1438</v>
      </c>
      <c r="B154" s="111" t="s">
        <v>1725</v>
      </c>
      <c r="C154" s="79">
        <v>3</v>
      </c>
      <c r="D154" s="115">
        <v>0.0015648518825704962</v>
      </c>
      <c r="E154" s="115">
        <v>1.1297000393851775</v>
      </c>
      <c r="F154" s="79" t="s">
        <v>1595</v>
      </c>
      <c r="G154" s="79" t="b">
        <v>1</v>
      </c>
      <c r="H154" s="79" t="b">
        <v>0</v>
      </c>
      <c r="I154" s="79" t="b">
        <v>0</v>
      </c>
      <c r="J154" s="79" t="b">
        <v>0</v>
      </c>
      <c r="K154" s="79" t="b">
        <v>0</v>
      </c>
      <c r="L154" s="79" t="b">
        <v>0</v>
      </c>
    </row>
    <row r="155" spans="1:12" ht="15">
      <c r="A155" s="111" t="s">
        <v>1725</v>
      </c>
      <c r="B155" s="111" t="s">
        <v>1581</v>
      </c>
      <c r="C155" s="79">
        <v>3</v>
      </c>
      <c r="D155" s="115">
        <v>0.0015648518825704962</v>
      </c>
      <c r="E155" s="115">
        <v>2.5345337560051155</v>
      </c>
      <c r="F155" s="79" t="s">
        <v>1595</v>
      </c>
      <c r="G155" s="79" t="b">
        <v>0</v>
      </c>
      <c r="H155" s="79" t="b">
        <v>0</v>
      </c>
      <c r="I155" s="79" t="b">
        <v>0</v>
      </c>
      <c r="J155" s="79" t="b">
        <v>0</v>
      </c>
      <c r="K155" s="79" t="b">
        <v>0</v>
      </c>
      <c r="L155" s="79" t="b">
        <v>0</v>
      </c>
    </row>
    <row r="156" spans="1:12" ht="15">
      <c r="A156" s="111" t="s">
        <v>1581</v>
      </c>
      <c r="B156" s="111" t="s">
        <v>1438</v>
      </c>
      <c r="C156" s="79">
        <v>3</v>
      </c>
      <c r="D156" s="115">
        <v>0.0015648518825704962</v>
      </c>
      <c r="E156" s="115">
        <v>1.2335037603411345</v>
      </c>
      <c r="F156" s="79" t="s">
        <v>1595</v>
      </c>
      <c r="G156" s="79" t="b">
        <v>0</v>
      </c>
      <c r="H156" s="79" t="b">
        <v>0</v>
      </c>
      <c r="I156" s="79" t="b">
        <v>0</v>
      </c>
      <c r="J156" s="79" t="b">
        <v>1</v>
      </c>
      <c r="K156" s="79" t="b">
        <v>0</v>
      </c>
      <c r="L156" s="79" t="b">
        <v>0</v>
      </c>
    </row>
    <row r="157" spans="1:12" ht="15">
      <c r="A157" s="111" t="s">
        <v>1438</v>
      </c>
      <c r="B157" s="111" t="s">
        <v>1487</v>
      </c>
      <c r="C157" s="79">
        <v>3</v>
      </c>
      <c r="D157" s="115">
        <v>0.0015648518825704962</v>
      </c>
      <c r="E157" s="115">
        <v>1.1297000393851775</v>
      </c>
      <c r="F157" s="79" t="s">
        <v>1595</v>
      </c>
      <c r="G157" s="79" t="b">
        <v>1</v>
      </c>
      <c r="H157" s="79" t="b">
        <v>0</v>
      </c>
      <c r="I157" s="79" t="b">
        <v>0</v>
      </c>
      <c r="J157" s="79" t="b">
        <v>0</v>
      </c>
      <c r="K157" s="79" t="b">
        <v>0</v>
      </c>
      <c r="L157" s="79" t="b">
        <v>0</v>
      </c>
    </row>
    <row r="158" spans="1:12" ht="15">
      <c r="A158" s="111" t="s">
        <v>1488</v>
      </c>
      <c r="B158" s="111" t="s">
        <v>1718</v>
      </c>
      <c r="C158" s="79">
        <v>3</v>
      </c>
      <c r="D158" s="115">
        <v>0.0015648518825704962</v>
      </c>
      <c r="E158" s="115">
        <v>2.388405720326878</v>
      </c>
      <c r="F158" s="79" t="s">
        <v>1595</v>
      </c>
      <c r="G158" s="79" t="b">
        <v>0</v>
      </c>
      <c r="H158" s="79" t="b">
        <v>0</v>
      </c>
      <c r="I158" s="79" t="b">
        <v>0</v>
      </c>
      <c r="J158" s="79" t="b">
        <v>0</v>
      </c>
      <c r="K158" s="79" t="b">
        <v>0</v>
      </c>
      <c r="L158" s="79" t="b">
        <v>0</v>
      </c>
    </row>
    <row r="159" spans="1:12" ht="15">
      <c r="A159" s="111" t="s">
        <v>1719</v>
      </c>
      <c r="B159" s="111" t="s">
        <v>1835</v>
      </c>
      <c r="C159" s="79">
        <v>3</v>
      </c>
      <c r="D159" s="115">
        <v>0.0015648518825704962</v>
      </c>
      <c r="E159" s="115">
        <v>2.756382505621472</v>
      </c>
      <c r="F159" s="79" t="s">
        <v>1595</v>
      </c>
      <c r="G159" s="79" t="b">
        <v>0</v>
      </c>
      <c r="H159" s="79" t="b">
        <v>0</v>
      </c>
      <c r="I159" s="79" t="b">
        <v>0</v>
      </c>
      <c r="J159" s="79" t="b">
        <v>0</v>
      </c>
      <c r="K159" s="79" t="b">
        <v>0</v>
      </c>
      <c r="L159" s="79" t="b">
        <v>0</v>
      </c>
    </row>
    <row r="160" spans="1:12" ht="15">
      <c r="A160" s="111" t="s">
        <v>1835</v>
      </c>
      <c r="B160" s="111" t="s">
        <v>1443</v>
      </c>
      <c r="C160" s="79">
        <v>3</v>
      </c>
      <c r="D160" s="115">
        <v>0.0015648518825704962</v>
      </c>
      <c r="E160" s="115">
        <v>2.455352509957491</v>
      </c>
      <c r="F160" s="79" t="s">
        <v>1595</v>
      </c>
      <c r="G160" s="79" t="b">
        <v>0</v>
      </c>
      <c r="H160" s="79" t="b">
        <v>0</v>
      </c>
      <c r="I160" s="79" t="b">
        <v>0</v>
      </c>
      <c r="J160" s="79" t="b">
        <v>0</v>
      </c>
      <c r="K160" s="79" t="b">
        <v>0</v>
      </c>
      <c r="L160" s="79" t="b">
        <v>0</v>
      </c>
    </row>
    <row r="161" spans="1:12" ht="15">
      <c r="A161" s="111" t="s">
        <v>1447</v>
      </c>
      <c r="B161" s="111" t="s">
        <v>1773</v>
      </c>
      <c r="C161" s="79">
        <v>3</v>
      </c>
      <c r="D161" s="115">
        <v>0.0015648518825704962</v>
      </c>
      <c r="E161" s="115">
        <v>1.9044450410769096</v>
      </c>
      <c r="F161" s="79" t="s">
        <v>1595</v>
      </c>
      <c r="G161" s="79" t="b">
        <v>0</v>
      </c>
      <c r="H161" s="79" t="b">
        <v>0</v>
      </c>
      <c r="I161" s="79" t="b">
        <v>0</v>
      </c>
      <c r="J161" s="79" t="b">
        <v>0</v>
      </c>
      <c r="K161" s="79" t="b">
        <v>0</v>
      </c>
      <c r="L161" s="79" t="b">
        <v>0</v>
      </c>
    </row>
    <row r="162" spans="1:12" ht="15">
      <c r="A162" s="111" t="s">
        <v>1773</v>
      </c>
      <c r="B162" s="111" t="s">
        <v>1720</v>
      </c>
      <c r="C162" s="79">
        <v>3</v>
      </c>
      <c r="D162" s="115">
        <v>0.0015648518825704962</v>
      </c>
      <c r="E162" s="115">
        <v>2.6314437690131722</v>
      </c>
      <c r="F162" s="79" t="s">
        <v>1595</v>
      </c>
      <c r="G162" s="79" t="b">
        <v>0</v>
      </c>
      <c r="H162" s="79" t="b">
        <v>0</v>
      </c>
      <c r="I162" s="79" t="b">
        <v>0</v>
      </c>
      <c r="J162" s="79" t="b">
        <v>0</v>
      </c>
      <c r="K162" s="79" t="b">
        <v>0</v>
      </c>
      <c r="L162" s="79" t="b">
        <v>0</v>
      </c>
    </row>
    <row r="163" spans="1:12" ht="15">
      <c r="A163" s="111" t="s">
        <v>1724</v>
      </c>
      <c r="B163" s="111" t="s">
        <v>1836</v>
      </c>
      <c r="C163" s="79">
        <v>3</v>
      </c>
      <c r="D163" s="115">
        <v>0.0015648518825704962</v>
      </c>
      <c r="E163" s="115">
        <v>2.756382505621472</v>
      </c>
      <c r="F163" s="79" t="s">
        <v>1595</v>
      </c>
      <c r="G163" s="79" t="b">
        <v>0</v>
      </c>
      <c r="H163" s="79" t="b">
        <v>0</v>
      </c>
      <c r="I163" s="79" t="b">
        <v>0</v>
      </c>
      <c r="J163" s="79" t="b">
        <v>0</v>
      </c>
      <c r="K163" s="79" t="b">
        <v>0</v>
      </c>
      <c r="L163" s="79" t="b">
        <v>0</v>
      </c>
    </row>
    <row r="164" spans="1:12" ht="15">
      <c r="A164" s="111" t="s">
        <v>1836</v>
      </c>
      <c r="B164" s="111" t="s">
        <v>1437</v>
      </c>
      <c r="C164" s="79">
        <v>3</v>
      </c>
      <c r="D164" s="115">
        <v>0.0015648518825704962</v>
      </c>
      <c r="E164" s="115">
        <v>2.1543225142935096</v>
      </c>
      <c r="F164" s="79" t="s">
        <v>1595</v>
      </c>
      <c r="G164" s="79" t="b">
        <v>0</v>
      </c>
      <c r="H164" s="79" t="b">
        <v>0</v>
      </c>
      <c r="I164" s="79" t="b">
        <v>0</v>
      </c>
      <c r="J164" s="79" t="b">
        <v>0</v>
      </c>
      <c r="K164" s="79" t="b">
        <v>0</v>
      </c>
      <c r="L164" s="79" t="b">
        <v>0</v>
      </c>
    </row>
    <row r="165" spans="1:12" ht="15">
      <c r="A165" s="111" t="s">
        <v>1437</v>
      </c>
      <c r="B165" s="111" t="s">
        <v>1523</v>
      </c>
      <c r="C165" s="79">
        <v>3</v>
      </c>
      <c r="D165" s="115">
        <v>0.0015648518825704962</v>
      </c>
      <c r="E165" s="115">
        <v>2.172805919987523</v>
      </c>
      <c r="F165" s="79" t="s">
        <v>1595</v>
      </c>
      <c r="G165" s="79" t="b">
        <v>0</v>
      </c>
      <c r="H165" s="79" t="b">
        <v>0</v>
      </c>
      <c r="I165" s="79" t="b">
        <v>0</v>
      </c>
      <c r="J165" s="79" t="b">
        <v>0</v>
      </c>
      <c r="K165" s="79" t="b">
        <v>0</v>
      </c>
      <c r="L165" s="79" t="b">
        <v>0</v>
      </c>
    </row>
    <row r="166" spans="1:12" ht="15">
      <c r="A166" s="111" t="s">
        <v>1523</v>
      </c>
      <c r="B166" s="111" t="s">
        <v>1680</v>
      </c>
      <c r="C166" s="79">
        <v>3</v>
      </c>
      <c r="D166" s="115">
        <v>0.0015648518825704962</v>
      </c>
      <c r="E166" s="115">
        <v>2.420590403698279</v>
      </c>
      <c r="F166" s="79" t="s">
        <v>1595</v>
      </c>
      <c r="G166" s="79" t="b">
        <v>0</v>
      </c>
      <c r="H166" s="79" t="b">
        <v>0</v>
      </c>
      <c r="I166" s="79" t="b">
        <v>0</v>
      </c>
      <c r="J166" s="79" t="b">
        <v>0</v>
      </c>
      <c r="K166" s="79" t="b">
        <v>1</v>
      </c>
      <c r="L166" s="79" t="b">
        <v>0</v>
      </c>
    </row>
    <row r="167" spans="1:12" ht="15">
      <c r="A167" s="111" t="s">
        <v>1437</v>
      </c>
      <c r="B167" s="111" t="s">
        <v>1774</v>
      </c>
      <c r="C167" s="79">
        <v>3</v>
      </c>
      <c r="D167" s="115">
        <v>0.0015648518825704962</v>
      </c>
      <c r="E167" s="115">
        <v>2.047867183379223</v>
      </c>
      <c r="F167" s="79" t="s">
        <v>1595</v>
      </c>
      <c r="G167" s="79" t="b">
        <v>0</v>
      </c>
      <c r="H167" s="79" t="b">
        <v>0</v>
      </c>
      <c r="I167" s="79" t="b">
        <v>0</v>
      </c>
      <c r="J167" s="79" t="b">
        <v>0</v>
      </c>
      <c r="K167" s="79" t="b">
        <v>0</v>
      </c>
      <c r="L167" s="79" t="b">
        <v>0</v>
      </c>
    </row>
    <row r="168" spans="1:12" ht="15">
      <c r="A168" s="111" t="s">
        <v>1774</v>
      </c>
      <c r="B168" s="111" t="s">
        <v>1527</v>
      </c>
      <c r="C168" s="79">
        <v>3</v>
      </c>
      <c r="D168" s="115">
        <v>0.0015648518825704962</v>
      </c>
      <c r="E168" s="115">
        <v>2.330413773349191</v>
      </c>
      <c r="F168" s="79" t="s">
        <v>1595</v>
      </c>
      <c r="G168" s="79" t="b">
        <v>0</v>
      </c>
      <c r="H168" s="79" t="b">
        <v>0</v>
      </c>
      <c r="I168" s="79" t="b">
        <v>0</v>
      </c>
      <c r="J168" s="79" t="b">
        <v>0</v>
      </c>
      <c r="K168" s="79" t="b">
        <v>0</v>
      </c>
      <c r="L168" s="79" t="b">
        <v>0</v>
      </c>
    </row>
    <row r="169" spans="1:12" ht="15">
      <c r="A169" s="111" t="s">
        <v>1527</v>
      </c>
      <c r="B169" s="111" t="s">
        <v>1704</v>
      </c>
      <c r="C169" s="79">
        <v>3</v>
      </c>
      <c r="D169" s="115">
        <v>0.0015648518825704962</v>
      </c>
      <c r="E169" s="115">
        <v>2.0873757246628966</v>
      </c>
      <c r="F169" s="79" t="s">
        <v>1595</v>
      </c>
      <c r="G169" s="79" t="b">
        <v>0</v>
      </c>
      <c r="H169" s="79" t="b">
        <v>0</v>
      </c>
      <c r="I169" s="79" t="b">
        <v>0</v>
      </c>
      <c r="J169" s="79" t="b">
        <v>0</v>
      </c>
      <c r="K169" s="79" t="b">
        <v>1</v>
      </c>
      <c r="L169" s="79" t="b">
        <v>0</v>
      </c>
    </row>
    <row r="170" spans="1:12" ht="15">
      <c r="A170" s="111" t="s">
        <v>1439</v>
      </c>
      <c r="B170" s="111" t="s">
        <v>1839</v>
      </c>
      <c r="C170" s="79">
        <v>3</v>
      </c>
      <c r="D170" s="115">
        <v>0.0015648518825704962</v>
      </c>
      <c r="E170" s="115">
        <v>1.6480430308326337</v>
      </c>
      <c r="F170" s="79" t="s">
        <v>1595</v>
      </c>
      <c r="G170" s="79" t="b">
        <v>0</v>
      </c>
      <c r="H170" s="79" t="b">
        <v>0</v>
      </c>
      <c r="I170" s="79" t="b">
        <v>0</v>
      </c>
      <c r="J170" s="79" t="b">
        <v>0</v>
      </c>
      <c r="K170" s="79" t="b">
        <v>1</v>
      </c>
      <c r="L170" s="79" t="b">
        <v>0</v>
      </c>
    </row>
    <row r="171" spans="1:12" ht="15">
      <c r="A171" s="111" t="s">
        <v>1839</v>
      </c>
      <c r="B171" s="111" t="s">
        <v>1440</v>
      </c>
      <c r="C171" s="79">
        <v>3</v>
      </c>
      <c r="D171" s="115">
        <v>0.0015648518825704962</v>
      </c>
      <c r="E171" s="115">
        <v>2.0030548389628606</v>
      </c>
      <c r="F171" s="79" t="s">
        <v>1595</v>
      </c>
      <c r="G171" s="79" t="b">
        <v>0</v>
      </c>
      <c r="H171" s="79" t="b">
        <v>1</v>
      </c>
      <c r="I171" s="79" t="b">
        <v>0</v>
      </c>
      <c r="J171" s="79" t="b">
        <v>0</v>
      </c>
      <c r="K171" s="79" t="b">
        <v>0</v>
      </c>
      <c r="L171" s="79" t="b">
        <v>0</v>
      </c>
    </row>
    <row r="172" spans="1:12" ht="15">
      <c r="A172" s="111" t="s">
        <v>1679</v>
      </c>
      <c r="B172" s="111" t="s">
        <v>1740</v>
      </c>
      <c r="C172" s="79">
        <v>3</v>
      </c>
      <c r="D172" s="115">
        <v>0.0015648518825704962</v>
      </c>
      <c r="E172" s="115">
        <v>2.03393140543593</v>
      </c>
      <c r="F172" s="79" t="s">
        <v>1595</v>
      </c>
      <c r="G172" s="79" t="b">
        <v>0</v>
      </c>
      <c r="H172" s="79" t="b">
        <v>0</v>
      </c>
      <c r="I172" s="79" t="b">
        <v>0</v>
      </c>
      <c r="J172" s="79" t="b">
        <v>0</v>
      </c>
      <c r="K172" s="79" t="b">
        <v>0</v>
      </c>
      <c r="L172" s="79" t="b">
        <v>0</v>
      </c>
    </row>
    <row r="173" spans="1:12" ht="15">
      <c r="A173" s="111" t="s">
        <v>1740</v>
      </c>
      <c r="B173" s="111" t="s">
        <v>1681</v>
      </c>
      <c r="C173" s="79">
        <v>3</v>
      </c>
      <c r="D173" s="115">
        <v>0.0015648518825704962</v>
      </c>
      <c r="E173" s="115">
        <v>2.2335037603411343</v>
      </c>
      <c r="F173" s="79" t="s">
        <v>1595</v>
      </c>
      <c r="G173" s="79" t="b">
        <v>0</v>
      </c>
      <c r="H173" s="79" t="b">
        <v>0</v>
      </c>
      <c r="I173" s="79" t="b">
        <v>0</v>
      </c>
      <c r="J173" s="79" t="b">
        <v>0</v>
      </c>
      <c r="K173" s="79" t="b">
        <v>0</v>
      </c>
      <c r="L173" s="79" t="b">
        <v>0</v>
      </c>
    </row>
    <row r="174" spans="1:12" ht="15">
      <c r="A174" s="111" t="s">
        <v>1679</v>
      </c>
      <c r="B174" s="111" t="s">
        <v>1840</v>
      </c>
      <c r="C174" s="79">
        <v>3</v>
      </c>
      <c r="D174" s="115">
        <v>0.0015648518825704962</v>
      </c>
      <c r="E174" s="115">
        <v>2.2557801550522867</v>
      </c>
      <c r="F174" s="79" t="s">
        <v>1595</v>
      </c>
      <c r="G174" s="79" t="b">
        <v>0</v>
      </c>
      <c r="H174" s="79" t="b">
        <v>0</v>
      </c>
      <c r="I174" s="79" t="b">
        <v>0</v>
      </c>
      <c r="J174" s="79" t="b">
        <v>0</v>
      </c>
      <c r="K174" s="79" t="b">
        <v>0</v>
      </c>
      <c r="L174" s="79" t="b">
        <v>0</v>
      </c>
    </row>
    <row r="175" spans="1:12" ht="15">
      <c r="A175" s="111" t="s">
        <v>1840</v>
      </c>
      <c r="B175" s="111" t="s">
        <v>1676</v>
      </c>
      <c r="C175" s="79">
        <v>3</v>
      </c>
      <c r="D175" s="115">
        <v>0.0015648518825704962</v>
      </c>
      <c r="E175" s="115">
        <v>1.6369066647146742</v>
      </c>
      <c r="F175" s="79" t="s">
        <v>1595</v>
      </c>
      <c r="G175" s="79" t="b">
        <v>0</v>
      </c>
      <c r="H175" s="79" t="b">
        <v>0</v>
      </c>
      <c r="I175" s="79" t="b">
        <v>0</v>
      </c>
      <c r="J175" s="79" t="b">
        <v>0</v>
      </c>
      <c r="K175" s="79" t="b">
        <v>0</v>
      </c>
      <c r="L175" s="79" t="b">
        <v>0</v>
      </c>
    </row>
    <row r="176" spans="1:12" ht="15">
      <c r="A176" s="111" t="s">
        <v>1676</v>
      </c>
      <c r="B176" s="111" t="s">
        <v>1841</v>
      </c>
      <c r="C176" s="79">
        <v>3</v>
      </c>
      <c r="D176" s="115">
        <v>0.0015648518825704962</v>
      </c>
      <c r="E176" s="115">
        <v>1.631443769013172</v>
      </c>
      <c r="F176" s="79" t="s">
        <v>1595</v>
      </c>
      <c r="G176" s="79" t="b">
        <v>0</v>
      </c>
      <c r="H176" s="79" t="b">
        <v>0</v>
      </c>
      <c r="I176" s="79" t="b">
        <v>0</v>
      </c>
      <c r="J176" s="79" t="b">
        <v>0</v>
      </c>
      <c r="K176" s="79" t="b">
        <v>0</v>
      </c>
      <c r="L176" s="79" t="b">
        <v>0</v>
      </c>
    </row>
    <row r="177" spans="1:12" ht="15">
      <c r="A177" s="111" t="s">
        <v>1841</v>
      </c>
      <c r="B177" s="111" t="s">
        <v>1777</v>
      </c>
      <c r="C177" s="79">
        <v>3</v>
      </c>
      <c r="D177" s="115">
        <v>0.0015648518825704962</v>
      </c>
      <c r="E177" s="115">
        <v>2.932473764677153</v>
      </c>
      <c r="F177" s="79" t="s">
        <v>1595</v>
      </c>
      <c r="G177" s="79" t="b">
        <v>0</v>
      </c>
      <c r="H177" s="79" t="b">
        <v>0</v>
      </c>
      <c r="I177" s="79" t="b">
        <v>0</v>
      </c>
      <c r="J177" s="79" t="b">
        <v>0</v>
      </c>
      <c r="K177" s="79" t="b">
        <v>0</v>
      </c>
      <c r="L177" s="79" t="b">
        <v>0</v>
      </c>
    </row>
    <row r="178" spans="1:12" ht="15">
      <c r="A178" s="111" t="s">
        <v>1777</v>
      </c>
      <c r="B178" s="111" t="s">
        <v>1679</v>
      </c>
      <c r="C178" s="79">
        <v>3</v>
      </c>
      <c r="D178" s="115">
        <v>0.0015648518825704962</v>
      </c>
      <c r="E178" s="115">
        <v>2.205475036740891</v>
      </c>
      <c r="F178" s="79" t="s">
        <v>1595</v>
      </c>
      <c r="G178" s="79" t="b">
        <v>0</v>
      </c>
      <c r="H178" s="79" t="b">
        <v>0</v>
      </c>
      <c r="I178" s="79" t="b">
        <v>0</v>
      </c>
      <c r="J178" s="79" t="b">
        <v>0</v>
      </c>
      <c r="K178" s="79" t="b">
        <v>0</v>
      </c>
      <c r="L178" s="79" t="b">
        <v>0</v>
      </c>
    </row>
    <row r="179" spans="1:12" ht="15">
      <c r="A179" s="111" t="s">
        <v>1679</v>
      </c>
      <c r="B179" s="111" t="s">
        <v>1842</v>
      </c>
      <c r="C179" s="79">
        <v>3</v>
      </c>
      <c r="D179" s="115">
        <v>0.0015648518825704962</v>
      </c>
      <c r="E179" s="115">
        <v>2.2557801550522867</v>
      </c>
      <c r="F179" s="79" t="s">
        <v>1595</v>
      </c>
      <c r="G179" s="79" t="b">
        <v>0</v>
      </c>
      <c r="H179" s="79" t="b">
        <v>0</v>
      </c>
      <c r="I179" s="79" t="b">
        <v>0</v>
      </c>
      <c r="J179" s="79" t="b">
        <v>0</v>
      </c>
      <c r="K179" s="79" t="b">
        <v>0</v>
      </c>
      <c r="L179" s="79" t="b">
        <v>0</v>
      </c>
    </row>
    <row r="180" spans="1:12" ht="15">
      <c r="A180" s="111" t="s">
        <v>1842</v>
      </c>
      <c r="B180" s="111" t="s">
        <v>1843</v>
      </c>
      <c r="C180" s="79">
        <v>3</v>
      </c>
      <c r="D180" s="115">
        <v>0.0015648518825704962</v>
      </c>
      <c r="E180" s="115">
        <v>3.0574125012854534</v>
      </c>
      <c r="F180" s="79" t="s">
        <v>1595</v>
      </c>
      <c r="G180" s="79" t="b">
        <v>0</v>
      </c>
      <c r="H180" s="79" t="b">
        <v>0</v>
      </c>
      <c r="I180" s="79" t="b">
        <v>0</v>
      </c>
      <c r="J180" s="79" t="b">
        <v>0</v>
      </c>
      <c r="K180" s="79" t="b">
        <v>0</v>
      </c>
      <c r="L180" s="79" t="b">
        <v>0</v>
      </c>
    </row>
    <row r="181" spans="1:12" ht="15">
      <c r="A181" s="111" t="s">
        <v>1843</v>
      </c>
      <c r="B181" s="111" t="s">
        <v>1844</v>
      </c>
      <c r="C181" s="79">
        <v>3</v>
      </c>
      <c r="D181" s="115">
        <v>0.0015648518825704962</v>
      </c>
      <c r="E181" s="115">
        <v>3.0574125012854534</v>
      </c>
      <c r="F181" s="79" t="s">
        <v>1595</v>
      </c>
      <c r="G181" s="79" t="b">
        <v>0</v>
      </c>
      <c r="H181" s="79" t="b">
        <v>0</v>
      </c>
      <c r="I181" s="79" t="b">
        <v>0</v>
      </c>
      <c r="J181" s="79" t="b">
        <v>0</v>
      </c>
      <c r="K181" s="79" t="b">
        <v>0</v>
      </c>
      <c r="L181" s="79" t="b">
        <v>0</v>
      </c>
    </row>
    <row r="182" spans="1:12" ht="15">
      <c r="A182" s="111" t="s">
        <v>1844</v>
      </c>
      <c r="B182" s="111" t="s">
        <v>1741</v>
      </c>
      <c r="C182" s="79">
        <v>3</v>
      </c>
      <c r="D182" s="115">
        <v>0.0015648518825704962</v>
      </c>
      <c r="E182" s="115">
        <v>2.835563751669097</v>
      </c>
      <c r="F182" s="79" t="s">
        <v>1595</v>
      </c>
      <c r="G182" s="79" t="b">
        <v>0</v>
      </c>
      <c r="H182" s="79" t="b">
        <v>0</v>
      </c>
      <c r="I182" s="79" t="b">
        <v>0</v>
      </c>
      <c r="J182" s="79" t="b">
        <v>0</v>
      </c>
      <c r="K182" s="79" t="b">
        <v>0</v>
      </c>
      <c r="L182" s="79" t="b">
        <v>0</v>
      </c>
    </row>
    <row r="183" spans="1:12" ht="15">
      <c r="A183" s="111" t="s">
        <v>1741</v>
      </c>
      <c r="B183" s="111" t="s">
        <v>1541</v>
      </c>
      <c r="C183" s="79">
        <v>3</v>
      </c>
      <c r="D183" s="115">
        <v>0.0015648518825704962</v>
      </c>
      <c r="E183" s="115">
        <v>2.3126850063887594</v>
      </c>
      <c r="F183" s="79" t="s">
        <v>1595</v>
      </c>
      <c r="G183" s="79" t="b">
        <v>0</v>
      </c>
      <c r="H183" s="79" t="b">
        <v>0</v>
      </c>
      <c r="I183" s="79" t="b">
        <v>0</v>
      </c>
      <c r="J183" s="79" t="b">
        <v>0</v>
      </c>
      <c r="K183" s="79" t="b">
        <v>0</v>
      </c>
      <c r="L183" s="79" t="b">
        <v>0</v>
      </c>
    </row>
    <row r="184" spans="1:12" ht="15">
      <c r="A184" s="111" t="s">
        <v>1541</v>
      </c>
      <c r="B184" s="111" t="s">
        <v>1439</v>
      </c>
      <c r="C184" s="79">
        <v>3</v>
      </c>
      <c r="D184" s="115">
        <v>0.0015648518825704962</v>
      </c>
      <c r="E184" s="115">
        <v>1.0873757246628963</v>
      </c>
      <c r="F184" s="79" t="s">
        <v>1595</v>
      </c>
      <c r="G184" s="79" t="b">
        <v>0</v>
      </c>
      <c r="H184" s="79" t="b">
        <v>0</v>
      </c>
      <c r="I184" s="79" t="b">
        <v>0</v>
      </c>
      <c r="J184" s="79" t="b">
        <v>0</v>
      </c>
      <c r="K184" s="79" t="b">
        <v>0</v>
      </c>
      <c r="L184" s="79" t="b">
        <v>0</v>
      </c>
    </row>
    <row r="185" spans="1:12" ht="15">
      <c r="A185" s="111" t="s">
        <v>1679</v>
      </c>
      <c r="B185" s="111" t="s">
        <v>1727</v>
      </c>
      <c r="C185" s="79">
        <v>3</v>
      </c>
      <c r="D185" s="115">
        <v>0.0015648518825704962</v>
      </c>
      <c r="E185" s="115">
        <v>1.9547501593883054</v>
      </c>
      <c r="F185" s="79" t="s">
        <v>1595</v>
      </c>
      <c r="G185" s="79" t="b">
        <v>0</v>
      </c>
      <c r="H185" s="79" t="b">
        <v>0</v>
      </c>
      <c r="I185" s="79" t="b">
        <v>0</v>
      </c>
      <c r="J185" s="79" t="b">
        <v>0</v>
      </c>
      <c r="K185" s="79" t="b">
        <v>0</v>
      </c>
      <c r="L185" s="79" t="b">
        <v>0</v>
      </c>
    </row>
    <row r="186" spans="1:12" ht="15">
      <c r="A186" s="111" t="s">
        <v>1727</v>
      </c>
      <c r="B186" s="111" t="s">
        <v>1845</v>
      </c>
      <c r="C186" s="79">
        <v>3</v>
      </c>
      <c r="D186" s="115">
        <v>0.0015648518825704962</v>
      </c>
      <c r="E186" s="115">
        <v>2.756382505621472</v>
      </c>
      <c r="F186" s="79" t="s">
        <v>1595</v>
      </c>
      <c r="G186" s="79" t="b">
        <v>0</v>
      </c>
      <c r="H186" s="79" t="b">
        <v>0</v>
      </c>
      <c r="I186" s="79" t="b">
        <v>0</v>
      </c>
      <c r="J186" s="79" t="b">
        <v>0</v>
      </c>
      <c r="K186" s="79" t="b">
        <v>1</v>
      </c>
      <c r="L186" s="79" t="b">
        <v>0</v>
      </c>
    </row>
    <row r="187" spans="1:12" ht="15">
      <c r="A187" s="111" t="s">
        <v>1845</v>
      </c>
      <c r="B187" s="111" t="s">
        <v>1548</v>
      </c>
      <c r="C187" s="79">
        <v>3</v>
      </c>
      <c r="D187" s="115">
        <v>0.0015648518825704962</v>
      </c>
      <c r="E187" s="115">
        <v>2.835563751669097</v>
      </c>
      <c r="F187" s="79" t="s">
        <v>1595</v>
      </c>
      <c r="G187" s="79" t="b">
        <v>0</v>
      </c>
      <c r="H187" s="79" t="b">
        <v>1</v>
      </c>
      <c r="I187" s="79" t="b">
        <v>0</v>
      </c>
      <c r="J187" s="79" t="b">
        <v>0</v>
      </c>
      <c r="K187" s="79" t="b">
        <v>1</v>
      </c>
      <c r="L187" s="79" t="b">
        <v>0</v>
      </c>
    </row>
    <row r="188" spans="1:12" ht="15">
      <c r="A188" s="111" t="s">
        <v>1550</v>
      </c>
      <c r="B188" s="111" t="s">
        <v>1439</v>
      </c>
      <c r="C188" s="79">
        <v>3</v>
      </c>
      <c r="D188" s="115">
        <v>0.0015648518825704962</v>
      </c>
      <c r="E188" s="115">
        <v>0.7651564299289773</v>
      </c>
      <c r="F188" s="79" t="s">
        <v>1595</v>
      </c>
      <c r="G188" s="79" t="b">
        <v>0</v>
      </c>
      <c r="H188" s="79" t="b">
        <v>0</v>
      </c>
      <c r="I188" s="79" t="b">
        <v>0</v>
      </c>
      <c r="J188" s="79" t="b">
        <v>0</v>
      </c>
      <c r="K188" s="79" t="b">
        <v>0</v>
      </c>
      <c r="L188" s="79" t="b">
        <v>0</v>
      </c>
    </row>
    <row r="189" spans="1:12" ht="15">
      <c r="A189" s="111" t="s">
        <v>1439</v>
      </c>
      <c r="B189" s="111" t="s">
        <v>1566</v>
      </c>
      <c r="C189" s="79">
        <v>3</v>
      </c>
      <c r="D189" s="115">
        <v>0.0015648518825704962</v>
      </c>
      <c r="E189" s="115">
        <v>1.1251642855522963</v>
      </c>
      <c r="F189" s="79" t="s">
        <v>1595</v>
      </c>
      <c r="G189" s="79" t="b">
        <v>0</v>
      </c>
      <c r="H189" s="79" t="b">
        <v>0</v>
      </c>
      <c r="I189" s="79" t="b">
        <v>0</v>
      </c>
      <c r="J189" s="79" t="b">
        <v>0</v>
      </c>
      <c r="K189" s="79" t="b">
        <v>0</v>
      </c>
      <c r="L189" s="79" t="b">
        <v>0</v>
      </c>
    </row>
    <row r="190" spans="1:12" ht="15">
      <c r="A190" s="111" t="s">
        <v>1566</v>
      </c>
      <c r="B190" s="111" t="s">
        <v>1846</v>
      </c>
      <c r="C190" s="79">
        <v>3</v>
      </c>
      <c r="D190" s="115">
        <v>0.0015648518825704962</v>
      </c>
      <c r="E190" s="115">
        <v>2.5345337560051155</v>
      </c>
      <c r="F190" s="79" t="s">
        <v>1595</v>
      </c>
      <c r="G190" s="79" t="b">
        <v>0</v>
      </c>
      <c r="H190" s="79" t="b">
        <v>0</v>
      </c>
      <c r="I190" s="79" t="b">
        <v>0</v>
      </c>
      <c r="J190" s="79" t="b">
        <v>0</v>
      </c>
      <c r="K190" s="79" t="b">
        <v>0</v>
      </c>
      <c r="L190" s="79" t="b">
        <v>0</v>
      </c>
    </row>
    <row r="191" spans="1:12" ht="15">
      <c r="A191" s="111" t="s">
        <v>1846</v>
      </c>
      <c r="B191" s="111" t="s">
        <v>1727</v>
      </c>
      <c r="C191" s="79">
        <v>3</v>
      </c>
      <c r="D191" s="115">
        <v>0.0015648518825704962</v>
      </c>
      <c r="E191" s="115">
        <v>2.756382505621472</v>
      </c>
      <c r="F191" s="79" t="s">
        <v>1595</v>
      </c>
      <c r="G191" s="79" t="b">
        <v>0</v>
      </c>
      <c r="H191" s="79" t="b">
        <v>0</v>
      </c>
      <c r="I191" s="79" t="b">
        <v>0</v>
      </c>
      <c r="J191" s="79" t="b">
        <v>0</v>
      </c>
      <c r="K191" s="79" t="b">
        <v>0</v>
      </c>
      <c r="L191" s="79" t="b">
        <v>0</v>
      </c>
    </row>
    <row r="192" spans="1:12" ht="15">
      <c r="A192" s="111" t="s">
        <v>1727</v>
      </c>
      <c r="B192" s="111" t="s">
        <v>1438</v>
      </c>
      <c r="C192" s="79">
        <v>3</v>
      </c>
      <c r="D192" s="115">
        <v>0.0015648518825704962</v>
      </c>
      <c r="E192" s="115">
        <v>1.1543225142935096</v>
      </c>
      <c r="F192" s="79" t="s">
        <v>1595</v>
      </c>
      <c r="G192" s="79" t="b">
        <v>0</v>
      </c>
      <c r="H192" s="79" t="b">
        <v>0</v>
      </c>
      <c r="I192" s="79" t="b">
        <v>0</v>
      </c>
      <c r="J192" s="79" t="b">
        <v>1</v>
      </c>
      <c r="K192" s="79" t="b">
        <v>0</v>
      </c>
      <c r="L192" s="79" t="b">
        <v>0</v>
      </c>
    </row>
    <row r="193" spans="1:12" ht="15">
      <c r="A193" s="111" t="s">
        <v>1438</v>
      </c>
      <c r="B193" s="111" t="s">
        <v>1847</v>
      </c>
      <c r="C193" s="79">
        <v>3</v>
      </c>
      <c r="D193" s="115">
        <v>0.0015648518825704962</v>
      </c>
      <c r="E193" s="115">
        <v>1.4307300350491587</v>
      </c>
      <c r="F193" s="79" t="s">
        <v>1595</v>
      </c>
      <c r="G193" s="79" t="b">
        <v>1</v>
      </c>
      <c r="H193" s="79" t="b">
        <v>0</v>
      </c>
      <c r="I193" s="79" t="b">
        <v>0</v>
      </c>
      <c r="J193" s="79" t="b">
        <v>0</v>
      </c>
      <c r="K193" s="79" t="b">
        <v>1</v>
      </c>
      <c r="L193" s="79" t="b">
        <v>0</v>
      </c>
    </row>
    <row r="194" spans="1:12" ht="15">
      <c r="A194" s="111" t="s">
        <v>1847</v>
      </c>
      <c r="B194" s="111" t="s">
        <v>1848</v>
      </c>
      <c r="C194" s="79">
        <v>3</v>
      </c>
      <c r="D194" s="115">
        <v>0.0015648518825704962</v>
      </c>
      <c r="E194" s="115">
        <v>3.0574125012854534</v>
      </c>
      <c r="F194" s="79" t="s">
        <v>1595</v>
      </c>
      <c r="G194" s="79" t="b">
        <v>0</v>
      </c>
      <c r="H194" s="79" t="b">
        <v>1</v>
      </c>
      <c r="I194" s="79" t="b">
        <v>0</v>
      </c>
      <c r="J194" s="79" t="b">
        <v>0</v>
      </c>
      <c r="K194" s="79" t="b">
        <v>0</v>
      </c>
      <c r="L194" s="79" t="b">
        <v>0</v>
      </c>
    </row>
    <row r="195" spans="1:12" ht="15">
      <c r="A195" s="111" t="s">
        <v>1848</v>
      </c>
      <c r="B195" s="111" t="s">
        <v>1439</v>
      </c>
      <c r="C195" s="79">
        <v>3</v>
      </c>
      <c r="D195" s="115">
        <v>0.0015648518825704962</v>
      </c>
      <c r="E195" s="115">
        <v>1.610254469943234</v>
      </c>
      <c r="F195" s="79" t="s">
        <v>1595</v>
      </c>
      <c r="G195" s="79" t="b">
        <v>0</v>
      </c>
      <c r="H195" s="79" t="b">
        <v>0</v>
      </c>
      <c r="I195" s="79" t="b">
        <v>0</v>
      </c>
      <c r="J195" s="79" t="b">
        <v>0</v>
      </c>
      <c r="K195" s="79" t="b">
        <v>0</v>
      </c>
      <c r="L195" s="79" t="b">
        <v>0</v>
      </c>
    </row>
    <row r="196" spans="1:12" ht="15">
      <c r="A196" s="111" t="s">
        <v>1438</v>
      </c>
      <c r="B196" s="111" t="s">
        <v>1849</v>
      </c>
      <c r="C196" s="79">
        <v>3</v>
      </c>
      <c r="D196" s="115">
        <v>0.0015648518825704962</v>
      </c>
      <c r="E196" s="115">
        <v>1.4307300350491587</v>
      </c>
      <c r="F196" s="79" t="s">
        <v>1595</v>
      </c>
      <c r="G196" s="79" t="b">
        <v>1</v>
      </c>
      <c r="H196" s="79" t="b">
        <v>0</v>
      </c>
      <c r="I196" s="79" t="b">
        <v>0</v>
      </c>
      <c r="J196" s="79" t="b">
        <v>1</v>
      </c>
      <c r="K196" s="79" t="b">
        <v>0</v>
      </c>
      <c r="L196" s="79" t="b">
        <v>0</v>
      </c>
    </row>
    <row r="197" spans="1:12" ht="15">
      <c r="A197" s="111" t="s">
        <v>1849</v>
      </c>
      <c r="B197" s="111" t="s">
        <v>1850</v>
      </c>
      <c r="C197" s="79">
        <v>3</v>
      </c>
      <c r="D197" s="115">
        <v>0.0015648518825704962</v>
      </c>
      <c r="E197" s="115">
        <v>3.0574125012854534</v>
      </c>
      <c r="F197" s="79" t="s">
        <v>1595</v>
      </c>
      <c r="G197" s="79" t="b">
        <v>1</v>
      </c>
      <c r="H197" s="79" t="b">
        <v>0</v>
      </c>
      <c r="I197" s="79" t="b">
        <v>0</v>
      </c>
      <c r="J197" s="79" t="b">
        <v>0</v>
      </c>
      <c r="K197" s="79" t="b">
        <v>1</v>
      </c>
      <c r="L197" s="79" t="b">
        <v>0</v>
      </c>
    </row>
    <row r="198" spans="1:12" ht="15">
      <c r="A198" s="111" t="s">
        <v>1850</v>
      </c>
      <c r="B198" s="111" t="s">
        <v>1439</v>
      </c>
      <c r="C198" s="79">
        <v>3</v>
      </c>
      <c r="D198" s="115">
        <v>0.0015648518825704962</v>
      </c>
      <c r="E198" s="115">
        <v>1.610254469943234</v>
      </c>
      <c r="F198" s="79" t="s">
        <v>1595</v>
      </c>
      <c r="G198" s="79" t="b">
        <v>0</v>
      </c>
      <c r="H198" s="79" t="b">
        <v>1</v>
      </c>
      <c r="I198" s="79" t="b">
        <v>0</v>
      </c>
      <c r="J198" s="79" t="b">
        <v>0</v>
      </c>
      <c r="K198" s="79" t="b">
        <v>0</v>
      </c>
      <c r="L198" s="79" t="b">
        <v>0</v>
      </c>
    </row>
    <row r="199" spans="1:12" ht="15">
      <c r="A199" s="111" t="s">
        <v>1438</v>
      </c>
      <c r="B199" s="111" t="s">
        <v>1851</v>
      </c>
      <c r="C199" s="79">
        <v>3</v>
      </c>
      <c r="D199" s="115">
        <v>0.0015648518825704962</v>
      </c>
      <c r="E199" s="115">
        <v>1.4307300350491587</v>
      </c>
      <c r="F199" s="79" t="s">
        <v>1595</v>
      </c>
      <c r="G199" s="79" t="b">
        <v>1</v>
      </c>
      <c r="H199" s="79" t="b">
        <v>0</v>
      </c>
      <c r="I199" s="79" t="b">
        <v>0</v>
      </c>
      <c r="J199" s="79" t="b">
        <v>0</v>
      </c>
      <c r="K199" s="79" t="b">
        <v>1</v>
      </c>
      <c r="L199" s="79" t="b">
        <v>0</v>
      </c>
    </row>
    <row r="200" spans="1:12" ht="15">
      <c r="A200" s="111" t="s">
        <v>1851</v>
      </c>
      <c r="B200" s="111" t="s">
        <v>1550</v>
      </c>
      <c r="C200" s="79">
        <v>3</v>
      </c>
      <c r="D200" s="115">
        <v>0.0015648518825704962</v>
      </c>
      <c r="E200" s="115">
        <v>2.016019816127228</v>
      </c>
      <c r="F200" s="79" t="s">
        <v>1595</v>
      </c>
      <c r="G200" s="79" t="b">
        <v>0</v>
      </c>
      <c r="H200" s="79" t="b">
        <v>1</v>
      </c>
      <c r="I200" s="79" t="b">
        <v>0</v>
      </c>
      <c r="J200" s="79" t="b">
        <v>0</v>
      </c>
      <c r="K200" s="79" t="b">
        <v>0</v>
      </c>
      <c r="L200" s="79" t="b">
        <v>0</v>
      </c>
    </row>
    <row r="201" spans="1:12" ht="15">
      <c r="A201" s="111" t="s">
        <v>1852</v>
      </c>
      <c r="B201" s="111" t="s">
        <v>1506</v>
      </c>
      <c r="C201" s="79">
        <v>3</v>
      </c>
      <c r="D201" s="115">
        <v>0.0015648518825704962</v>
      </c>
      <c r="E201" s="115">
        <v>2.932473764677153</v>
      </c>
      <c r="F201" s="79" t="s">
        <v>1595</v>
      </c>
      <c r="G201" s="79" t="b">
        <v>0</v>
      </c>
      <c r="H201" s="79" t="b">
        <v>0</v>
      </c>
      <c r="I201" s="79" t="b">
        <v>0</v>
      </c>
      <c r="J201" s="79" t="b">
        <v>0</v>
      </c>
      <c r="K201" s="79" t="b">
        <v>0</v>
      </c>
      <c r="L201" s="79" t="b">
        <v>0</v>
      </c>
    </row>
    <row r="202" spans="1:12" ht="15">
      <c r="A202" s="111" t="s">
        <v>1506</v>
      </c>
      <c r="B202" s="111" t="s">
        <v>1853</v>
      </c>
      <c r="C202" s="79">
        <v>3</v>
      </c>
      <c r="D202" s="115">
        <v>0.0015648518825704962</v>
      </c>
      <c r="E202" s="115">
        <v>2.932473764677153</v>
      </c>
      <c r="F202" s="79" t="s">
        <v>1595</v>
      </c>
      <c r="G202" s="79" t="b">
        <v>0</v>
      </c>
      <c r="H202" s="79" t="b">
        <v>0</v>
      </c>
      <c r="I202" s="79" t="b">
        <v>0</v>
      </c>
      <c r="J202" s="79" t="b">
        <v>0</v>
      </c>
      <c r="K202" s="79" t="b">
        <v>0</v>
      </c>
      <c r="L202" s="79" t="b">
        <v>0</v>
      </c>
    </row>
    <row r="203" spans="1:12" ht="15">
      <c r="A203" s="111" t="s">
        <v>1853</v>
      </c>
      <c r="B203" s="111" t="s">
        <v>1854</v>
      </c>
      <c r="C203" s="79">
        <v>3</v>
      </c>
      <c r="D203" s="115">
        <v>0.0015648518825704962</v>
      </c>
      <c r="E203" s="115">
        <v>3.0574125012854534</v>
      </c>
      <c r="F203" s="79" t="s">
        <v>1595</v>
      </c>
      <c r="G203" s="79" t="b">
        <v>0</v>
      </c>
      <c r="H203" s="79" t="b">
        <v>0</v>
      </c>
      <c r="I203" s="79" t="b">
        <v>0</v>
      </c>
      <c r="J203" s="79" t="b">
        <v>0</v>
      </c>
      <c r="K203" s="79" t="b">
        <v>0</v>
      </c>
      <c r="L203" s="79" t="b">
        <v>0</v>
      </c>
    </row>
    <row r="204" spans="1:12" ht="15">
      <c r="A204" s="111" t="s">
        <v>1854</v>
      </c>
      <c r="B204" s="111" t="s">
        <v>1855</v>
      </c>
      <c r="C204" s="79">
        <v>3</v>
      </c>
      <c r="D204" s="115">
        <v>0.0015648518825704962</v>
      </c>
      <c r="E204" s="115">
        <v>3.0574125012854534</v>
      </c>
      <c r="F204" s="79" t="s">
        <v>1595</v>
      </c>
      <c r="G204" s="79" t="b">
        <v>0</v>
      </c>
      <c r="H204" s="79" t="b">
        <v>0</v>
      </c>
      <c r="I204" s="79" t="b">
        <v>0</v>
      </c>
      <c r="J204" s="79" t="b">
        <v>0</v>
      </c>
      <c r="K204" s="79" t="b">
        <v>0</v>
      </c>
      <c r="L204" s="79" t="b">
        <v>0</v>
      </c>
    </row>
    <row r="205" spans="1:12" ht="15">
      <c r="A205" s="111" t="s">
        <v>1855</v>
      </c>
      <c r="B205" s="111" t="s">
        <v>1856</v>
      </c>
      <c r="C205" s="79">
        <v>3</v>
      </c>
      <c r="D205" s="115">
        <v>0.0015648518825704962</v>
      </c>
      <c r="E205" s="115">
        <v>3.0574125012854534</v>
      </c>
      <c r="F205" s="79" t="s">
        <v>1595</v>
      </c>
      <c r="G205" s="79" t="b">
        <v>0</v>
      </c>
      <c r="H205" s="79" t="b">
        <v>0</v>
      </c>
      <c r="I205" s="79" t="b">
        <v>0</v>
      </c>
      <c r="J205" s="79" t="b">
        <v>0</v>
      </c>
      <c r="K205" s="79" t="b">
        <v>0</v>
      </c>
      <c r="L205" s="79" t="b">
        <v>0</v>
      </c>
    </row>
    <row r="206" spans="1:12" ht="15">
      <c r="A206" s="111" t="s">
        <v>1856</v>
      </c>
      <c r="B206" s="111" t="s">
        <v>1505</v>
      </c>
      <c r="C206" s="79">
        <v>3</v>
      </c>
      <c r="D206" s="115">
        <v>0.0015648518825704962</v>
      </c>
      <c r="E206" s="115">
        <v>2.6894357159908586</v>
      </c>
      <c r="F206" s="79" t="s">
        <v>1595</v>
      </c>
      <c r="G206" s="79" t="b">
        <v>0</v>
      </c>
      <c r="H206" s="79" t="b">
        <v>0</v>
      </c>
      <c r="I206" s="79" t="b">
        <v>0</v>
      </c>
      <c r="J206" s="79" t="b">
        <v>0</v>
      </c>
      <c r="K206" s="79" t="b">
        <v>0</v>
      </c>
      <c r="L206" s="79" t="b">
        <v>0</v>
      </c>
    </row>
    <row r="207" spans="1:12" ht="15">
      <c r="A207" s="111" t="s">
        <v>1742</v>
      </c>
      <c r="B207" s="111" t="s">
        <v>1695</v>
      </c>
      <c r="C207" s="79">
        <v>3</v>
      </c>
      <c r="D207" s="115">
        <v>0.0019549755577296644</v>
      </c>
      <c r="E207" s="115">
        <v>2.4095950193968156</v>
      </c>
      <c r="F207" s="79" t="s">
        <v>1595</v>
      </c>
      <c r="G207" s="79" t="b">
        <v>0</v>
      </c>
      <c r="H207" s="79" t="b">
        <v>0</v>
      </c>
      <c r="I207" s="79" t="b">
        <v>0</v>
      </c>
      <c r="J207" s="79" t="b">
        <v>0</v>
      </c>
      <c r="K207" s="79" t="b">
        <v>0</v>
      </c>
      <c r="L207" s="79" t="b">
        <v>0</v>
      </c>
    </row>
    <row r="208" spans="1:12" ht="15">
      <c r="A208" s="111" t="s">
        <v>1776</v>
      </c>
      <c r="B208" s="111" t="s">
        <v>1502</v>
      </c>
      <c r="C208" s="79">
        <v>3</v>
      </c>
      <c r="D208" s="115">
        <v>0.0015648518825704962</v>
      </c>
      <c r="E208" s="115">
        <v>2.3682023342385907</v>
      </c>
      <c r="F208" s="79" t="s">
        <v>1595</v>
      </c>
      <c r="G208" s="79" t="b">
        <v>0</v>
      </c>
      <c r="H208" s="79" t="b">
        <v>0</v>
      </c>
      <c r="I208" s="79" t="b">
        <v>0</v>
      </c>
      <c r="J208" s="79" t="b">
        <v>0</v>
      </c>
      <c r="K208" s="79" t="b">
        <v>0</v>
      </c>
      <c r="L208" s="79" t="b">
        <v>0</v>
      </c>
    </row>
    <row r="209" spans="1:12" ht="15">
      <c r="A209" s="111" t="s">
        <v>1502</v>
      </c>
      <c r="B209" s="111" t="s">
        <v>1863</v>
      </c>
      <c r="C209" s="79">
        <v>3</v>
      </c>
      <c r="D209" s="115">
        <v>0.0015648518825704962</v>
      </c>
      <c r="E209" s="115">
        <v>2.455352509957491</v>
      </c>
      <c r="F209" s="79" t="s">
        <v>1595</v>
      </c>
      <c r="G209" s="79" t="b">
        <v>0</v>
      </c>
      <c r="H209" s="79" t="b">
        <v>0</v>
      </c>
      <c r="I209" s="79" t="b">
        <v>0</v>
      </c>
      <c r="J209" s="79" t="b">
        <v>0</v>
      </c>
      <c r="K209" s="79" t="b">
        <v>0</v>
      </c>
      <c r="L209" s="79" t="b">
        <v>0</v>
      </c>
    </row>
    <row r="210" spans="1:12" ht="15">
      <c r="A210" s="111" t="s">
        <v>1579</v>
      </c>
      <c r="B210" s="111" t="s">
        <v>1439</v>
      </c>
      <c r="C210" s="79">
        <v>3</v>
      </c>
      <c r="D210" s="115">
        <v>0.0015648518825704962</v>
      </c>
      <c r="E210" s="115">
        <v>1.2422776846486396</v>
      </c>
      <c r="F210" s="79" t="s">
        <v>1595</v>
      </c>
      <c r="G210" s="79" t="b">
        <v>0</v>
      </c>
      <c r="H210" s="79" t="b">
        <v>0</v>
      </c>
      <c r="I210" s="79" t="b">
        <v>0</v>
      </c>
      <c r="J210" s="79" t="b">
        <v>0</v>
      </c>
      <c r="K210" s="79" t="b">
        <v>0</v>
      </c>
      <c r="L210" s="79" t="b">
        <v>0</v>
      </c>
    </row>
    <row r="211" spans="1:12" ht="15">
      <c r="A211" s="111" t="s">
        <v>1676</v>
      </c>
      <c r="B211" s="111" t="s">
        <v>1445</v>
      </c>
      <c r="C211" s="79">
        <v>3</v>
      </c>
      <c r="D211" s="115">
        <v>0.0015648518825704962</v>
      </c>
      <c r="E211" s="115">
        <v>0.9044450410769097</v>
      </c>
      <c r="F211" s="79" t="s">
        <v>1595</v>
      </c>
      <c r="G211" s="79" t="b">
        <v>0</v>
      </c>
      <c r="H211" s="79" t="b">
        <v>0</v>
      </c>
      <c r="I211" s="79" t="b">
        <v>0</v>
      </c>
      <c r="J211" s="79" t="b">
        <v>0</v>
      </c>
      <c r="K211" s="79" t="b">
        <v>0</v>
      </c>
      <c r="L211" s="79" t="b">
        <v>0</v>
      </c>
    </row>
    <row r="212" spans="1:12" ht="15">
      <c r="A212" s="111" t="s">
        <v>1491</v>
      </c>
      <c r="B212" s="111" t="s">
        <v>1874</v>
      </c>
      <c r="C212" s="79">
        <v>3</v>
      </c>
      <c r="D212" s="115">
        <v>0.0019549755577296644</v>
      </c>
      <c r="E212" s="115">
        <v>2.304084834626842</v>
      </c>
      <c r="F212" s="79" t="s">
        <v>1595</v>
      </c>
      <c r="G212" s="79" t="b">
        <v>0</v>
      </c>
      <c r="H212" s="79" t="b">
        <v>0</v>
      </c>
      <c r="I212" s="79" t="b">
        <v>0</v>
      </c>
      <c r="J212" s="79" t="b">
        <v>0</v>
      </c>
      <c r="K212" s="79" t="b">
        <v>0</v>
      </c>
      <c r="L212" s="79" t="b">
        <v>0</v>
      </c>
    </row>
    <row r="213" spans="1:12" ht="15">
      <c r="A213" s="111" t="s">
        <v>1874</v>
      </c>
      <c r="B213" s="111" t="s">
        <v>1491</v>
      </c>
      <c r="C213" s="79">
        <v>3</v>
      </c>
      <c r="D213" s="115">
        <v>0.0019549755577296644</v>
      </c>
      <c r="E213" s="115">
        <v>2.304084834626842</v>
      </c>
      <c r="F213" s="79" t="s">
        <v>1595</v>
      </c>
      <c r="G213" s="79" t="b">
        <v>0</v>
      </c>
      <c r="H213" s="79" t="b">
        <v>0</v>
      </c>
      <c r="I213" s="79" t="b">
        <v>0</v>
      </c>
      <c r="J213" s="79" t="b">
        <v>0</v>
      </c>
      <c r="K213" s="79" t="b">
        <v>0</v>
      </c>
      <c r="L213" s="79" t="b">
        <v>0</v>
      </c>
    </row>
    <row r="214" spans="1:12" ht="15">
      <c r="A214" s="111" t="s">
        <v>1482</v>
      </c>
      <c r="B214" s="111" t="s">
        <v>1731</v>
      </c>
      <c r="C214" s="79">
        <v>3</v>
      </c>
      <c r="D214" s="115">
        <v>0.0015648518825704962</v>
      </c>
      <c r="E214" s="115">
        <v>2.1921110751829094</v>
      </c>
      <c r="F214" s="79" t="s">
        <v>1595</v>
      </c>
      <c r="G214" s="79" t="b">
        <v>0</v>
      </c>
      <c r="H214" s="79" t="b">
        <v>0</v>
      </c>
      <c r="I214" s="79" t="b">
        <v>0</v>
      </c>
      <c r="J214" s="79" t="b">
        <v>0</v>
      </c>
      <c r="K214" s="79" t="b">
        <v>0</v>
      </c>
      <c r="L214" s="79" t="b">
        <v>0</v>
      </c>
    </row>
    <row r="215" spans="1:12" ht="15">
      <c r="A215" s="111" t="s">
        <v>1559</v>
      </c>
      <c r="B215" s="111" t="s">
        <v>1676</v>
      </c>
      <c r="C215" s="79">
        <v>3</v>
      </c>
      <c r="D215" s="115">
        <v>0.0015648518825704962</v>
      </c>
      <c r="E215" s="115">
        <v>1.5119679281063743</v>
      </c>
      <c r="F215" s="79" t="s">
        <v>1595</v>
      </c>
      <c r="G215" s="79" t="b">
        <v>0</v>
      </c>
      <c r="H215" s="79" t="b">
        <v>0</v>
      </c>
      <c r="I215" s="79" t="b">
        <v>0</v>
      </c>
      <c r="J215" s="79" t="b">
        <v>0</v>
      </c>
      <c r="K215" s="79" t="b">
        <v>0</v>
      </c>
      <c r="L215" s="79" t="b">
        <v>0</v>
      </c>
    </row>
    <row r="216" spans="1:12" ht="15">
      <c r="A216" s="111" t="s">
        <v>1885</v>
      </c>
      <c r="B216" s="111" t="s">
        <v>1571</v>
      </c>
      <c r="C216" s="79">
        <v>3</v>
      </c>
      <c r="D216" s="115">
        <v>0.0015648518825704962</v>
      </c>
      <c r="E216" s="115">
        <v>2.6314437690131722</v>
      </c>
      <c r="F216" s="79" t="s">
        <v>1595</v>
      </c>
      <c r="G216" s="79" t="b">
        <v>0</v>
      </c>
      <c r="H216" s="79" t="b">
        <v>0</v>
      </c>
      <c r="I216" s="79" t="b">
        <v>0</v>
      </c>
      <c r="J216" s="79" t="b">
        <v>0</v>
      </c>
      <c r="K216" s="79" t="b">
        <v>0</v>
      </c>
      <c r="L216" s="79" t="b">
        <v>0</v>
      </c>
    </row>
    <row r="217" spans="1:12" ht="15">
      <c r="A217" s="111" t="s">
        <v>1571</v>
      </c>
      <c r="B217" s="111" t="s">
        <v>1680</v>
      </c>
      <c r="C217" s="79">
        <v>3</v>
      </c>
      <c r="D217" s="115">
        <v>0.0015648518825704962</v>
      </c>
      <c r="E217" s="115">
        <v>2.420590403698279</v>
      </c>
      <c r="F217" s="79" t="s">
        <v>1595</v>
      </c>
      <c r="G217" s="79" t="b">
        <v>0</v>
      </c>
      <c r="H217" s="79" t="b">
        <v>0</v>
      </c>
      <c r="I217" s="79" t="b">
        <v>0</v>
      </c>
      <c r="J217" s="79" t="b">
        <v>0</v>
      </c>
      <c r="K217" s="79" t="b">
        <v>1</v>
      </c>
      <c r="L217" s="79" t="b">
        <v>0</v>
      </c>
    </row>
    <row r="218" spans="1:12" ht="15">
      <c r="A218" s="111" t="s">
        <v>1437</v>
      </c>
      <c r="B218" s="111" t="s">
        <v>1550</v>
      </c>
      <c r="C218" s="79">
        <v>3</v>
      </c>
      <c r="D218" s="115">
        <v>0.0015648518825704962</v>
      </c>
      <c r="E218" s="115">
        <v>1.1314132348292978</v>
      </c>
      <c r="F218" s="79" t="s">
        <v>1595</v>
      </c>
      <c r="G218" s="79" t="b">
        <v>0</v>
      </c>
      <c r="H218" s="79" t="b">
        <v>0</v>
      </c>
      <c r="I218" s="79" t="b">
        <v>0</v>
      </c>
      <c r="J218" s="79" t="b">
        <v>0</v>
      </c>
      <c r="K218" s="79" t="b">
        <v>0</v>
      </c>
      <c r="L218" s="79" t="b">
        <v>0</v>
      </c>
    </row>
    <row r="219" spans="1:12" ht="15">
      <c r="A219" s="111" t="s">
        <v>1550</v>
      </c>
      <c r="B219" s="111" t="s">
        <v>1583</v>
      </c>
      <c r="C219" s="79">
        <v>3</v>
      </c>
      <c r="D219" s="115">
        <v>0.0015648518825704962</v>
      </c>
      <c r="E219" s="115">
        <v>2.0873757246628966</v>
      </c>
      <c r="F219" s="79" t="s">
        <v>1595</v>
      </c>
      <c r="G219" s="79" t="b">
        <v>0</v>
      </c>
      <c r="H219" s="79" t="b">
        <v>0</v>
      </c>
      <c r="I219" s="79" t="b">
        <v>0</v>
      </c>
      <c r="J219" s="79" t="b">
        <v>0</v>
      </c>
      <c r="K219" s="79" t="b">
        <v>0</v>
      </c>
      <c r="L219" s="79" t="b">
        <v>0</v>
      </c>
    </row>
    <row r="220" spans="1:12" ht="15">
      <c r="A220" s="111" t="s">
        <v>1452</v>
      </c>
      <c r="B220" s="111" t="s">
        <v>1494</v>
      </c>
      <c r="C220" s="79">
        <v>3</v>
      </c>
      <c r="D220" s="115">
        <v>0.0015648518825704962</v>
      </c>
      <c r="E220" s="115">
        <v>2.304084834626842</v>
      </c>
      <c r="F220" s="79" t="s">
        <v>1595</v>
      </c>
      <c r="G220" s="79" t="b">
        <v>0</v>
      </c>
      <c r="H220" s="79" t="b">
        <v>0</v>
      </c>
      <c r="I220" s="79" t="b">
        <v>0</v>
      </c>
      <c r="J220" s="79" t="b">
        <v>0</v>
      </c>
      <c r="K220" s="79" t="b">
        <v>0</v>
      </c>
      <c r="L220" s="79" t="b">
        <v>0</v>
      </c>
    </row>
    <row r="221" spans="1:12" ht="15">
      <c r="A221" s="111" t="s">
        <v>1494</v>
      </c>
      <c r="B221" s="111" t="s">
        <v>1508</v>
      </c>
      <c r="C221" s="79">
        <v>3</v>
      </c>
      <c r="D221" s="115">
        <v>0.0015648518825704962</v>
      </c>
      <c r="E221" s="115">
        <v>2.580291246565791</v>
      </c>
      <c r="F221" s="79" t="s">
        <v>1595</v>
      </c>
      <c r="G221" s="79" t="b">
        <v>0</v>
      </c>
      <c r="H221" s="79" t="b">
        <v>0</v>
      </c>
      <c r="I221" s="79" t="b">
        <v>0</v>
      </c>
      <c r="J221" s="79" t="b">
        <v>1</v>
      </c>
      <c r="K221" s="79" t="b">
        <v>0</v>
      </c>
      <c r="L221" s="79" t="b">
        <v>0</v>
      </c>
    </row>
    <row r="222" spans="1:12" ht="15">
      <c r="A222" s="111" t="s">
        <v>1508</v>
      </c>
      <c r="B222" s="111" t="s">
        <v>1745</v>
      </c>
      <c r="C222" s="79">
        <v>3</v>
      </c>
      <c r="D222" s="115">
        <v>0.0015648518825704962</v>
      </c>
      <c r="E222" s="115">
        <v>2.358442496949434</v>
      </c>
      <c r="F222" s="79" t="s">
        <v>1595</v>
      </c>
      <c r="G222" s="79" t="b">
        <v>1</v>
      </c>
      <c r="H222" s="79" t="b">
        <v>0</v>
      </c>
      <c r="I222" s="79" t="b">
        <v>0</v>
      </c>
      <c r="J222" s="79" t="b">
        <v>0</v>
      </c>
      <c r="K222" s="79" t="b">
        <v>0</v>
      </c>
      <c r="L222" s="79" t="b">
        <v>0</v>
      </c>
    </row>
    <row r="223" spans="1:12" ht="15">
      <c r="A223" s="111" t="s">
        <v>1745</v>
      </c>
      <c r="B223" s="111" t="s">
        <v>1440</v>
      </c>
      <c r="C223" s="79">
        <v>3</v>
      </c>
      <c r="D223" s="115">
        <v>0.0015648518825704962</v>
      </c>
      <c r="E223" s="115">
        <v>1.7812060893465043</v>
      </c>
      <c r="F223" s="79" t="s">
        <v>1595</v>
      </c>
      <c r="G223" s="79" t="b">
        <v>0</v>
      </c>
      <c r="H223" s="79" t="b">
        <v>0</v>
      </c>
      <c r="I223" s="79" t="b">
        <v>0</v>
      </c>
      <c r="J223" s="79" t="b">
        <v>0</v>
      </c>
      <c r="K223" s="79" t="b">
        <v>0</v>
      </c>
      <c r="L223" s="79" t="b">
        <v>0</v>
      </c>
    </row>
    <row r="224" spans="1:12" ht="15">
      <c r="A224" s="111" t="s">
        <v>1438</v>
      </c>
      <c r="B224" s="111" t="s">
        <v>1707</v>
      </c>
      <c r="C224" s="79">
        <v>3</v>
      </c>
      <c r="D224" s="115">
        <v>0.0015648518825704962</v>
      </c>
      <c r="E224" s="115">
        <v>1.0627532497545644</v>
      </c>
      <c r="F224" s="79" t="s">
        <v>1595</v>
      </c>
      <c r="G224" s="79" t="b">
        <v>1</v>
      </c>
      <c r="H224" s="79" t="b">
        <v>0</v>
      </c>
      <c r="I224" s="79" t="b">
        <v>0</v>
      </c>
      <c r="J224" s="79" t="b">
        <v>0</v>
      </c>
      <c r="K224" s="79" t="b">
        <v>1</v>
      </c>
      <c r="L224" s="79" t="b">
        <v>0</v>
      </c>
    </row>
    <row r="225" spans="1:12" ht="15">
      <c r="A225" s="111" t="s">
        <v>1707</v>
      </c>
      <c r="B225" s="111" t="s">
        <v>1701</v>
      </c>
      <c r="C225" s="79">
        <v>3</v>
      </c>
      <c r="D225" s="115">
        <v>0.0015648518825704962</v>
      </c>
      <c r="E225" s="115">
        <v>2.3214589306962643</v>
      </c>
      <c r="F225" s="79" t="s">
        <v>1595</v>
      </c>
      <c r="G225" s="79" t="b">
        <v>0</v>
      </c>
      <c r="H225" s="79" t="b">
        <v>1</v>
      </c>
      <c r="I225" s="79" t="b">
        <v>0</v>
      </c>
      <c r="J225" s="79" t="b">
        <v>0</v>
      </c>
      <c r="K225" s="79" t="b">
        <v>0</v>
      </c>
      <c r="L225" s="79" t="b">
        <v>0</v>
      </c>
    </row>
    <row r="226" spans="1:12" ht="15">
      <c r="A226" s="111" t="s">
        <v>1701</v>
      </c>
      <c r="B226" s="111" t="s">
        <v>1545</v>
      </c>
      <c r="C226" s="79">
        <v>3</v>
      </c>
      <c r="D226" s="115">
        <v>0.0015648518825704962</v>
      </c>
      <c r="E226" s="115">
        <v>2.388405720326878</v>
      </c>
      <c r="F226" s="79" t="s">
        <v>1595</v>
      </c>
      <c r="G226" s="79" t="b">
        <v>0</v>
      </c>
      <c r="H226" s="79" t="b">
        <v>0</v>
      </c>
      <c r="I226" s="79" t="b">
        <v>0</v>
      </c>
      <c r="J226" s="79" t="b">
        <v>0</v>
      </c>
      <c r="K226" s="79" t="b">
        <v>0</v>
      </c>
      <c r="L226" s="79" t="b">
        <v>0</v>
      </c>
    </row>
    <row r="227" spans="1:12" ht="15">
      <c r="A227" s="111" t="s">
        <v>1545</v>
      </c>
      <c r="B227" s="111" t="s">
        <v>1680</v>
      </c>
      <c r="C227" s="79">
        <v>3</v>
      </c>
      <c r="D227" s="115">
        <v>0.0015648518825704962</v>
      </c>
      <c r="E227" s="115">
        <v>2.119560408034298</v>
      </c>
      <c r="F227" s="79" t="s">
        <v>1595</v>
      </c>
      <c r="G227" s="79" t="b">
        <v>0</v>
      </c>
      <c r="H227" s="79" t="b">
        <v>0</v>
      </c>
      <c r="I227" s="79" t="b">
        <v>0</v>
      </c>
      <c r="J227" s="79" t="b">
        <v>0</v>
      </c>
      <c r="K227" s="79" t="b">
        <v>1</v>
      </c>
      <c r="L227" s="79" t="b">
        <v>0</v>
      </c>
    </row>
    <row r="228" spans="1:12" ht="15">
      <c r="A228" s="111" t="s">
        <v>1437</v>
      </c>
      <c r="B228" s="111" t="s">
        <v>1886</v>
      </c>
      <c r="C228" s="79">
        <v>3</v>
      </c>
      <c r="D228" s="115">
        <v>0.0015648518825704962</v>
      </c>
      <c r="E228" s="115">
        <v>2.172805919987523</v>
      </c>
      <c r="F228" s="79" t="s">
        <v>1595</v>
      </c>
      <c r="G228" s="79" t="b">
        <v>0</v>
      </c>
      <c r="H228" s="79" t="b">
        <v>0</v>
      </c>
      <c r="I228" s="79" t="b">
        <v>0</v>
      </c>
      <c r="J228" s="79" t="b">
        <v>0</v>
      </c>
      <c r="K228" s="79" t="b">
        <v>0</v>
      </c>
      <c r="L228" s="79" t="b">
        <v>0</v>
      </c>
    </row>
    <row r="229" spans="1:12" ht="15">
      <c r="A229" s="111" t="s">
        <v>1886</v>
      </c>
      <c r="B229" s="111" t="s">
        <v>1734</v>
      </c>
      <c r="C229" s="79">
        <v>3</v>
      </c>
      <c r="D229" s="115">
        <v>0.0015648518825704962</v>
      </c>
      <c r="E229" s="115">
        <v>2.756382505621472</v>
      </c>
      <c r="F229" s="79" t="s">
        <v>1595</v>
      </c>
      <c r="G229" s="79" t="b">
        <v>0</v>
      </c>
      <c r="H229" s="79" t="b">
        <v>0</v>
      </c>
      <c r="I229" s="79" t="b">
        <v>0</v>
      </c>
      <c r="J229" s="79" t="b">
        <v>0</v>
      </c>
      <c r="K229" s="79" t="b">
        <v>1</v>
      </c>
      <c r="L229" s="79" t="b">
        <v>0</v>
      </c>
    </row>
    <row r="230" spans="1:12" ht="15">
      <c r="A230" s="111" t="s">
        <v>1734</v>
      </c>
      <c r="B230" s="111" t="s">
        <v>1887</v>
      </c>
      <c r="C230" s="79">
        <v>3</v>
      </c>
      <c r="D230" s="115">
        <v>0.0015648518825704962</v>
      </c>
      <c r="E230" s="115">
        <v>2.756382505621472</v>
      </c>
      <c r="F230" s="79" t="s">
        <v>1595</v>
      </c>
      <c r="G230" s="79" t="b">
        <v>0</v>
      </c>
      <c r="H230" s="79" t="b">
        <v>1</v>
      </c>
      <c r="I230" s="79" t="b">
        <v>0</v>
      </c>
      <c r="J230" s="79" t="b">
        <v>0</v>
      </c>
      <c r="K230" s="79" t="b">
        <v>1</v>
      </c>
      <c r="L230" s="79" t="b">
        <v>0</v>
      </c>
    </row>
    <row r="231" spans="1:12" ht="15">
      <c r="A231" s="111" t="s">
        <v>1887</v>
      </c>
      <c r="B231" s="111" t="s">
        <v>1790</v>
      </c>
      <c r="C231" s="79">
        <v>3</v>
      </c>
      <c r="D231" s="115">
        <v>0.0015648518825704962</v>
      </c>
      <c r="E231" s="115">
        <v>2.932473764677153</v>
      </c>
      <c r="F231" s="79" t="s">
        <v>1595</v>
      </c>
      <c r="G231" s="79" t="b">
        <v>0</v>
      </c>
      <c r="H231" s="79" t="b">
        <v>1</v>
      </c>
      <c r="I231" s="79" t="b">
        <v>0</v>
      </c>
      <c r="J231" s="79" t="b">
        <v>0</v>
      </c>
      <c r="K231" s="79" t="b">
        <v>0</v>
      </c>
      <c r="L231" s="79" t="b">
        <v>0</v>
      </c>
    </row>
    <row r="232" spans="1:12" ht="15">
      <c r="A232" s="111" t="s">
        <v>1790</v>
      </c>
      <c r="B232" s="111" t="s">
        <v>1440</v>
      </c>
      <c r="C232" s="79">
        <v>3</v>
      </c>
      <c r="D232" s="115">
        <v>0.0015648518825704962</v>
      </c>
      <c r="E232" s="115">
        <v>1.8781161023545605</v>
      </c>
      <c r="F232" s="79" t="s">
        <v>1595</v>
      </c>
      <c r="G232" s="79" t="b">
        <v>0</v>
      </c>
      <c r="H232" s="79" t="b">
        <v>0</v>
      </c>
      <c r="I232" s="79" t="b">
        <v>0</v>
      </c>
      <c r="J232" s="79" t="b">
        <v>0</v>
      </c>
      <c r="K232" s="79" t="b">
        <v>0</v>
      </c>
      <c r="L232" s="79" t="b">
        <v>0</v>
      </c>
    </row>
    <row r="233" spans="1:12" ht="15">
      <c r="A233" s="111" t="s">
        <v>1438</v>
      </c>
      <c r="B233" s="111" t="s">
        <v>1888</v>
      </c>
      <c r="C233" s="79">
        <v>3</v>
      </c>
      <c r="D233" s="115">
        <v>0.0015648518825704962</v>
      </c>
      <c r="E233" s="115">
        <v>1.4307300350491587</v>
      </c>
      <c r="F233" s="79" t="s">
        <v>1595</v>
      </c>
      <c r="G233" s="79" t="b">
        <v>1</v>
      </c>
      <c r="H233" s="79" t="b">
        <v>0</v>
      </c>
      <c r="I233" s="79" t="b">
        <v>0</v>
      </c>
      <c r="J233" s="79" t="b">
        <v>0</v>
      </c>
      <c r="K233" s="79" t="b">
        <v>0</v>
      </c>
      <c r="L233" s="79" t="b">
        <v>0</v>
      </c>
    </row>
    <row r="234" spans="1:12" ht="15">
      <c r="A234" s="111" t="s">
        <v>1888</v>
      </c>
      <c r="B234" s="111" t="s">
        <v>1440</v>
      </c>
      <c r="C234" s="79">
        <v>3</v>
      </c>
      <c r="D234" s="115">
        <v>0.0015648518825704962</v>
      </c>
      <c r="E234" s="115">
        <v>2.0030548389628606</v>
      </c>
      <c r="F234" s="79" t="s">
        <v>1595</v>
      </c>
      <c r="G234" s="79" t="b">
        <v>0</v>
      </c>
      <c r="H234" s="79" t="b">
        <v>0</v>
      </c>
      <c r="I234" s="79" t="b">
        <v>0</v>
      </c>
      <c r="J234" s="79" t="b">
        <v>0</v>
      </c>
      <c r="K234" s="79" t="b">
        <v>0</v>
      </c>
      <c r="L234" s="79" t="b">
        <v>0</v>
      </c>
    </row>
    <row r="235" spans="1:12" ht="15">
      <c r="A235" s="111" t="s">
        <v>1447</v>
      </c>
      <c r="B235" s="111" t="s">
        <v>1891</v>
      </c>
      <c r="C235" s="79">
        <v>3</v>
      </c>
      <c r="D235" s="115">
        <v>0.0015648518825704962</v>
      </c>
      <c r="E235" s="115">
        <v>2.0293837776852097</v>
      </c>
      <c r="F235" s="79" t="s">
        <v>1595</v>
      </c>
      <c r="G235" s="79" t="b">
        <v>0</v>
      </c>
      <c r="H235" s="79" t="b">
        <v>0</v>
      </c>
      <c r="I235" s="79" t="b">
        <v>0</v>
      </c>
      <c r="J235" s="79" t="b">
        <v>0</v>
      </c>
      <c r="K235" s="79" t="b">
        <v>0</v>
      </c>
      <c r="L235" s="79" t="b">
        <v>0</v>
      </c>
    </row>
    <row r="236" spans="1:12" ht="15">
      <c r="A236" s="111" t="s">
        <v>1496</v>
      </c>
      <c r="B236" s="111" t="s">
        <v>1438</v>
      </c>
      <c r="C236" s="79">
        <v>3</v>
      </c>
      <c r="D236" s="115">
        <v>0.0015648518825704962</v>
      </c>
      <c r="E236" s="115">
        <v>1.0873757246628966</v>
      </c>
      <c r="F236" s="79" t="s">
        <v>1595</v>
      </c>
      <c r="G236" s="79" t="b">
        <v>0</v>
      </c>
      <c r="H236" s="79" t="b">
        <v>0</v>
      </c>
      <c r="I236" s="79" t="b">
        <v>0</v>
      </c>
      <c r="J236" s="79" t="b">
        <v>1</v>
      </c>
      <c r="K236" s="79" t="b">
        <v>0</v>
      </c>
      <c r="L236" s="79" t="b">
        <v>0</v>
      </c>
    </row>
    <row r="237" spans="1:12" ht="15">
      <c r="A237" s="111" t="s">
        <v>1477</v>
      </c>
      <c r="B237" s="111" t="s">
        <v>1698</v>
      </c>
      <c r="C237" s="79">
        <v>3</v>
      </c>
      <c r="D237" s="115">
        <v>0.0015648518825704962</v>
      </c>
      <c r="E237" s="115">
        <v>1.9044450410769096</v>
      </c>
      <c r="F237" s="79" t="s">
        <v>1595</v>
      </c>
      <c r="G237" s="79" t="b">
        <v>0</v>
      </c>
      <c r="H237" s="79" t="b">
        <v>0</v>
      </c>
      <c r="I237" s="79" t="b">
        <v>0</v>
      </c>
      <c r="J237" s="79" t="b">
        <v>0</v>
      </c>
      <c r="K237" s="79" t="b">
        <v>0</v>
      </c>
      <c r="L237" s="79" t="b">
        <v>0</v>
      </c>
    </row>
    <row r="238" spans="1:12" ht="15">
      <c r="A238" s="111" t="s">
        <v>1698</v>
      </c>
      <c r="B238" s="111" t="s">
        <v>1894</v>
      </c>
      <c r="C238" s="79">
        <v>3</v>
      </c>
      <c r="D238" s="115">
        <v>0.0015648518825704962</v>
      </c>
      <c r="E238" s="115">
        <v>2.932473764677153</v>
      </c>
      <c r="F238" s="79" t="s">
        <v>1595</v>
      </c>
      <c r="G238" s="79" t="b">
        <v>0</v>
      </c>
      <c r="H238" s="79" t="b">
        <v>0</v>
      </c>
      <c r="I238" s="79" t="b">
        <v>0</v>
      </c>
      <c r="J238" s="79" t="b">
        <v>0</v>
      </c>
      <c r="K238" s="79" t="b">
        <v>0</v>
      </c>
      <c r="L238" s="79" t="b">
        <v>0</v>
      </c>
    </row>
    <row r="239" spans="1:12" ht="15">
      <c r="A239" s="111" t="s">
        <v>1894</v>
      </c>
      <c r="B239" s="111" t="s">
        <v>1482</v>
      </c>
      <c r="C239" s="79">
        <v>3</v>
      </c>
      <c r="D239" s="115">
        <v>0.0015648518825704962</v>
      </c>
      <c r="E239" s="115">
        <v>2.4931410708468906</v>
      </c>
      <c r="F239" s="79" t="s">
        <v>1595</v>
      </c>
      <c r="G239" s="79" t="b">
        <v>0</v>
      </c>
      <c r="H239" s="79" t="b">
        <v>0</v>
      </c>
      <c r="I239" s="79" t="b">
        <v>0</v>
      </c>
      <c r="J239" s="79" t="b">
        <v>0</v>
      </c>
      <c r="K239" s="79" t="b">
        <v>0</v>
      </c>
      <c r="L239" s="79" t="b">
        <v>0</v>
      </c>
    </row>
    <row r="240" spans="1:12" ht="15">
      <c r="A240" s="111" t="s">
        <v>1439</v>
      </c>
      <c r="B240" s="111" t="s">
        <v>1899</v>
      </c>
      <c r="C240" s="79">
        <v>3</v>
      </c>
      <c r="D240" s="115">
        <v>0.0015648518825704962</v>
      </c>
      <c r="E240" s="115">
        <v>1.6480430308326337</v>
      </c>
      <c r="F240" s="79" t="s">
        <v>1595</v>
      </c>
      <c r="G240" s="79" t="b">
        <v>0</v>
      </c>
      <c r="H240" s="79" t="b">
        <v>0</v>
      </c>
      <c r="I240" s="79" t="b">
        <v>0</v>
      </c>
      <c r="J240" s="79" t="b">
        <v>1</v>
      </c>
      <c r="K240" s="79" t="b">
        <v>0</v>
      </c>
      <c r="L240" s="79" t="b">
        <v>0</v>
      </c>
    </row>
    <row r="241" spans="1:12" ht="15">
      <c r="A241" s="111" t="s">
        <v>1439</v>
      </c>
      <c r="B241" s="111" t="s">
        <v>1900</v>
      </c>
      <c r="C241" s="79">
        <v>3</v>
      </c>
      <c r="D241" s="115">
        <v>0.0015648518825704962</v>
      </c>
      <c r="E241" s="115">
        <v>1.6480430308326337</v>
      </c>
      <c r="F241" s="79" t="s">
        <v>1595</v>
      </c>
      <c r="G241" s="79" t="b">
        <v>0</v>
      </c>
      <c r="H241" s="79" t="b">
        <v>0</v>
      </c>
      <c r="I241" s="79" t="b">
        <v>0</v>
      </c>
      <c r="J241" s="79" t="b">
        <v>0</v>
      </c>
      <c r="K241" s="79" t="b">
        <v>0</v>
      </c>
      <c r="L241" s="79" t="b">
        <v>0</v>
      </c>
    </row>
    <row r="242" spans="1:12" ht="15">
      <c r="A242" s="111" t="s">
        <v>1900</v>
      </c>
      <c r="B242" s="111" t="s">
        <v>1438</v>
      </c>
      <c r="C242" s="79">
        <v>3</v>
      </c>
      <c r="D242" s="115">
        <v>0.0015648518825704962</v>
      </c>
      <c r="E242" s="115">
        <v>1.4553525099574909</v>
      </c>
      <c r="F242" s="79" t="s">
        <v>1595</v>
      </c>
      <c r="G242" s="79" t="b">
        <v>0</v>
      </c>
      <c r="H242" s="79" t="b">
        <v>0</v>
      </c>
      <c r="I242" s="79" t="b">
        <v>0</v>
      </c>
      <c r="J242" s="79" t="b">
        <v>1</v>
      </c>
      <c r="K242" s="79" t="b">
        <v>0</v>
      </c>
      <c r="L242" s="79" t="b">
        <v>0</v>
      </c>
    </row>
    <row r="243" spans="1:12" ht="15">
      <c r="A243" s="111" t="s">
        <v>1438</v>
      </c>
      <c r="B243" s="111" t="s">
        <v>1705</v>
      </c>
      <c r="C243" s="79">
        <v>3</v>
      </c>
      <c r="D243" s="115">
        <v>0.0015648518825704962</v>
      </c>
      <c r="E243" s="115">
        <v>1.0627532497545644</v>
      </c>
      <c r="F243" s="79" t="s">
        <v>1595</v>
      </c>
      <c r="G243" s="79" t="b">
        <v>1</v>
      </c>
      <c r="H243" s="79" t="b">
        <v>0</v>
      </c>
      <c r="I243" s="79" t="b">
        <v>0</v>
      </c>
      <c r="J243" s="79" t="b">
        <v>0</v>
      </c>
      <c r="K243" s="79" t="b">
        <v>0</v>
      </c>
      <c r="L243" s="79" t="b">
        <v>0</v>
      </c>
    </row>
    <row r="244" spans="1:12" ht="15">
      <c r="A244" s="111" t="s">
        <v>1705</v>
      </c>
      <c r="B244" s="111" t="s">
        <v>1566</v>
      </c>
      <c r="C244" s="79">
        <v>3</v>
      </c>
      <c r="D244" s="115">
        <v>0.0015648518825704962</v>
      </c>
      <c r="E244" s="115">
        <v>2.1665569707105212</v>
      </c>
      <c r="F244" s="79" t="s">
        <v>1595</v>
      </c>
      <c r="G244" s="79" t="b">
        <v>0</v>
      </c>
      <c r="H244" s="79" t="b">
        <v>0</v>
      </c>
      <c r="I244" s="79" t="b">
        <v>0</v>
      </c>
      <c r="J244" s="79" t="b">
        <v>0</v>
      </c>
      <c r="K244" s="79" t="b">
        <v>0</v>
      </c>
      <c r="L244" s="79" t="b">
        <v>0</v>
      </c>
    </row>
    <row r="245" spans="1:12" ht="15">
      <c r="A245" s="111" t="s">
        <v>1566</v>
      </c>
      <c r="B245" s="111" t="s">
        <v>1682</v>
      </c>
      <c r="C245" s="79">
        <v>3</v>
      </c>
      <c r="D245" s="115">
        <v>0.0015648518825704962</v>
      </c>
      <c r="E245" s="115">
        <v>1.970262325566553</v>
      </c>
      <c r="F245" s="79" t="s">
        <v>1595</v>
      </c>
      <c r="G245" s="79" t="b">
        <v>0</v>
      </c>
      <c r="H245" s="79" t="b">
        <v>0</v>
      </c>
      <c r="I245" s="79" t="b">
        <v>0</v>
      </c>
      <c r="J245" s="79" t="b">
        <v>0</v>
      </c>
      <c r="K245" s="79" t="b">
        <v>0</v>
      </c>
      <c r="L245" s="79" t="b">
        <v>0</v>
      </c>
    </row>
    <row r="246" spans="1:12" ht="15">
      <c r="A246" s="111" t="s">
        <v>1683</v>
      </c>
      <c r="B246" s="111" t="s">
        <v>1573</v>
      </c>
      <c r="C246" s="79">
        <v>3</v>
      </c>
      <c r="D246" s="115">
        <v>0.0015648518825704962</v>
      </c>
      <c r="E246" s="115">
        <v>2.2792612509018095</v>
      </c>
      <c r="F246" s="79" t="s">
        <v>1595</v>
      </c>
      <c r="G246" s="79" t="b">
        <v>0</v>
      </c>
      <c r="H246" s="79" t="b">
        <v>1</v>
      </c>
      <c r="I246" s="79" t="b">
        <v>0</v>
      </c>
      <c r="J246" s="79" t="b">
        <v>0</v>
      </c>
      <c r="K246" s="79" t="b">
        <v>0</v>
      </c>
      <c r="L246" s="79" t="b">
        <v>0</v>
      </c>
    </row>
    <row r="247" spans="1:12" ht="15">
      <c r="A247" s="111" t="s">
        <v>1573</v>
      </c>
      <c r="B247" s="111" t="s">
        <v>1901</v>
      </c>
      <c r="C247" s="79">
        <v>3</v>
      </c>
      <c r="D247" s="115">
        <v>0.0015648518825704962</v>
      </c>
      <c r="E247" s="115">
        <v>2.835563751669097</v>
      </c>
      <c r="F247" s="79" t="s">
        <v>1595</v>
      </c>
      <c r="G247" s="79" t="b">
        <v>0</v>
      </c>
      <c r="H247" s="79" t="b">
        <v>0</v>
      </c>
      <c r="I247" s="79" t="b">
        <v>0</v>
      </c>
      <c r="J247" s="79" t="b">
        <v>0</v>
      </c>
      <c r="K247" s="79" t="b">
        <v>1</v>
      </c>
      <c r="L247" s="79" t="b">
        <v>0</v>
      </c>
    </row>
    <row r="248" spans="1:12" ht="15">
      <c r="A248" s="111" t="s">
        <v>1901</v>
      </c>
      <c r="B248" s="111" t="s">
        <v>1725</v>
      </c>
      <c r="C248" s="79">
        <v>3</v>
      </c>
      <c r="D248" s="115">
        <v>0.0015648518825704962</v>
      </c>
      <c r="E248" s="115">
        <v>2.756382505621472</v>
      </c>
      <c r="F248" s="79" t="s">
        <v>1595</v>
      </c>
      <c r="G248" s="79" t="b">
        <v>0</v>
      </c>
      <c r="H248" s="79" t="b">
        <v>1</v>
      </c>
      <c r="I248" s="79" t="b">
        <v>0</v>
      </c>
      <c r="J248" s="79" t="b">
        <v>0</v>
      </c>
      <c r="K248" s="79" t="b">
        <v>0</v>
      </c>
      <c r="L248" s="79" t="b">
        <v>0</v>
      </c>
    </row>
    <row r="249" spans="1:12" ht="15">
      <c r="A249" s="111" t="s">
        <v>1725</v>
      </c>
      <c r="B249" s="111" t="s">
        <v>1699</v>
      </c>
      <c r="C249" s="79">
        <v>3</v>
      </c>
      <c r="D249" s="115">
        <v>0.0015648518825704962</v>
      </c>
      <c r="E249" s="115">
        <v>2.330413773349191</v>
      </c>
      <c r="F249" s="79" t="s">
        <v>1595</v>
      </c>
      <c r="G249" s="79" t="b">
        <v>0</v>
      </c>
      <c r="H249" s="79" t="b">
        <v>0</v>
      </c>
      <c r="I249" s="79" t="b">
        <v>0</v>
      </c>
      <c r="J249" s="79" t="b">
        <v>0</v>
      </c>
      <c r="K249" s="79" t="b">
        <v>0</v>
      </c>
      <c r="L249" s="79" t="b">
        <v>0</v>
      </c>
    </row>
    <row r="250" spans="1:12" ht="15">
      <c r="A250" s="111" t="s">
        <v>1699</v>
      </c>
      <c r="B250" s="111" t="s">
        <v>1541</v>
      </c>
      <c r="C250" s="79">
        <v>3</v>
      </c>
      <c r="D250" s="115">
        <v>0.0015648518825704962</v>
      </c>
      <c r="E250" s="115">
        <v>2.1085650237328344</v>
      </c>
      <c r="F250" s="79" t="s">
        <v>1595</v>
      </c>
      <c r="G250" s="79" t="b">
        <v>0</v>
      </c>
      <c r="H250" s="79" t="b">
        <v>0</v>
      </c>
      <c r="I250" s="79" t="b">
        <v>0</v>
      </c>
      <c r="J250" s="79" t="b">
        <v>0</v>
      </c>
      <c r="K250" s="79" t="b">
        <v>0</v>
      </c>
      <c r="L250" s="79" t="b">
        <v>0</v>
      </c>
    </row>
    <row r="251" spans="1:12" ht="15">
      <c r="A251" s="111" t="s">
        <v>1541</v>
      </c>
      <c r="B251" s="111" t="s">
        <v>1676</v>
      </c>
      <c r="C251" s="79">
        <v>3</v>
      </c>
      <c r="D251" s="115">
        <v>0.0015648518825704962</v>
      </c>
      <c r="E251" s="115">
        <v>1.1140279194343368</v>
      </c>
      <c r="F251" s="79" t="s">
        <v>1595</v>
      </c>
      <c r="G251" s="79" t="b">
        <v>0</v>
      </c>
      <c r="H251" s="79" t="b">
        <v>0</v>
      </c>
      <c r="I251" s="79" t="b">
        <v>0</v>
      </c>
      <c r="J251" s="79" t="b">
        <v>0</v>
      </c>
      <c r="K251" s="79" t="b">
        <v>0</v>
      </c>
      <c r="L251" s="79" t="b">
        <v>0</v>
      </c>
    </row>
    <row r="252" spans="1:12" ht="15">
      <c r="A252" s="111" t="s">
        <v>1676</v>
      </c>
      <c r="B252" s="111" t="s">
        <v>1689</v>
      </c>
      <c r="C252" s="79">
        <v>3</v>
      </c>
      <c r="D252" s="115">
        <v>0.0015648518825704962</v>
      </c>
      <c r="E252" s="115">
        <v>1.1543225142935096</v>
      </c>
      <c r="F252" s="79" t="s">
        <v>1595</v>
      </c>
      <c r="G252" s="79" t="b">
        <v>0</v>
      </c>
      <c r="H252" s="79" t="b">
        <v>0</v>
      </c>
      <c r="I252" s="79" t="b">
        <v>0</v>
      </c>
      <c r="J252" s="79" t="b">
        <v>0</v>
      </c>
      <c r="K252" s="79" t="b">
        <v>0</v>
      </c>
      <c r="L252" s="79" t="b">
        <v>0</v>
      </c>
    </row>
    <row r="253" spans="1:12" ht="15">
      <c r="A253" s="111" t="s">
        <v>1689</v>
      </c>
      <c r="B253" s="111" t="s">
        <v>1902</v>
      </c>
      <c r="C253" s="79">
        <v>3</v>
      </c>
      <c r="D253" s="115">
        <v>0.0015648518825704962</v>
      </c>
      <c r="E253" s="115">
        <v>2.835563751669097</v>
      </c>
      <c r="F253" s="79" t="s">
        <v>1595</v>
      </c>
      <c r="G253" s="79" t="b">
        <v>0</v>
      </c>
      <c r="H253" s="79" t="b">
        <v>0</v>
      </c>
      <c r="I253" s="79" t="b">
        <v>0</v>
      </c>
      <c r="J253" s="79" t="b">
        <v>0</v>
      </c>
      <c r="K253" s="79" t="b">
        <v>0</v>
      </c>
      <c r="L253" s="79" t="b">
        <v>0</v>
      </c>
    </row>
    <row r="254" spans="1:12" ht="15">
      <c r="A254" s="111" t="s">
        <v>1902</v>
      </c>
      <c r="B254" s="111" t="s">
        <v>1550</v>
      </c>
      <c r="C254" s="79">
        <v>3</v>
      </c>
      <c r="D254" s="115">
        <v>0.0015648518825704962</v>
      </c>
      <c r="E254" s="115">
        <v>2.016019816127228</v>
      </c>
      <c r="F254" s="79" t="s">
        <v>1595</v>
      </c>
      <c r="G254" s="79" t="b">
        <v>0</v>
      </c>
      <c r="H254" s="79" t="b">
        <v>0</v>
      </c>
      <c r="I254" s="79" t="b">
        <v>0</v>
      </c>
      <c r="J254" s="79" t="b">
        <v>0</v>
      </c>
      <c r="K254" s="79" t="b">
        <v>0</v>
      </c>
      <c r="L254" s="79" t="b">
        <v>0</v>
      </c>
    </row>
    <row r="255" spans="1:12" ht="15">
      <c r="A255" s="111" t="s">
        <v>1550</v>
      </c>
      <c r="B255" s="111" t="s">
        <v>1703</v>
      </c>
      <c r="C255" s="79">
        <v>3</v>
      </c>
      <c r="D255" s="115">
        <v>0.0015648518825704962</v>
      </c>
      <c r="E255" s="115">
        <v>1.9112844656072152</v>
      </c>
      <c r="F255" s="79" t="s">
        <v>1595</v>
      </c>
      <c r="G255" s="79" t="b">
        <v>0</v>
      </c>
      <c r="H255" s="79" t="b">
        <v>0</v>
      </c>
      <c r="I255" s="79" t="b">
        <v>0</v>
      </c>
      <c r="J255" s="79" t="b">
        <v>0</v>
      </c>
      <c r="K255" s="79" t="b">
        <v>0</v>
      </c>
      <c r="L255" s="79" t="b">
        <v>0</v>
      </c>
    </row>
    <row r="256" spans="1:12" ht="15">
      <c r="A256" s="111" t="s">
        <v>1703</v>
      </c>
      <c r="B256" s="111" t="s">
        <v>1903</v>
      </c>
      <c r="C256" s="79">
        <v>3</v>
      </c>
      <c r="D256" s="115">
        <v>0.0015648518825704962</v>
      </c>
      <c r="E256" s="115">
        <v>2.6894357159908586</v>
      </c>
      <c r="F256" s="79" t="s">
        <v>1595</v>
      </c>
      <c r="G256" s="79" t="b">
        <v>0</v>
      </c>
      <c r="H256" s="79" t="b">
        <v>0</v>
      </c>
      <c r="I256" s="79" t="b">
        <v>0</v>
      </c>
      <c r="J256" s="79" t="b">
        <v>0</v>
      </c>
      <c r="K256" s="79" t="b">
        <v>1</v>
      </c>
      <c r="L256" s="79" t="b">
        <v>0</v>
      </c>
    </row>
    <row r="257" spans="1:12" ht="15">
      <c r="A257" s="111" t="s">
        <v>1903</v>
      </c>
      <c r="B257" s="111" t="s">
        <v>1465</v>
      </c>
      <c r="C257" s="79">
        <v>3</v>
      </c>
      <c r="D257" s="115">
        <v>0.0015648518825704962</v>
      </c>
      <c r="E257" s="115">
        <v>2.6314437690131722</v>
      </c>
      <c r="F257" s="79" t="s">
        <v>1595</v>
      </c>
      <c r="G257" s="79" t="b">
        <v>0</v>
      </c>
      <c r="H257" s="79" t="b">
        <v>1</v>
      </c>
      <c r="I257" s="79" t="b">
        <v>0</v>
      </c>
      <c r="J257" s="79" t="b">
        <v>0</v>
      </c>
      <c r="K257" s="79" t="b">
        <v>0</v>
      </c>
      <c r="L257" s="79" t="b">
        <v>0</v>
      </c>
    </row>
    <row r="258" spans="1:12" ht="15">
      <c r="A258" s="111" t="s">
        <v>1465</v>
      </c>
      <c r="B258" s="111" t="s">
        <v>1904</v>
      </c>
      <c r="C258" s="79">
        <v>3</v>
      </c>
      <c r="D258" s="115">
        <v>0.0015648518825704962</v>
      </c>
      <c r="E258" s="115">
        <v>2.6314437690131722</v>
      </c>
      <c r="F258" s="79" t="s">
        <v>1595</v>
      </c>
      <c r="G258" s="79" t="b">
        <v>0</v>
      </c>
      <c r="H258" s="79" t="b">
        <v>0</v>
      </c>
      <c r="I258" s="79" t="b">
        <v>0</v>
      </c>
      <c r="J258" s="79" t="b">
        <v>0</v>
      </c>
      <c r="K258" s="79" t="b">
        <v>0</v>
      </c>
      <c r="L258" s="79" t="b">
        <v>0</v>
      </c>
    </row>
    <row r="259" spans="1:12" ht="15">
      <c r="A259" s="111" t="s">
        <v>1904</v>
      </c>
      <c r="B259" s="111" t="s">
        <v>1791</v>
      </c>
      <c r="C259" s="79">
        <v>3</v>
      </c>
      <c r="D259" s="115">
        <v>0.0015648518825704962</v>
      </c>
      <c r="E259" s="115">
        <v>2.932473764677153</v>
      </c>
      <c r="F259" s="79" t="s">
        <v>1595</v>
      </c>
      <c r="G259" s="79" t="b">
        <v>0</v>
      </c>
      <c r="H259" s="79" t="b">
        <v>0</v>
      </c>
      <c r="I259" s="79" t="b">
        <v>0</v>
      </c>
      <c r="J259" s="79" t="b">
        <v>0</v>
      </c>
      <c r="K259" s="79" t="b">
        <v>0</v>
      </c>
      <c r="L259" s="79" t="b">
        <v>0</v>
      </c>
    </row>
    <row r="260" spans="1:12" ht="15">
      <c r="A260" s="111" t="s">
        <v>1791</v>
      </c>
      <c r="B260" s="111" t="s">
        <v>1699</v>
      </c>
      <c r="C260" s="79">
        <v>3</v>
      </c>
      <c r="D260" s="115">
        <v>0.0015648518825704962</v>
      </c>
      <c r="E260" s="115">
        <v>2.506505032404872</v>
      </c>
      <c r="F260" s="79" t="s">
        <v>1595</v>
      </c>
      <c r="G260" s="79" t="b">
        <v>0</v>
      </c>
      <c r="H260" s="79" t="b">
        <v>0</v>
      </c>
      <c r="I260" s="79" t="b">
        <v>0</v>
      </c>
      <c r="J260" s="79" t="b">
        <v>0</v>
      </c>
      <c r="K260" s="79" t="b">
        <v>0</v>
      </c>
      <c r="L260" s="79" t="b">
        <v>0</v>
      </c>
    </row>
    <row r="261" spans="1:12" ht="15">
      <c r="A261" s="111" t="s">
        <v>1699</v>
      </c>
      <c r="B261" s="111" t="s">
        <v>1905</v>
      </c>
      <c r="C261" s="79">
        <v>3</v>
      </c>
      <c r="D261" s="115">
        <v>0.0015648518825704962</v>
      </c>
      <c r="E261" s="115">
        <v>2.6314437690131722</v>
      </c>
      <c r="F261" s="79" t="s">
        <v>1595</v>
      </c>
      <c r="G261" s="79" t="b">
        <v>0</v>
      </c>
      <c r="H261" s="79" t="b">
        <v>0</v>
      </c>
      <c r="I261" s="79" t="b">
        <v>0</v>
      </c>
      <c r="J261" s="79" t="b">
        <v>0</v>
      </c>
      <c r="K261" s="79" t="b">
        <v>1</v>
      </c>
      <c r="L261" s="79" t="b">
        <v>0</v>
      </c>
    </row>
    <row r="262" spans="1:12" ht="15">
      <c r="A262" s="111" t="s">
        <v>1905</v>
      </c>
      <c r="B262" s="111" t="s">
        <v>1906</v>
      </c>
      <c r="C262" s="79">
        <v>3</v>
      </c>
      <c r="D262" s="115">
        <v>0.0015648518825704962</v>
      </c>
      <c r="E262" s="115">
        <v>3.0574125012854534</v>
      </c>
      <c r="F262" s="79" t="s">
        <v>1595</v>
      </c>
      <c r="G262" s="79" t="b">
        <v>0</v>
      </c>
      <c r="H262" s="79" t="b">
        <v>1</v>
      </c>
      <c r="I262" s="79" t="b">
        <v>0</v>
      </c>
      <c r="J262" s="79" t="b">
        <v>0</v>
      </c>
      <c r="K262" s="79" t="b">
        <v>0</v>
      </c>
      <c r="L262" s="79" t="b">
        <v>0</v>
      </c>
    </row>
    <row r="263" spans="1:12" ht="15">
      <c r="A263" s="111" t="s">
        <v>1906</v>
      </c>
      <c r="B263" s="111" t="s">
        <v>1907</v>
      </c>
      <c r="C263" s="79">
        <v>3</v>
      </c>
      <c r="D263" s="115">
        <v>0.0015648518825704962</v>
      </c>
      <c r="E263" s="115">
        <v>3.0574125012854534</v>
      </c>
      <c r="F263" s="79" t="s">
        <v>1595</v>
      </c>
      <c r="G263" s="79" t="b">
        <v>0</v>
      </c>
      <c r="H263" s="79" t="b">
        <v>0</v>
      </c>
      <c r="I263" s="79" t="b">
        <v>0</v>
      </c>
      <c r="J263" s="79" t="b">
        <v>0</v>
      </c>
      <c r="K263" s="79" t="b">
        <v>0</v>
      </c>
      <c r="L263" s="79" t="b">
        <v>0</v>
      </c>
    </row>
    <row r="264" spans="1:12" ht="15">
      <c r="A264" s="111" t="s">
        <v>1530</v>
      </c>
      <c r="B264" s="111" t="s">
        <v>1794</v>
      </c>
      <c r="C264" s="79">
        <v>3</v>
      </c>
      <c r="D264" s="115">
        <v>0.0015648518825704962</v>
      </c>
      <c r="E264" s="115">
        <v>2.6314437690131722</v>
      </c>
      <c r="F264" s="79" t="s">
        <v>1595</v>
      </c>
      <c r="G264" s="79" t="b">
        <v>0</v>
      </c>
      <c r="H264" s="79" t="b">
        <v>0</v>
      </c>
      <c r="I264" s="79" t="b">
        <v>0</v>
      </c>
      <c r="J264" s="79" t="b">
        <v>0</v>
      </c>
      <c r="K264" s="79" t="b">
        <v>0</v>
      </c>
      <c r="L264" s="79" t="b">
        <v>0</v>
      </c>
    </row>
    <row r="265" spans="1:12" ht="15">
      <c r="A265" s="111" t="s">
        <v>1445</v>
      </c>
      <c r="B265" s="111" t="s">
        <v>1910</v>
      </c>
      <c r="C265" s="79">
        <v>3</v>
      </c>
      <c r="D265" s="115">
        <v>0.0015648518825704962</v>
      </c>
      <c r="E265" s="115">
        <v>2.330413773349191</v>
      </c>
      <c r="F265" s="79" t="s">
        <v>1595</v>
      </c>
      <c r="G265" s="79" t="b">
        <v>0</v>
      </c>
      <c r="H265" s="79" t="b">
        <v>0</v>
      </c>
      <c r="I265" s="79" t="b">
        <v>0</v>
      </c>
      <c r="J265" s="79" t="b">
        <v>0</v>
      </c>
      <c r="K265" s="79" t="b">
        <v>0</v>
      </c>
      <c r="L265" s="79" t="b">
        <v>0</v>
      </c>
    </row>
    <row r="266" spans="1:12" ht="15">
      <c r="A266" s="111" t="s">
        <v>1440</v>
      </c>
      <c r="B266" s="111" t="s">
        <v>1439</v>
      </c>
      <c r="C266" s="79">
        <v>3</v>
      </c>
      <c r="D266" s="115">
        <v>0.0015648518825704962</v>
      </c>
      <c r="E266" s="115">
        <v>0.5558968076206413</v>
      </c>
      <c r="F266" s="79" t="s">
        <v>1595</v>
      </c>
      <c r="G266" s="79" t="b">
        <v>0</v>
      </c>
      <c r="H266" s="79" t="b">
        <v>0</v>
      </c>
      <c r="I266" s="79" t="b">
        <v>0</v>
      </c>
      <c r="J266" s="79" t="b">
        <v>0</v>
      </c>
      <c r="K266" s="79" t="b">
        <v>0</v>
      </c>
      <c r="L266" s="79" t="b">
        <v>0</v>
      </c>
    </row>
    <row r="267" spans="1:12" ht="15">
      <c r="A267" s="111" t="s">
        <v>1683</v>
      </c>
      <c r="B267" s="111" t="s">
        <v>1911</v>
      </c>
      <c r="C267" s="79">
        <v>3</v>
      </c>
      <c r="D267" s="115">
        <v>0.0015648518825704962</v>
      </c>
      <c r="E267" s="115">
        <v>2.580291246565791</v>
      </c>
      <c r="F267" s="79" t="s">
        <v>1595</v>
      </c>
      <c r="G267" s="79" t="b">
        <v>0</v>
      </c>
      <c r="H267" s="79" t="b">
        <v>1</v>
      </c>
      <c r="I267" s="79" t="b">
        <v>0</v>
      </c>
      <c r="J267" s="79" t="b">
        <v>0</v>
      </c>
      <c r="K267" s="79" t="b">
        <v>1</v>
      </c>
      <c r="L267" s="79" t="b">
        <v>0</v>
      </c>
    </row>
    <row r="268" spans="1:12" ht="15">
      <c r="A268" s="111" t="s">
        <v>1911</v>
      </c>
      <c r="B268" s="111" t="s">
        <v>1438</v>
      </c>
      <c r="C268" s="79">
        <v>3</v>
      </c>
      <c r="D268" s="115">
        <v>0.0015648518825704962</v>
      </c>
      <c r="E268" s="115">
        <v>1.4553525099574909</v>
      </c>
      <c r="F268" s="79" t="s">
        <v>1595</v>
      </c>
      <c r="G268" s="79" t="b">
        <v>0</v>
      </c>
      <c r="H268" s="79" t="b">
        <v>1</v>
      </c>
      <c r="I268" s="79" t="b">
        <v>0</v>
      </c>
      <c r="J268" s="79" t="b">
        <v>1</v>
      </c>
      <c r="K268" s="79" t="b">
        <v>0</v>
      </c>
      <c r="L268" s="79" t="b">
        <v>0</v>
      </c>
    </row>
    <row r="269" spans="1:12" ht="15">
      <c r="A269" s="111" t="s">
        <v>1913</v>
      </c>
      <c r="B269" s="111" t="s">
        <v>1914</v>
      </c>
      <c r="C269" s="79">
        <v>3</v>
      </c>
      <c r="D269" s="115">
        <v>0.0015648518825704962</v>
      </c>
      <c r="E269" s="115">
        <v>3.0574125012854534</v>
      </c>
      <c r="F269" s="79" t="s">
        <v>1595</v>
      </c>
      <c r="G269" s="79" t="b">
        <v>0</v>
      </c>
      <c r="H269" s="79" t="b">
        <v>0</v>
      </c>
      <c r="I269" s="79" t="b">
        <v>0</v>
      </c>
      <c r="J269" s="79" t="b">
        <v>0</v>
      </c>
      <c r="K269" s="79" t="b">
        <v>0</v>
      </c>
      <c r="L269" s="79" t="b">
        <v>0</v>
      </c>
    </row>
    <row r="270" spans="1:12" ht="15">
      <c r="A270" s="111" t="s">
        <v>1914</v>
      </c>
      <c r="B270" s="111" t="s">
        <v>1915</v>
      </c>
      <c r="C270" s="79">
        <v>3</v>
      </c>
      <c r="D270" s="115">
        <v>0.0015648518825704962</v>
      </c>
      <c r="E270" s="115">
        <v>3.0574125012854534</v>
      </c>
      <c r="F270" s="79" t="s">
        <v>1595</v>
      </c>
      <c r="G270" s="79" t="b">
        <v>0</v>
      </c>
      <c r="H270" s="79" t="b">
        <v>0</v>
      </c>
      <c r="I270" s="79" t="b">
        <v>0</v>
      </c>
      <c r="J270" s="79" t="b">
        <v>0</v>
      </c>
      <c r="K270" s="79" t="b">
        <v>0</v>
      </c>
      <c r="L270" s="79" t="b">
        <v>0</v>
      </c>
    </row>
    <row r="271" spans="1:12" ht="15">
      <c r="A271" s="111" t="s">
        <v>1915</v>
      </c>
      <c r="B271" s="111" t="s">
        <v>1439</v>
      </c>
      <c r="C271" s="79">
        <v>3</v>
      </c>
      <c r="D271" s="115">
        <v>0.0015648518825704962</v>
      </c>
      <c r="E271" s="115">
        <v>1.610254469943234</v>
      </c>
      <c r="F271" s="79" t="s">
        <v>1595</v>
      </c>
      <c r="G271" s="79" t="b">
        <v>0</v>
      </c>
      <c r="H271" s="79" t="b">
        <v>0</v>
      </c>
      <c r="I271" s="79" t="b">
        <v>0</v>
      </c>
      <c r="J271" s="79" t="b">
        <v>0</v>
      </c>
      <c r="K271" s="79" t="b">
        <v>0</v>
      </c>
      <c r="L271" s="79" t="b">
        <v>0</v>
      </c>
    </row>
    <row r="272" spans="1:12" ht="15">
      <c r="A272" s="111" t="s">
        <v>1547</v>
      </c>
      <c r="B272" s="111" t="s">
        <v>1438</v>
      </c>
      <c r="C272" s="79">
        <v>2</v>
      </c>
      <c r="D272" s="115">
        <v>0.0011392232823327327</v>
      </c>
      <c r="E272" s="115">
        <v>0.6772012595738471</v>
      </c>
      <c r="F272" s="79" t="s">
        <v>1595</v>
      </c>
      <c r="G272" s="79" t="b">
        <v>0</v>
      </c>
      <c r="H272" s="79" t="b">
        <v>0</v>
      </c>
      <c r="I272" s="79" t="b">
        <v>0</v>
      </c>
      <c r="J272" s="79" t="b">
        <v>1</v>
      </c>
      <c r="K272" s="79" t="b">
        <v>0</v>
      </c>
      <c r="L272" s="79" t="b">
        <v>0</v>
      </c>
    </row>
    <row r="273" spans="1:12" ht="15">
      <c r="A273" s="111" t="s">
        <v>1554</v>
      </c>
      <c r="B273" s="111" t="s">
        <v>1917</v>
      </c>
      <c r="C273" s="79">
        <v>2</v>
      </c>
      <c r="D273" s="115">
        <v>0.0011392232823327327</v>
      </c>
      <c r="E273" s="115">
        <v>3.057412501285453</v>
      </c>
      <c r="F273" s="79" t="s">
        <v>1595</v>
      </c>
      <c r="G273" s="79" t="b">
        <v>0</v>
      </c>
      <c r="H273" s="79" t="b">
        <v>0</v>
      </c>
      <c r="I273" s="79" t="b">
        <v>0</v>
      </c>
      <c r="J273" s="79" t="b">
        <v>1</v>
      </c>
      <c r="K273" s="79" t="b">
        <v>0</v>
      </c>
      <c r="L273" s="79" t="b">
        <v>0</v>
      </c>
    </row>
    <row r="274" spans="1:12" ht="15">
      <c r="A274" s="111" t="s">
        <v>1917</v>
      </c>
      <c r="B274" s="111" t="s">
        <v>1701</v>
      </c>
      <c r="C274" s="79">
        <v>2</v>
      </c>
      <c r="D274" s="115">
        <v>0.0011392232823327327</v>
      </c>
      <c r="E274" s="115">
        <v>2.6894357159908586</v>
      </c>
      <c r="F274" s="79" t="s">
        <v>1595</v>
      </c>
      <c r="G274" s="79" t="b">
        <v>1</v>
      </c>
      <c r="H274" s="79" t="b">
        <v>0</v>
      </c>
      <c r="I274" s="79" t="b">
        <v>0</v>
      </c>
      <c r="J274" s="79" t="b">
        <v>0</v>
      </c>
      <c r="K274" s="79" t="b">
        <v>0</v>
      </c>
      <c r="L274" s="79" t="b">
        <v>0</v>
      </c>
    </row>
    <row r="275" spans="1:12" ht="15">
      <c r="A275" s="111" t="s">
        <v>1701</v>
      </c>
      <c r="B275" s="111" t="s">
        <v>1800</v>
      </c>
      <c r="C275" s="79">
        <v>2</v>
      </c>
      <c r="D275" s="115">
        <v>0.0011392232823327327</v>
      </c>
      <c r="E275" s="115">
        <v>2.5133444569351777</v>
      </c>
      <c r="F275" s="79" t="s">
        <v>1595</v>
      </c>
      <c r="G275" s="79" t="b">
        <v>0</v>
      </c>
      <c r="H275" s="79" t="b">
        <v>0</v>
      </c>
      <c r="I275" s="79" t="b">
        <v>0</v>
      </c>
      <c r="J275" s="79" t="b">
        <v>0</v>
      </c>
      <c r="K275" s="79" t="b">
        <v>0</v>
      </c>
      <c r="L275" s="79" t="b">
        <v>0</v>
      </c>
    </row>
    <row r="276" spans="1:12" ht="15">
      <c r="A276" s="111" t="s">
        <v>1800</v>
      </c>
      <c r="B276" s="111" t="s">
        <v>1690</v>
      </c>
      <c r="C276" s="79">
        <v>2</v>
      </c>
      <c r="D276" s="115">
        <v>0.0011392232823327327</v>
      </c>
      <c r="E276" s="115">
        <v>2.455352509957491</v>
      </c>
      <c r="F276" s="79" t="s">
        <v>1595</v>
      </c>
      <c r="G276" s="79" t="b">
        <v>0</v>
      </c>
      <c r="H276" s="79" t="b">
        <v>0</v>
      </c>
      <c r="I276" s="79" t="b">
        <v>0</v>
      </c>
      <c r="J276" s="79" t="b">
        <v>0</v>
      </c>
      <c r="K276" s="79" t="b">
        <v>1</v>
      </c>
      <c r="L276" s="79" t="b">
        <v>0</v>
      </c>
    </row>
    <row r="277" spans="1:12" ht="15">
      <c r="A277" s="111" t="s">
        <v>1582</v>
      </c>
      <c r="B277" s="111" t="s">
        <v>1527</v>
      </c>
      <c r="C277" s="79">
        <v>2</v>
      </c>
      <c r="D277" s="115">
        <v>0.0013033170384864428</v>
      </c>
      <c r="E277" s="115">
        <v>1.9782312552378283</v>
      </c>
      <c r="F277" s="79" t="s">
        <v>1595</v>
      </c>
      <c r="G277" s="79" t="b">
        <v>0</v>
      </c>
      <c r="H277" s="79" t="b">
        <v>0</v>
      </c>
      <c r="I277" s="79" t="b">
        <v>0</v>
      </c>
      <c r="J277" s="79" t="b">
        <v>0</v>
      </c>
      <c r="K277" s="79" t="b">
        <v>0</v>
      </c>
      <c r="L277" s="79" t="b">
        <v>0</v>
      </c>
    </row>
    <row r="278" spans="1:12" ht="15">
      <c r="A278" s="111" t="s">
        <v>1924</v>
      </c>
      <c r="B278" s="111" t="s">
        <v>1491</v>
      </c>
      <c r="C278" s="79">
        <v>2</v>
      </c>
      <c r="D278" s="115">
        <v>0.0011392232823327327</v>
      </c>
      <c r="E278" s="115">
        <v>2.304084834626842</v>
      </c>
      <c r="F278" s="79" t="s">
        <v>1595</v>
      </c>
      <c r="G278" s="79" t="b">
        <v>0</v>
      </c>
      <c r="H278" s="79" t="b">
        <v>0</v>
      </c>
      <c r="I278" s="79" t="b">
        <v>0</v>
      </c>
      <c r="J278" s="79" t="b">
        <v>0</v>
      </c>
      <c r="K278" s="79" t="b">
        <v>0</v>
      </c>
      <c r="L278" s="79" t="b">
        <v>0</v>
      </c>
    </row>
    <row r="279" spans="1:12" ht="15">
      <c r="A279" s="111" t="s">
        <v>1927</v>
      </c>
      <c r="B279" s="111" t="s">
        <v>1702</v>
      </c>
      <c r="C279" s="79">
        <v>2</v>
      </c>
      <c r="D279" s="115">
        <v>0.0011392232823327327</v>
      </c>
      <c r="E279" s="115">
        <v>2.6894357159908586</v>
      </c>
      <c r="F279" s="79" t="s">
        <v>1595</v>
      </c>
      <c r="G279" s="79" t="b">
        <v>0</v>
      </c>
      <c r="H279" s="79" t="b">
        <v>0</v>
      </c>
      <c r="I279" s="79" t="b">
        <v>0</v>
      </c>
      <c r="J279" s="79" t="b">
        <v>0</v>
      </c>
      <c r="K279" s="79" t="b">
        <v>0</v>
      </c>
      <c r="L279" s="79" t="b">
        <v>0</v>
      </c>
    </row>
    <row r="280" spans="1:12" ht="15">
      <c r="A280" s="111" t="s">
        <v>1702</v>
      </c>
      <c r="B280" s="111" t="s">
        <v>1928</v>
      </c>
      <c r="C280" s="79">
        <v>2</v>
      </c>
      <c r="D280" s="115">
        <v>0.0011392232823327327</v>
      </c>
      <c r="E280" s="115">
        <v>2.6894357159908586</v>
      </c>
      <c r="F280" s="79" t="s">
        <v>1595</v>
      </c>
      <c r="G280" s="79" t="b">
        <v>0</v>
      </c>
      <c r="H280" s="79" t="b">
        <v>0</v>
      </c>
      <c r="I280" s="79" t="b">
        <v>0</v>
      </c>
      <c r="J280" s="79" t="b">
        <v>0</v>
      </c>
      <c r="K280" s="79" t="b">
        <v>0</v>
      </c>
      <c r="L280" s="79" t="b">
        <v>0</v>
      </c>
    </row>
    <row r="281" spans="1:12" ht="15">
      <c r="A281" s="111" t="s">
        <v>1928</v>
      </c>
      <c r="B281" s="111" t="s">
        <v>1502</v>
      </c>
      <c r="C281" s="79">
        <v>2</v>
      </c>
      <c r="D281" s="115">
        <v>0.0011392232823327327</v>
      </c>
      <c r="E281" s="115">
        <v>2.4931410708468906</v>
      </c>
      <c r="F281" s="79" t="s">
        <v>1595</v>
      </c>
      <c r="G281" s="79" t="b">
        <v>0</v>
      </c>
      <c r="H281" s="79" t="b">
        <v>0</v>
      </c>
      <c r="I281" s="79" t="b">
        <v>0</v>
      </c>
      <c r="J281" s="79" t="b">
        <v>0</v>
      </c>
      <c r="K281" s="79" t="b">
        <v>0</v>
      </c>
      <c r="L281" s="79" t="b">
        <v>0</v>
      </c>
    </row>
    <row r="282" spans="1:12" ht="15">
      <c r="A282" s="111" t="s">
        <v>1516</v>
      </c>
      <c r="B282" s="111" t="s">
        <v>1826</v>
      </c>
      <c r="C282" s="79">
        <v>2</v>
      </c>
      <c r="D282" s="115">
        <v>0.0011392232823327327</v>
      </c>
      <c r="E282" s="115">
        <v>2.2792612509018095</v>
      </c>
      <c r="F282" s="79" t="s">
        <v>1595</v>
      </c>
      <c r="G282" s="79" t="b">
        <v>0</v>
      </c>
      <c r="H282" s="79" t="b">
        <v>0</v>
      </c>
      <c r="I282" s="79" t="b">
        <v>0</v>
      </c>
      <c r="J282" s="79" t="b">
        <v>0</v>
      </c>
      <c r="K282" s="79" t="b">
        <v>0</v>
      </c>
      <c r="L282" s="79" t="b">
        <v>0</v>
      </c>
    </row>
    <row r="283" spans="1:12" ht="15">
      <c r="A283" s="111" t="s">
        <v>1826</v>
      </c>
      <c r="B283" s="111" t="s">
        <v>1929</v>
      </c>
      <c r="C283" s="79">
        <v>2</v>
      </c>
      <c r="D283" s="115">
        <v>0.0011392232823327327</v>
      </c>
      <c r="E283" s="115">
        <v>3.057412501285453</v>
      </c>
      <c r="F283" s="79" t="s">
        <v>1595</v>
      </c>
      <c r="G283" s="79" t="b">
        <v>0</v>
      </c>
      <c r="H283" s="79" t="b">
        <v>0</v>
      </c>
      <c r="I283" s="79" t="b">
        <v>0</v>
      </c>
      <c r="J283" s="79" t="b">
        <v>0</v>
      </c>
      <c r="K283" s="79" t="b">
        <v>0</v>
      </c>
      <c r="L283" s="79" t="b">
        <v>0</v>
      </c>
    </row>
    <row r="284" spans="1:12" ht="15">
      <c r="A284" s="111" t="s">
        <v>1929</v>
      </c>
      <c r="B284" s="111" t="s">
        <v>1930</v>
      </c>
      <c r="C284" s="79">
        <v>2</v>
      </c>
      <c r="D284" s="115">
        <v>0.0011392232823327327</v>
      </c>
      <c r="E284" s="115">
        <v>3.2335037603411343</v>
      </c>
      <c r="F284" s="79" t="s">
        <v>1595</v>
      </c>
      <c r="G284" s="79" t="b">
        <v>0</v>
      </c>
      <c r="H284" s="79" t="b">
        <v>0</v>
      </c>
      <c r="I284" s="79" t="b">
        <v>0</v>
      </c>
      <c r="J284" s="79" t="b">
        <v>0</v>
      </c>
      <c r="K284" s="79" t="b">
        <v>0</v>
      </c>
      <c r="L284" s="79" t="b">
        <v>0</v>
      </c>
    </row>
    <row r="285" spans="1:12" ht="15">
      <c r="A285" s="111" t="s">
        <v>1930</v>
      </c>
      <c r="B285" s="111" t="s">
        <v>1827</v>
      </c>
      <c r="C285" s="79">
        <v>2</v>
      </c>
      <c r="D285" s="115">
        <v>0.0011392232823327327</v>
      </c>
      <c r="E285" s="115">
        <v>3.057412501285453</v>
      </c>
      <c r="F285" s="79" t="s">
        <v>1595</v>
      </c>
      <c r="G285" s="79" t="b">
        <v>0</v>
      </c>
      <c r="H285" s="79" t="b">
        <v>0</v>
      </c>
      <c r="I285" s="79" t="b">
        <v>0</v>
      </c>
      <c r="J285" s="79" t="b">
        <v>0</v>
      </c>
      <c r="K285" s="79" t="b">
        <v>0</v>
      </c>
      <c r="L285" s="79" t="b">
        <v>0</v>
      </c>
    </row>
    <row r="286" spans="1:12" ht="15">
      <c r="A286" s="111" t="s">
        <v>1438</v>
      </c>
      <c r="B286" s="111" t="s">
        <v>1726</v>
      </c>
      <c r="C286" s="79">
        <v>2</v>
      </c>
      <c r="D286" s="115">
        <v>0.0011392232823327327</v>
      </c>
      <c r="E286" s="115">
        <v>1.032790026377121</v>
      </c>
      <c r="F286" s="79" t="s">
        <v>1595</v>
      </c>
      <c r="G286" s="79" t="b">
        <v>1</v>
      </c>
      <c r="H286" s="79" t="b">
        <v>0</v>
      </c>
      <c r="I286" s="79" t="b">
        <v>0</v>
      </c>
      <c r="J286" s="79" t="b">
        <v>0</v>
      </c>
      <c r="K286" s="79" t="b">
        <v>0</v>
      </c>
      <c r="L286" s="79" t="b">
        <v>0</v>
      </c>
    </row>
    <row r="287" spans="1:12" ht="15">
      <c r="A287" s="111" t="s">
        <v>1931</v>
      </c>
      <c r="B287" s="111" t="s">
        <v>1701</v>
      </c>
      <c r="C287" s="79">
        <v>2</v>
      </c>
      <c r="D287" s="115">
        <v>0.0011392232823327327</v>
      </c>
      <c r="E287" s="115">
        <v>2.6894357159908586</v>
      </c>
      <c r="F287" s="79" t="s">
        <v>1595</v>
      </c>
      <c r="G287" s="79" t="b">
        <v>0</v>
      </c>
      <c r="H287" s="79" t="b">
        <v>0</v>
      </c>
      <c r="I287" s="79" t="b">
        <v>0</v>
      </c>
      <c r="J287" s="79" t="b">
        <v>0</v>
      </c>
      <c r="K287" s="79" t="b">
        <v>0</v>
      </c>
      <c r="L287" s="79" t="b">
        <v>0</v>
      </c>
    </row>
    <row r="288" spans="1:12" ht="15">
      <c r="A288" s="111" t="s">
        <v>1701</v>
      </c>
      <c r="B288" s="111" t="s">
        <v>1932</v>
      </c>
      <c r="C288" s="79">
        <v>2</v>
      </c>
      <c r="D288" s="115">
        <v>0.0011392232823327327</v>
      </c>
      <c r="E288" s="115">
        <v>2.6894357159908586</v>
      </c>
      <c r="F288" s="79" t="s">
        <v>1595</v>
      </c>
      <c r="G288" s="79" t="b">
        <v>0</v>
      </c>
      <c r="H288" s="79" t="b">
        <v>0</v>
      </c>
      <c r="I288" s="79" t="b">
        <v>0</v>
      </c>
      <c r="J288" s="79" t="b">
        <v>0</v>
      </c>
      <c r="K288" s="79" t="b">
        <v>0</v>
      </c>
      <c r="L288" s="79" t="b">
        <v>0</v>
      </c>
    </row>
    <row r="289" spans="1:12" ht="15">
      <c r="A289" s="111" t="s">
        <v>1471</v>
      </c>
      <c r="B289" s="111" t="s">
        <v>1580</v>
      </c>
      <c r="C289" s="79">
        <v>2</v>
      </c>
      <c r="D289" s="115">
        <v>0.0013033170384864428</v>
      </c>
      <c r="E289" s="115">
        <v>2.358442496949434</v>
      </c>
      <c r="F289" s="79" t="s">
        <v>1595</v>
      </c>
      <c r="G289" s="79" t="b">
        <v>0</v>
      </c>
      <c r="H289" s="79" t="b">
        <v>0</v>
      </c>
      <c r="I289" s="79" t="b">
        <v>0</v>
      </c>
      <c r="J289" s="79" t="b">
        <v>0</v>
      </c>
      <c r="K289" s="79" t="b">
        <v>0</v>
      </c>
      <c r="L289" s="79" t="b">
        <v>0</v>
      </c>
    </row>
    <row r="290" spans="1:12" ht="15">
      <c r="A290" s="111" t="s">
        <v>1512</v>
      </c>
      <c r="B290" s="111" t="s">
        <v>1471</v>
      </c>
      <c r="C290" s="79">
        <v>2</v>
      </c>
      <c r="D290" s="115">
        <v>0.0011392232823327327</v>
      </c>
      <c r="E290" s="115">
        <v>2.455352509957491</v>
      </c>
      <c r="F290" s="79" t="s">
        <v>1595</v>
      </c>
      <c r="G290" s="79" t="b">
        <v>0</v>
      </c>
      <c r="H290" s="79" t="b">
        <v>0</v>
      </c>
      <c r="I290" s="79" t="b">
        <v>0</v>
      </c>
      <c r="J290" s="79" t="b">
        <v>0</v>
      </c>
      <c r="K290" s="79" t="b">
        <v>0</v>
      </c>
      <c r="L290" s="79" t="b">
        <v>0</v>
      </c>
    </row>
    <row r="291" spans="1:12" ht="15">
      <c r="A291" s="111" t="s">
        <v>1739</v>
      </c>
      <c r="B291" s="111" t="s">
        <v>1471</v>
      </c>
      <c r="C291" s="79">
        <v>2</v>
      </c>
      <c r="D291" s="115">
        <v>0.0013033170384864428</v>
      </c>
      <c r="E291" s="115">
        <v>2.358442496949434</v>
      </c>
      <c r="F291" s="79" t="s">
        <v>1595</v>
      </c>
      <c r="G291" s="79" t="b">
        <v>0</v>
      </c>
      <c r="H291" s="79" t="b">
        <v>0</v>
      </c>
      <c r="I291" s="79" t="b">
        <v>0</v>
      </c>
      <c r="J291" s="79" t="b">
        <v>0</v>
      </c>
      <c r="K291" s="79" t="b">
        <v>0</v>
      </c>
      <c r="L291" s="79" t="b">
        <v>0</v>
      </c>
    </row>
    <row r="292" spans="1:12" ht="15">
      <c r="A292" s="111" t="s">
        <v>1473</v>
      </c>
      <c r="B292" s="111" t="s">
        <v>1458</v>
      </c>
      <c r="C292" s="79">
        <v>2</v>
      </c>
      <c r="D292" s="115">
        <v>0.0011392232823327327</v>
      </c>
      <c r="E292" s="115">
        <v>2.881321242229772</v>
      </c>
      <c r="F292" s="79" t="s">
        <v>1595</v>
      </c>
      <c r="G292" s="79" t="b">
        <v>0</v>
      </c>
      <c r="H292" s="79" t="b">
        <v>0</v>
      </c>
      <c r="I292" s="79" t="b">
        <v>0</v>
      </c>
      <c r="J292" s="79" t="b">
        <v>0</v>
      </c>
      <c r="K292" s="79" t="b">
        <v>0</v>
      </c>
      <c r="L292" s="79" t="b">
        <v>0</v>
      </c>
    </row>
    <row r="293" spans="1:12" ht="15">
      <c r="A293" s="111" t="s">
        <v>1458</v>
      </c>
      <c r="B293" s="111" t="s">
        <v>1542</v>
      </c>
      <c r="C293" s="79">
        <v>2</v>
      </c>
      <c r="D293" s="115">
        <v>0.0011392232823327327</v>
      </c>
      <c r="E293" s="115">
        <v>3.057412501285453</v>
      </c>
      <c r="F293" s="79" t="s">
        <v>1595</v>
      </c>
      <c r="G293" s="79" t="b">
        <v>0</v>
      </c>
      <c r="H293" s="79" t="b">
        <v>0</v>
      </c>
      <c r="I293" s="79" t="b">
        <v>0</v>
      </c>
      <c r="J293" s="79" t="b">
        <v>0</v>
      </c>
      <c r="K293" s="79" t="b">
        <v>0</v>
      </c>
      <c r="L293" s="79" t="b">
        <v>0</v>
      </c>
    </row>
    <row r="294" spans="1:12" ht="15">
      <c r="A294" s="111" t="s">
        <v>1542</v>
      </c>
      <c r="B294" s="111" t="s">
        <v>1936</v>
      </c>
      <c r="C294" s="79">
        <v>2</v>
      </c>
      <c r="D294" s="115">
        <v>0.0011392232823327327</v>
      </c>
      <c r="E294" s="115">
        <v>3.2335037603411343</v>
      </c>
      <c r="F294" s="79" t="s">
        <v>1595</v>
      </c>
      <c r="G294" s="79" t="b">
        <v>0</v>
      </c>
      <c r="H294" s="79" t="b">
        <v>0</v>
      </c>
      <c r="I294" s="79" t="b">
        <v>0</v>
      </c>
      <c r="J294" s="79" t="b">
        <v>0</v>
      </c>
      <c r="K294" s="79" t="b">
        <v>0</v>
      </c>
      <c r="L294" s="79" t="b">
        <v>0</v>
      </c>
    </row>
    <row r="295" spans="1:12" ht="15">
      <c r="A295" s="111" t="s">
        <v>1936</v>
      </c>
      <c r="B295" s="111" t="s">
        <v>1937</v>
      </c>
      <c r="C295" s="79">
        <v>2</v>
      </c>
      <c r="D295" s="115">
        <v>0.0011392232823327327</v>
      </c>
      <c r="E295" s="115">
        <v>3.2335037603411343</v>
      </c>
      <c r="F295" s="79" t="s">
        <v>1595</v>
      </c>
      <c r="G295" s="79" t="b">
        <v>0</v>
      </c>
      <c r="H295" s="79" t="b">
        <v>0</v>
      </c>
      <c r="I295" s="79" t="b">
        <v>0</v>
      </c>
      <c r="J295" s="79" t="b">
        <v>0</v>
      </c>
      <c r="K295" s="79" t="b">
        <v>0</v>
      </c>
      <c r="L295" s="79" t="b">
        <v>0</v>
      </c>
    </row>
    <row r="296" spans="1:12" ht="15">
      <c r="A296" s="111" t="s">
        <v>1937</v>
      </c>
      <c r="B296" s="111" t="s">
        <v>1739</v>
      </c>
      <c r="C296" s="79">
        <v>2</v>
      </c>
      <c r="D296" s="115">
        <v>0.0011392232823327327</v>
      </c>
      <c r="E296" s="115">
        <v>2.835563751669097</v>
      </c>
      <c r="F296" s="79" t="s">
        <v>1595</v>
      </c>
      <c r="G296" s="79" t="b">
        <v>0</v>
      </c>
      <c r="H296" s="79" t="b">
        <v>0</v>
      </c>
      <c r="I296" s="79" t="b">
        <v>0</v>
      </c>
      <c r="J296" s="79" t="b">
        <v>0</v>
      </c>
      <c r="K296" s="79" t="b">
        <v>0</v>
      </c>
      <c r="L296" s="79" t="b">
        <v>0</v>
      </c>
    </row>
    <row r="297" spans="1:12" ht="15">
      <c r="A297" s="111" t="s">
        <v>1739</v>
      </c>
      <c r="B297" s="111" t="s">
        <v>1938</v>
      </c>
      <c r="C297" s="79">
        <v>2</v>
      </c>
      <c r="D297" s="115">
        <v>0.0011392232823327327</v>
      </c>
      <c r="E297" s="115">
        <v>2.835563751669097</v>
      </c>
      <c r="F297" s="79" t="s">
        <v>1595</v>
      </c>
      <c r="G297" s="79" t="b">
        <v>0</v>
      </c>
      <c r="H297" s="79" t="b">
        <v>0</v>
      </c>
      <c r="I297" s="79" t="b">
        <v>0</v>
      </c>
      <c r="J297" s="79" t="b">
        <v>0</v>
      </c>
      <c r="K297" s="79" t="b">
        <v>0</v>
      </c>
      <c r="L297" s="79" t="b">
        <v>0</v>
      </c>
    </row>
    <row r="298" spans="1:12" ht="15">
      <c r="A298" s="111" t="s">
        <v>1938</v>
      </c>
      <c r="B298" s="111" t="s">
        <v>1704</v>
      </c>
      <c r="C298" s="79">
        <v>2</v>
      </c>
      <c r="D298" s="115">
        <v>0.0011392232823327327</v>
      </c>
      <c r="E298" s="115">
        <v>2.6894357159908586</v>
      </c>
      <c r="F298" s="79" t="s">
        <v>1595</v>
      </c>
      <c r="G298" s="79" t="b">
        <v>0</v>
      </c>
      <c r="H298" s="79" t="b">
        <v>0</v>
      </c>
      <c r="I298" s="79" t="b">
        <v>0</v>
      </c>
      <c r="J298" s="79" t="b">
        <v>0</v>
      </c>
      <c r="K298" s="79" t="b">
        <v>1</v>
      </c>
      <c r="L298" s="79" t="b">
        <v>0</v>
      </c>
    </row>
    <row r="299" spans="1:12" ht="15">
      <c r="A299" s="111" t="s">
        <v>1704</v>
      </c>
      <c r="B299" s="111" t="s">
        <v>1939</v>
      </c>
      <c r="C299" s="79">
        <v>2</v>
      </c>
      <c r="D299" s="115">
        <v>0.0011392232823327327</v>
      </c>
      <c r="E299" s="115">
        <v>2.932473764677153</v>
      </c>
      <c r="F299" s="79" t="s">
        <v>1595</v>
      </c>
      <c r="G299" s="79" t="b">
        <v>0</v>
      </c>
      <c r="H299" s="79" t="b">
        <v>1</v>
      </c>
      <c r="I299" s="79" t="b">
        <v>0</v>
      </c>
      <c r="J299" s="79" t="b">
        <v>0</v>
      </c>
      <c r="K299" s="79" t="b">
        <v>0</v>
      </c>
      <c r="L299" s="79" t="b">
        <v>0</v>
      </c>
    </row>
    <row r="300" spans="1:12" ht="15">
      <c r="A300" s="111" t="s">
        <v>1939</v>
      </c>
      <c r="B300" s="111" t="s">
        <v>1705</v>
      </c>
      <c r="C300" s="79">
        <v>2</v>
      </c>
      <c r="D300" s="115">
        <v>0.0011392232823327327</v>
      </c>
      <c r="E300" s="115">
        <v>2.6894357159908586</v>
      </c>
      <c r="F300" s="79" t="s">
        <v>1595</v>
      </c>
      <c r="G300" s="79" t="b">
        <v>0</v>
      </c>
      <c r="H300" s="79" t="b">
        <v>0</v>
      </c>
      <c r="I300" s="79" t="b">
        <v>0</v>
      </c>
      <c r="J300" s="79" t="b">
        <v>0</v>
      </c>
      <c r="K300" s="79" t="b">
        <v>0</v>
      </c>
      <c r="L300" s="79" t="b">
        <v>0</v>
      </c>
    </row>
    <row r="301" spans="1:12" ht="15">
      <c r="A301" s="111" t="s">
        <v>1778</v>
      </c>
      <c r="B301" s="111" t="s">
        <v>1738</v>
      </c>
      <c r="C301" s="79">
        <v>2</v>
      </c>
      <c r="D301" s="115">
        <v>0.0011392232823327327</v>
      </c>
      <c r="E301" s="115">
        <v>2.6314437690131722</v>
      </c>
      <c r="F301" s="79" t="s">
        <v>1595</v>
      </c>
      <c r="G301" s="79" t="b">
        <v>0</v>
      </c>
      <c r="H301" s="79" t="b">
        <v>0</v>
      </c>
      <c r="I301" s="79" t="b">
        <v>0</v>
      </c>
      <c r="J301" s="79" t="b">
        <v>0</v>
      </c>
      <c r="K301" s="79" t="b">
        <v>0</v>
      </c>
      <c r="L301" s="79" t="b">
        <v>0</v>
      </c>
    </row>
    <row r="302" spans="1:12" ht="15">
      <c r="A302" s="111" t="s">
        <v>1738</v>
      </c>
      <c r="B302" s="111" t="s">
        <v>1779</v>
      </c>
      <c r="C302" s="79">
        <v>2</v>
      </c>
      <c r="D302" s="115">
        <v>0.0011392232823327327</v>
      </c>
      <c r="E302" s="115">
        <v>2.5345337560051155</v>
      </c>
      <c r="F302" s="79" t="s">
        <v>1595</v>
      </c>
      <c r="G302" s="79" t="b">
        <v>0</v>
      </c>
      <c r="H302" s="79" t="b">
        <v>0</v>
      </c>
      <c r="I302" s="79" t="b">
        <v>0</v>
      </c>
      <c r="J302" s="79" t="b">
        <v>0</v>
      </c>
      <c r="K302" s="79" t="b">
        <v>0</v>
      </c>
      <c r="L302" s="79" t="b">
        <v>0</v>
      </c>
    </row>
    <row r="303" spans="1:12" ht="15">
      <c r="A303" s="111" t="s">
        <v>1779</v>
      </c>
      <c r="B303" s="111" t="s">
        <v>1676</v>
      </c>
      <c r="C303" s="79">
        <v>2</v>
      </c>
      <c r="D303" s="115">
        <v>0.0011392232823327327</v>
      </c>
      <c r="E303" s="115">
        <v>1.3358766690506931</v>
      </c>
      <c r="F303" s="79" t="s">
        <v>1595</v>
      </c>
      <c r="G303" s="79" t="b">
        <v>0</v>
      </c>
      <c r="H303" s="79" t="b">
        <v>0</v>
      </c>
      <c r="I303" s="79" t="b">
        <v>0</v>
      </c>
      <c r="J303" s="79" t="b">
        <v>0</v>
      </c>
      <c r="K303" s="79" t="b">
        <v>0</v>
      </c>
      <c r="L303" s="79" t="b">
        <v>0</v>
      </c>
    </row>
    <row r="304" spans="1:12" ht="15">
      <c r="A304" s="111" t="s">
        <v>1706</v>
      </c>
      <c r="B304" s="111" t="s">
        <v>1528</v>
      </c>
      <c r="C304" s="79">
        <v>2</v>
      </c>
      <c r="D304" s="115">
        <v>0.0011392232823327327</v>
      </c>
      <c r="E304" s="115">
        <v>2.5133444569351777</v>
      </c>
      <c r="F304" s="79" t="s">
        <v>1595</v>
      </c>
      <c r="G304" s="79" t="b">
        <v>0</v>
      </c>
      <c r="H304" s="79" t="b">
        <v>0</v>
      </c>
      <c r="I304" s="79" t="b">
        <v>0</v>
      </c>
      <c r="J304" s="79" t="b">
        <v>0</v>
      </c>
      <c r="K304" s="79" t="b">
        <v>0</v>
      </c>
      <c r="L304" s="79" t="b">
        <v>0</v>
      </c>
    </row>
    <row r="305" spans="1:12" ht="15">
      <c r="A305" s="111" t="s">
        <v>1528</v>
      </c>
      <c r="B305" s="111" t="s">
        <v>1803</v>
      </c>
      <c r="C305" s="79">
        <v>2</v>
      </c>
      <c r="D305" s="115">
        <v>0.0011392232823327327</v>
      </c>
      <c r="E305" s="115">
        <v>2.881321242229772</v>
      </c>
      <c r="F305" s="79" t="s">
        <v>1595</v>
      </c>
      <c r="G305" s="79" t="b">
        <v>0</v>
      </c>
      <c r="H305" s="79" t="b">
        <v>0</v>
      </c>
      <c r="I305" s="79" t="b">
        <v>0</v>
      </c>
      <c r="J305" s="79" t="b">
        <v>0</v>
      </c>
      <c r="K305" s="79" t="b">
        <v>0</v>
      </c>
      <c r="L305" s="79" t="b">
        <v>0</v>
      </c>
    </row>
    <row r="306" spans="1:12" ht="15">
      <c r="A306" s="111" t="s">
        <v>1803</v>
      </c>
      <c r="B306" s="111" t="s">
        <v>1705</v>
      </c>
      <c r="C306" s="79">
        <v>2</v>
      </c>
      <c r="D306" s="115">
        <v>0.0011392232823327327</v>
      </c>
      <c r="E306" s="115">
        <v>2.5133444569351777</v>
      </c>
      <c r="F306" s="79" t="s">
        <v>1595</v>
      </c>
      <c r="G306" s="79" t="b">
        <v>0</v>
      </c>
      <c r="H306" s="79" t="b">
        <v>0</v>
      </c>
      <c r="I306" s="79" t="b">
        <v>0</v>
      </c>
      <c r="J306" s="79" t="b">
        <v>0</v>
      </c>
      <c r="K306" s="79" t="b">
        <v>0</v>
      </c>
      <c r="L306" s="79" t="b">
        <v>0</v>
      </c>
    </row>
    <row r="307" spans="1:12" ht="15">
      <c r="A307" s="111" t="s">
        <v>1778</v>
      </c>
      <c r="B307" s="111" t="s">
        <v>1544</v>
      </c>
      <c r="C307" s="79">
        <v>2</v>
      </c>
      <c r="D307" s="115">
        <v>0.0011392232823327327</v>
      </c>
      <c r="E307" s="115">
        <v>2.388405720326878</v>
      </c>
      <c r="F307" s="79" t="s">
        <v>1595</v>
      </c>
      <c r="G307" s="79" t="b">
        <v>0</v>
      </c>
      <c r="H307" s="79" t="b">
        <v>0</v>
      </c>
      <c r="I307" s="79" t="b">
        <v>0</v>
      </c>
      <c r="J307" s="79" t="b">
        <v>0</v>
      </c>
      <c r="K307" s="79" t="b">
        <v>0</v>
      </c>
      <c r="L307" s="79" t="b">
        <v>0</v>
      </c>
    </row>
    <row r="308" spans="1:12" ht="15">
      <c r="A308" s="111" t="s">
        <v>1941</v>
      </c>
      <c r="B308" s="111" t="s">
        <v>1676</v>
      </c>
      <c r="C308" s="79">
        <v>2</v>
      </c>
      <c r="D308" s="115">
        <v>0.0011392232823327327</v>
      </c>
      <c r="E308" s="115">
        <v>1.6369066647146742</v>
      </c>
      <c r="F308" s="79" t="s">
        <v>1595</v>
      </c>
      <c r="G308" s="79" t="b">
        <v>0</v>
      </c>
      <c r="H308" s="79" t="b">
        <v>0</v>
      </c>
      <c r="I308" s="79" t="b">
        <v>0</v>
      </c>
      <c r="J308" s="79" t="b">
        <v>0</v>
      </c>
      <c r="K308" s="79" t="b">
        <v>0</v>
      </c>
      <c r="L308" s="79" t="b">
        <v>0</v>
      </c>
    </row>
    <row r="309" spans="1:12" ht="15">
      <c r="A309" s="111" t="s">
        <v>1945</v>
      </c>
      <c r="B309" s="111" t="s">
        <v>1946</v>
      </c>
      <c r="C309" s="79">
        <v>2</v>
      </c>
      <c r="D309" s="115">
        <v>0.0011392232823327327</v>
      </c>
      <c r="E309" s="115">
        <v>3.2335037603411343</v>
      </c>
      <c r="F309" s="79" t="s">
        <v>1595</v>
      </c>
      <c r="G309" s="79" t="b">
        <v>0</v>
      </c>
      <c r="H309" s="79" t="b">
        <v>0</v>
      </c>
      <c r="I309" s="79" t="b">
        <v>0</v>
      </c>
      <c r="J309" s="79" t="b">
        <v>0</v>
      </c>
      <c r="K309" s="79" t="b">
        <v>0</v>
      </c>
      <c r="L309" s="79" t="b">
        <v>0</v>
      </c>
    </row>
    <row r="310" spans="1:12" ht="15">
      <c r="A310" s="111" t="s">
        <v>1948</v>
      </c>
      <c r="B310" s="111" t="s">
        <v>1949</v>
      </c>
      <c r="C310" s="79">
        <v>2</v>
      </c>
      <c r="D310" s="115">
        <v>0.0013033170384864428</v>
      </c>
      <c r="E310" s="115">
        <v>3.2335037603411343</v>
      </c>
      <c r="F310" s="79" t="s">
        <v>1595</v>
      </c>
      <c r="G310" s="79" t="b">
        <v>0</v>
      </c>
      <c r="H310" s="79" t="b">
        <v>0</v>
      </c>
      <c r="I310" s="79" t="b">
        <v>0</v>
      </c>
      <c r="J310" s="79" t="b">
        <v>0</v>
      </c>
      <c r="K310" s="79" t="b">
        <v>0</v>
      </c>
      <c r="L310" s="79" t="b">
        <v>0</v>
      </c>
    </row>
    <row r="311" spans="1:12" ht="15">
      <c r="A311" s="111" t="s">
        <v>1521</v>
      </c>
      <c r="B311" s="111" t="s">
        <v>1521</v>
      </c>
      <c r="C311" s="79">
        <v>2</v>
      </c>
      <c r="D311" s="115">
        <v>0.0011392232823327327</v>
      </c>
      <c r="E311" s="115">
        <v>2.932473764677153</v>
      </c>
      <c r="F311" s="79" t="s">
        <v>1595</v>
      </c>
      <c r="G311" s="79" t="b">
        <v>0</v>
      </c>
      <c r="H311" s="79" t="b">
        <v>0</v>
      </c>
      <c r="I311" s="79" t="b">
        <v>0</v>
      </c>
      <c r="J311" s="79" t="b">
        <v>0</v>
      </c>
      <c r="K311" s="79" t="b">
        <v>0</v>
      </c>
      <c r="L311" s="79" t="b">
        <v>0</v>
      </c>
    </row>
    <row r="312" spans="1:12" ht="15">
      <c r="A312" s="111" t="s">
        <v>1521</v>
      </c>
      <c r="B312" s="111" t="s">
        <v>1782</v>
      </c>
      <c r="C312" s="79">
        <v>2</v>
      </c>
      <c r="D312" s="115">
        <v>0.0011392232823327327</v>
      </c>
      <c r="E312" s="115">
        <v>2.6314437690131722</v>
      </c>
      <c r="F312" s="79" t="s">
        <v>1595</v>
      </c>
      <c r="G312" s="79" t="b">
        <v>0</v>
      </c>
      <c r="H312" s="79" t="b">
        <v>0</v>
      </c>
      <c r="I312" s="79" t="b">
        <v>0</v>
      </c>
      <c r="J312" s="79" t="b">
        <v>0</v>
      </c>
      <c r="K312" s="79" t="b">
        <v>0</v>
      </c>
      <c r="L312" s="79" t="b">
        <v>0</v>
      </c>
    </row>
    <row r="313" spans="1:12" ht="15">
      <c r="A313" s="111" t="s">
        <v>1782</v>
      </c>
      <c r="B313" s="111" t="s">
        <v>1950</v>
      </c>
      <c r="C313" s="79">
        <v>2</v>
      </c>
      <c r="D313" s="115">
        <v>0.0011392232823327327</v>
      </c>
      <c r="E313" s="115">
        <v>2.932473764677153</v>
      </c>
      <c r="F313" s="79" t="s">
        <v>1595</v>
      </c>
      <c r="G313" s="79" t="b">
        <v>0</v>
      </c>
      <c r="H313" s="79" t="b">
        <v>0</v>
      </c>
      <c r="I313" s="79" t="b">
        <v>0</v>
      </c>
      <c r="J313" s="79" t="b">
        <v>0</v>
      </c>
      <c r="K313" s="79" t="b">
        <v>0</v>
      </c>
      <c r="L313" s="79" t="b">
        <v>0</v>
      </c>
    </row>
    <row r="314" spans="1:12" ht="15">
      <c r="A314" s="111" t="s">
        <v>1950</v>
      </c>
      <c r="B314" s="111" t="s">
        <v>1951</v>
      </c>
      <c r="C314" s="79">
        <v>2</v>
      </c>
      <c r="D314" s="115">
        <v>0.0011392232823327327</v>
      </c>
      <c r="E314" s="115">
        <v>3.2335037603411343</v>
      </c>
      <c r="F314" s="79" t="s">
        <v>1595</v>
      </c>
      <c r="G314" s="79" t="b">
        <v>0</v>
      </c>
      <c r="H314" s="79" t="b">
        <v>0</v>
      </c>
      <c r="I314" s="79" t="b">
        <v>0</v>
      </c>
      <c r="J314" s="79" t="b">
        <v>0</v>
      </c>
      <c r="K314" s="79" t="b">
        <v>0</v>
      </c>
      <c r="L314" s="79" t="b">
        <v>0</v>
      </c>
    </row>
    <row r="315" spans="1:12" ht="15">
      <c r="A315" s="111" t="s">
        <v>1951</v>
      </c>
      <c r="B315" s="111" t="s">
        <v>1952</v>
      </c>
      <c r="C315" s="79">
        <v>2</v>
      </c>
      <c r="D315" s="115">
        <v>0.0011392232823327327</v>
      </c>
      <c r="E315" s="115">
        <v>3.2335037603411343</v>
      </c>
      <c r="F315" s="79" t="s">
        <v>1595</v>
      </c>
      <c r="G315" s="79" t="b">
        <v>0</v>
      </c>
      <c r="H315" s="79" t="b">
        <v>0</v>
      </c>
      <c r="I315" s="79" t="b">
        <v>0</v>
      </c>
      <c r="J315" s="79" t="b">
        <v>0</v>
      </c>
      <c r="K315" s="79" t="b">
        <v>0</v>
      </c>
      <c r="L315" s="79" t="b">
        <v>0</v>
      </c>
    </row>
    <row r="316" spans="1:12" ht="15">
      <c r="A316" s="111" t="s">
        <v>1952</v>
      </c>
      <c r="B316" s="111" t="s">
        <v>1953</v>
      </c>
      <c r="C316" s="79">
        <v>2</v>
      </c>
      <c r="D316" s="115">
        <v>0.0011392232823327327</v>
      </c>
      <c r="E316" s="115">
        <v>3.2335037603411343</v>
      </c>
      <c r="F316" s="79" t="s">
        <v>1595</v>
      </c>
      <c r="G316" s="79" t="b">
        <v>0</v>
      </c>
      <c r="H316" s="79" t="b">
        <v>0</v>
      </c>
      <c r="I316" s="79" t="b">
        <v>0</v>
      </c>
      <c r="J316" s="79" t="b">
        <v>0</v>
      </c>
      <c r="K316" s="79" t="b">
        <v>0</v>
      </c>
      <c r="L316" s="79" t="b">
        <v>0</v>
      </c>
    </row>
    <row r="317" spans="1:12" ht="15">
      <c r="A317" s="111" t="s">
        <v>1953</v>
      </c>
      <c r="B317" s="111" t="s">
        <v>1954</v>
      </c>
      <c r="C317" s="79">
        <v>2</v>
      </c>
      <c r="D317" s="115">
        <v>0.0011392232823327327</v>
      </c>
      <c r="E317" s="115">
        <v>3.2335037603411343</v>
      </c>
      <c r="F317" s="79" t="s">
        <v>1595</v>
      </c>
      <c r="G317" s="79" t="b">
        <v>0</v>
      </c>
      <c r="H317" s="79" t="b">
        <v>0</v>
      </c>
      <c r="I317" s="79" t="b">
        <v>0</v>
      </c>
      <c r="J317" s="79" t="b">
        <v>0</v>
      </c>
      <c r="K317" s="79" t="b">
        <v>0</v>
      </c>
      <c r="L317" s="79" t="b">
        <v>0</v>
      </c>
    </row>
    <row r="318" spans="1:12" ht="15">
      <c r="A318" s="111" t="s">
        <v>1954</v>
      </c>
      <c r="B318" s="111" t="s">
        <v>1520</v>
      </c>
      <c r="C318" s="79">
        <v>2</v>
      </c>
      <c r="D318" s="115">
        <v>0.0011392232823327327</v>
      </c>
      <c r="E318" s="115">
        <v>3.2335037603411343</v>
      </c>
      <c r="F318" s="79" t="s">
        <v>1595</v>
      </c>
      <c r="G318" s="79" t="b">
        <v>0</v>
      </c>
      <c r="H318" s="79" t="b">
        <v>0</v>
      </c>
      <c r="I318" s="79" t="b">
        <v>0</v>
      </c>
      <c r="J318" s="79" t="b">
        <v>0</v>
      </c>
      <c r="K318" s="79" t="b">
        <v>0</v>
      </c>
      <c r="L318" s="79" t="b">
        <v>0</v>
      </c>
    </row>
    <row r="319" spans="1:12" ht="15">
      <c r="A319" s="111" t="s">
        <v>1520</v>
      </c>
      <c r="B319" s="111" t="s">
        <v>1955</v>
      </c>
      <c r="C319" s="79">
        <v>2</v>
      </c>
      <c r="D319" s="115">
        <v>0.0011392232823327327</v>
      </c>
      <c r="E319" s="115">
        <v>3.2335037603411343</v>
      </c>
      <c r="F319" s="79" t="s">
        <v>1595</v>
      </c>
      <c r="G319" s="79" t="b">
        <v>0</v>
      </c>
      <c r="H319" s="79" t="b">
        <v>0</v>
      </c>
      <c r="I319" s="79" t="b">
        <v>0</v>
      </c>
      <c r="J319" s="79" t="b">
        <v>0</v>
      </c>
      <c r="K319" s="79" t="b">
        <v>0</v>
      </c>
      <c r="L319" s="79" t="b">
        <v>0</v>
      </c>
    </row>
    <row r="320" spans="1:12" ht="15">
      <c r="A320" s="111" t="s">
        <v>1955</v>
      </c>
      <c r="B320" s="111" t="s">
        <v>1439</v>
      </c>
      <c r="C320" s="79">
        <v>2</v>
      </c>
      <c r="D320" s="115">
        <v>0.0011392232823327327</v>
      </c>
      <c r="E320" s="115">
        <v>1.610254469943234</v>
      </c>
      <c r="F320" s="79" t="s">
        <v>1595</v>
      </c>
      <c r="G320" s="79" t="b">
        <v>0</v>
      </c>
      <c r="H320" s="79" t="b">
        <v>0</v>
      </c>
      <c r="I320" s="79" t="b">
        <v>0</v>
      </c>
      <c r="J320" s="79" t="b">
        <v>0</v>
      </c>
      <c r="K320" s="79" t="b">
        <v>0</v>
      </c>
      <c r="L320" s="79" t="b">
        <v>0</v>
      </c>
    </row>
    <row r="321" spans="1:12" ht="15">
      <c r="A321" s="111" t="s">
        <v>1730</v>
      </c>
      <c r="B321" s="111" t="s">
        <v>1958</v>
      </c>
      <c r="C321" s="79">
        <v>2</v>
      </c>
      <c r="D321" s="115">
        <v>0.0013033170384864428</v>
      </c>
      <c r="E321" s="115">
        <v>2.756382505621472</v>
      </c>
      <c r="F321" s="79" t="s">
        <v>1595</v>
      </c>
      <c r="G321" s="79" t="b">
        <v>0</v>
      </c>
      <c r="H321" s="79" t="b">
        <v>0</v>
      </c>
      <c r="I321" s="79" t="b">
        <v>0</v>
      </c>
      <c r="J321" s="79" t="b">
        <v>0</v>
      </c>
      <c r="K321" s="79" t="b">
        <v>0</v>
      </c>
      <c r="L321" s="79" t="b">
        <v>0</v>
      </c>
    </row>
    <row r="322" spans="1:12" ht="15">
      <c r="A322" s="111" t="s">
        <v>1961</v>
      </c>
      <c r="B322" s="111" t="s">
        <v>1589</v>
      </c>
      <c r="C322" s="79">
        <v>2</v>
      </c>
      <c r="D322" s="115">
        <v>0.0013033170384864428</v>
      </c>
      <c r="E322" s="115">
        <v>3.2335037603411343</v>
      </c>
      <c r="F322" s="79" t="s">
        <v>1595</v>
      </c>
      <c r="G322" s="79" t="b">
        <v>0</v>
      </c>
      <c r="H322" s="79" t="b">
        <v>0</v>
      </c>
      <c r="I322" s="79" t="b">
        <v>0</v>
      </c>
      <c r="J322" s="79" t="b">
        <v>0</v>
      </c>
      <c r="K322" s="79" t="b">
        <v>0</v>
      </c>
      <c r="L322" s="79" t="b">
        <v>0</v>
      </c>
    </row>
    <row r="323" spans="1:12" ht="15">
      <c r="A323" s="111" t="s">
        <v>1440</v>
      </c>
      <c r="B323" s="111" t="s">
        <v>1452</v>
      </c>
      <c r="C323" s="79">
        <v>2</v>
      </c>
      <c r="D323" s="115">
        <v>0.0011392232823327327</v>
      </c>
      <c r="E323" s="115">
        <v>1.0736359132485678</v>
      </c>
      <c r="F323" s="79" t="s">
        <v>1595</v>
      </c>
      <c r="G323" s="79" t="b">
        <v>0</v>
      </c>
      <c r="H323" s="79" t="b">
        <v>0</v>
      </c>
      <c r="I323" s="79" t="b">
        <v>0</v>
      </c>
      <c r="J323" s="79" t="b">
        <v>0</v>
      </c>
      <c r="K323" s="79" t="b">
        <v>0</v>
      </c>
      <c r="L323" s="79" t="b">
        <v>0</v>
      </c>
    </row>
    <row r="324" spans="1:12" ht="15">
      <c r="A324" s="111" t="s">
        <v>1444</v>
      </c>
      <c r="B324" s="111" t="s">
        <v>1696</v>
      </c>
      <c r="C324" s="79">
        <v>2</v>
      </c>
      <c r="D324" s="115">
        <v>0.0011392232823327327</v>
      </c>
      <c r="E324" s="115">
        <v>1.8910810795189281</v>
      </c>
      <c r="F324" s="79" t="s">
        <v>1595</v>
      </c>
      <c r="G324" s="79" t="b">
        <v>0</v>
      </c>
      <c r="H324" s="79" t="b">
        <v>0</v>
      </c>
      <c r="I324" s="79" t="b">
        <v>0</v>
      </c>
      <c r="J324" s="79" t="b">
        <v>0</v>
      </c>
      <c r="K324" s="79" t="b">
        <v>1</v>
      </c>
      <c r="L324" s="79" t="b">
        <v>0</v>
      </c>
    </row>
    <row r="325" spans="1:12" ht="15">
      <c r="A325" s="111" t="s">
        <v>1696</v>
      </c>
      <c r="B325" s="111" t="s">
        <v>1439</v>
      </c>
      <c r="C325" s="79">
        <v>2</v>
      </c>
      <c r="D325" s="115">
        <v>0.0011392232823327327</v>
      </c>
      <c r="E325" s="115">
        <v>1.0081944786152717</v>
      </c>
      <c r="F325" s="79" t="s">
        <v>1595</v>
      </c>
      <c r="G325" s="79" t="b">
        <v>0</v>
      </c>
      <c r="H325" s="79" t="b">
        <v>1</v>
      </c>
      <c r="I325" s="79" t="b">
        <v>0</v>
      </c>
      <c r="J325" s="79" t="b">
        <v>0</v>
      </c>
      <c r="K325" s="79" t="b">
        <v>0</v>
      </c>
      <c r="L325" s="79" t="b">
        <v>0</v>
      </c>
    </row>
    <row r="326" spans="1:12" ht="15">
      <c r="A326" s="111" t="s">
        <v>1439</v>
      </c>
      <c r="B326" s="111" t="s">
        <v>1493</v>
      </c>
      <c r="C326" s="79">
        <v>2</v>
      </c>
      <c r="D326" s="115">
        <v>0.0011392232823327327</v>
      </c>
      <c r="E326" s="115">
        <v>1.1709217761129713</v>
      </c>
      <c r="F326" s="79" t="s">
        <v>1595</v>
      </c>
      <c r="G326" s="79" t="b">
        <v>0</v>
      </c>
      <c r="H326" s="79" t="b">
        <v>0</v>
      </c>
      <c r="I326" s="79" t="b">
        <v>0</v>
      </c>
      <c r="J326" s="79" t="b">
        <v>1</v>
      </c>
      <c r="K326" s="79" t="b">
        <v>0</v>
      </c>
      <c r="L326" s="79" t="b">
        <v>0</v>
      </c>
    </row>
    <row r="327" spans="1:12" ht="15">
      <c r="A327" s="111" t="s">
        <v>1493</v>
      </c>
      <c r="B327" s="111" t="s">
        <v>1586</v>
      </c>
      <c r="C327" s="79">
        <v>2</v>
      </c>
      <c r="D327" s="115">
        <v>0.0011392232823327327</v>
      </c>
      <c r="E327" s="115">
        <v>2.5345337560051155</v>
      </c>
      <c r="F327" s="79" t="s">
        <v>1595</v>
      </c>
      <c r="G327" s="79" t="b">
        <v>1</v>
      </c>
      <c r="H327" s="79" t="b">
        <v>0</v>
      </c>
      <c r="I327" s="79" t="b">
        <v>0</v>
      </c>
      <c r="J327" s="79" t="b">
        <v>0</v>
      </c>
      <c r="K327" s="79" t="b">
        <v>0</v>
      </c>
      <c r="L327" s="79" t="b">
        <v>0</v>
      </c>
    </row>
    <row r="328" spans="1:12" ht="15">
      <c r="A328" s="111" t="s">
        <v>1586</v>
      </c>
      <c r="B328" s="111" t="s">
        <v>1696</v>
      </c>
      <c r="C328" s="79">
        <v>2</v>
      </c>
      <c r="D328" s="115">
        <v>0.0011392232823327327</v>
      </c>
      <c r="E328" s="115">
        <v>2.330413773349191</v>
      </c>
      <c r="F328" s="79" t="s">
        <v>1595</v>
      </c>
      <c r="G328" s="79" t="b">
        <v>0</v>
      </c>
      <c r="H328" s="79" t="b">
        <v>0</v>
      </c>
      <c r="I328" s="79" t="b">
        <v>0</v>
      </c>
      <c r="J328" s="79" t="b">
        <v>0</v>
      </c>
      <c r="K328" s="79" t="b">
        <v>1</v>
      </c>
      <c r="L328" s="79" t="b">
        <v>0</v>
      </c>
    </row>
    <row r="329" spans="1:12" ht="15">
      <c r="A329" s="111" t="s">
        <v>1696</v>
      </c>
      <c r="B329" s="111" t="s">
        <v>1783</v>
      </c>
      <c r="C329" s="79">
        <v>2</v>
      </c>
      <c r="D329" s="115">
        <v>0.0011392232823327327</v>
      </c>
      <c r="E329" s="115">
        <v>2.330413773349191</v>
      </c>
      <c r="F329" s="79" t="s">
        <v>1595</v>
      </c>
      <c r="G329" s="79" t="b">
        <v>0</v>
      </c>
      <c r="H329" s="79" t="b">
        <v>1</v>
      </c>
      <c r="I329" s="79" t="b">
        <v>0</v>
      </c>
      <c r="J329" s="79" t="b">
        <v>0</v>
      </c>
      <c r="K329" s="79" t="b">
        <v>1</v>
      </c>
      <c r="L329" s="79" t="b">
        <v>0</v>
      </c>
    </row>
    <row r="330" spans="1:12" ht="15">
      <c r="A330" s="111" t="s">
        <v>1783</v>
      </c>
      <c r="B330" s="111" t="s">
        <v>1440</v>
      </c>
      <c r="C330" s="79">
        <v>2</v>
      </c>
      <c r="D330" s="115">
        <v>0.0011392232823327327</v>
      </c>
      <c r="E330" s="115">
        <v>1.7020248432988794</v>
      </c>
      <c r="F330" s="79" t="s">
        <v>1595</v>
      </c>
      <c r="G330" s="79" t="b">
        <v>0</v>
      </c>
      <c r="H330" s="79" t="b">
        <v>1</v>
      </c>
      <c r="I330" s="79" t="b">
        <v>0</v>
      </c>
      <c r="J330" s="79" t="b">
        <v>0</v>
      </c>
      <c r="K330" s="79" t="b">
        <v>0</v>
      </c>
      <c r="L330" s="79" t="b">
        <v>0</v>
      </c>
    </row>
    <row r="331" spans="1:12" ht="15">
      <c r="A331" s="111" t="s">
        <v>1440</v>
      </c>
      <c r="B331" s="111" t="s">
        <v>1502</v>
      </c>
      <c r="C331" s="79">
        <v>2</v>
      </c>
      <c r="D331" s="115">
        <v>0.0011392232823327327</v>
      </c>
      <c r="E331" s="115">
        <v>1.2626921494686165</v>
      </c>
      <c r="F331" s="79" t="s">
        <v>1595</v>
      </c>
      <c r="G331" s="79" t="b">
        <v>0</v>
      </c>
      <c r="H331" s="79" t="b">
        <v>0</v>
      </c>
      <c r="I331" s="79" t="b">
        <v>0</v>
      </c>
      <c r="J331" s="79" t="b">
        <v>0</v>
      </c>
      <c r="K331" s="79" t="b">
        <v>0</v>
      </c>
      <c r="L331" s="79" t="b">
        <v>0</v>
      </c>
    </row>
    <row r="332" spans="1:12" ht="15">
      <c r="A332" s="111" t="s">
        <v>1502</v>
      </c>
      <c r="B332" s="111" t="s">
        <v>1676</v>
      </c>
      <c r="C332" s="79">
        <v>2</v>
      </c>
      <c r="D332" s="115">
        <v>0.0011392232823327327</v>
      </c>
      <c r="E332" s="115">
        <v>0.8587554143310306</v>
      </c>
      <c r="F332" s="79" t="s">
        <v>1595</v>
      </c>
      <c r="G332" s="79" t="b">
        <v>0</v>
      </c>
      <c r="H332" s="79" t="b">
        <v>0</v>
      </c>
      <c r="I332" s="79" t="b">
        <v>0</v>
      </c>
      <c r="J332" s="79" t="b">
        <v>0</v>
      </c>
      <c r="K332" s="79" t="b">
        <v>0</v>
      </c>
      <c r="L332" s="79" t="b">
        <v>0</v>
      </c>
    </row>
    <row r="333" spans="1:12" ht="15">
      <c r="A333" s="111" t="s">
        <v>1676</v>
      </c>
      <c r="B333" s="111" t="s">
        <v>1784</v>
      </c>
      <c r="C333" s="79">
        <v>2</v>
      </c>
      <c r="D333" s="115">
        <v>0.0011392232823327327</v>
      </c>
      <c r="E333" s="115">
        <v>1.330413773349191</v>
      </c>
      <c r="F333" s="79" t="s">
        <v>1595</v>
      </c>
      <c r="G333" s="79" t="b">
        <v>0</v>
      </c>
      <c r="H333" s="79" t="b">
        <v>0</v>
      </c>
      <c r="I333" s="79" t="b">
        <v>0</v>
      </c>
      <c r="J333" s="79" t="b">
        <v>0</v>
      </c>
      <c r="K333" s="79" t="b">
        <v>0</v>
      </c>
      <c r="L333" s="79" t="b">
        <v>0</v>
      </c>
    </row>
    <row r="334" spans="1:12" ht="15">
      <c r="A334" s="111" t="s">
        <v>1784</v>
      </c>
      <c r="B334" s="111" t="s">
        <v>1454</v>
      </c>
      <c r="C334" s="79">
        <v>2</v>
      </c>
      <c r="D334" s="115">
        <v>0.0011392232823327327</v>
      </c>
      <c r="E334" s="115">
        <v>2.932473764677153</v>
      </c>
      <c r="F334" s="79" t="s">
        <v>1595</v>
      </c>
      <c r="G334" s="79" t="b">
        <v>0</v>
      </c>
      <c r="H334" s="79" t="b">
        <v>0</v>
      </c>
      <c r="I334" s="79" t="b">
        <v>0</v>
      </c>
      <c r="J334" s="79" t="b">
        <v>0</v>
      </c>
      <c r="K334" s="79" t="b">
        <v>0</v>
      </c>
      <c r="L334" s="79" t="b">
        <v>0</v>
      </c>
    </row>
    <row r="335" spans="1:12" ht="15">
      <c r="A335" s="111" t="s">
        <v>1454</v>
      </c>
      <c r="B335" s="111" t="s">
        <v>1969</v>
      </c>
      <c r="C335" s="79">
        <v>2</v>
      </c>
      <c r="D335" s="115">
        <v>0.0011392232823327327</v>
      </c>
      <c r="E335" s="115">
        <v>3.2335037603411343</v>
      </c>
      <c r="F335" s="79" t="s">
        <v>1595</v>
      </c>
      <c r="G335" s="79" t="b">
        <v>0</v>
      </c>
      <c r="H335" s="79" t="b">
        <v>0</v>
      </c>
      <c r="I335" s="79" t="b">
        <v>0</v>
      </c>
      <c r="J335" s="79" t="b">
        <v>0</v>
      </c>
      <c r="K335" s="79" t="b">
        <v>0</v>
      </c>
      <c r="L335" s="79" t="b">
        <v>0</v>
      </c>
    </row>
    <row r="336" spans="1:12" ht="15">
      <c r="A336" s="111" t="s">
        <v>1969</v>
      </c>
      <c r="B336" s="111" t="s">
        <v>1438</v>
      </c>
      <c r="C336" s="79">
        <v>2</v>
      </c>
      <c r="D336" s="115">
        <v>0.0011392232823327327</v>
      </c>
      <c r="E336" s="115">
        <v>1.4553525099574909</v>
      </c>
      <c r="F336" s="79" t="s">
        <v>1595</v>
      </c>
      <c r="G336" s="79" t="b">
        <v>0</v>
      </c>
      <c r="H336" s="79" t="b">
        <v>0</v>
      </c>
      <c r="I336" s="79" t="b">
        <v>0</v>
      </c>
      <c r="J336" s="79" t="b">
        <v>1</v>
      </c>
      <c r="K336" s="79" t="b">
        <v>0</v>
      </c>
      <c r="L336" s="79" t="b">
        <v>0</v>
      </c>
    </row>
    <row r="337" spans="1:12" ht="15">
      <c r="A337" s="111" t="s">
        <v>1438</v>
      </c>
      <c r="B337" s="111" t="s">
        <v>1696</v>
      </c>
      <c r="C337" s="79">
        <v>2</v>
      </c>
      <c r="D337" s="115">
        <v>0.0011392232823327327</v>
      </c>
      <c r="E337" s="115">
        <v>0.8286700437211963</v>
      </c>
      <c r="F337" s="79" t="s">
        <v>1595</v>
      </c>
      <c r="G337" s="79" t="b">
        <v>1</v>
      </c>
      <c r="H337" s="79" t="b">
        <v>0</v>
      </c>
      <c r="I337" s="79" t="b">
        <v>0</v>
      </c>
      <c r="J337" s="79" t="b">
        <v>0</v>
      </c>
      <c r="K337" s="79" t="b">
        <v>1</v>
      </c>
      <c r="L337" s="79" t="b">
        <v>0</v>
      </c>
    </row>
    <row r="338" spans="1:12" ht="15">
      <c r="A338" s="111" t="s">
        <v>1696</v>
      </c>
      <c r="B338" s="111" t="s">
        <v>1970</v>
      </c>
      <c r="C338" s="79">
        <v>2</v>
      </c>
      <c r="D338" s="115">
        <v>0.0011392232823327327</v>
      </c>
      <c r="E338" s="115">
        <v>2.6314437690131722</v>
      </c>
      <c r="F338" s="79" t="s">
        <v>1595</v>
      </c>
      <c r="G338" s="79" t="b">
        <v>0</v>
      </c>
      <c r="H338" s="79" t="b">
        <v>1</v>
      </c>
      <c r="I338" s="79" t="b">
        <v>0</v>
      </c>
      <c r="J338" s="79" t="b">
        <v>0</v>
      </c>
      <c r="K338" s="79" t="b">
        <v>0</v>
      </c>
      <c r="L338" s="79" t="b">
        <v>0</v>
      </c>
    </row>
    <row r="339" spans="1:12" ht="15">
      <c r="A339" s="111" t="s">
        <v>1970</v>
      </c>
      <c r="B339" s="111" t="s">
        <v>1579</v>
      </c>
      <c r="C339" s="79">
        <v>2</v>
      </c>
      <c r="D339" s="115">
        <v>0.0011392232823327327</v>
      </c>
      <c r="E339" s="115">
        <v>2.835563751669097</v>
      </c>
      <c r="F339" s="79" t="s">
        <v>1595</v>
      </c>
      <c r="G339" s="79" t="b">
        <v>0</v>
      </c>
      <c r="H339" s="79" t="b">
        <v>0</v>
      </c>
      <c r="I339" s="79" t="b">
        <v>0</v>
      </c>
      <c r="J339" s="79" t="b">
        <v>0</v>
      </c>
      <c r="K339" s="79" t="b">
        <v>0</v>
      </c>
      <c r="L339" s="79" t="b">
        <v>0</v>
      </c>
    </row>
    <row r="340" spans="1:12" ht="15">
      <c r="A340" s="111" t="s">
        <v>1439</v>
      </c>
      <c r="B340" s="111" t="s">
        <v>1971</v>
      </c>
      <c r="C340" s="79">
        <v>2</v>
      </c>
      <c r="D340" s="115">
        <v>0.0011392232823327327</v>
      </c>
      <c r="E340" s="115">
        <v>1.6480430308326337</v>
      </c>
      <c r="F340" s="79" t="s">
        <v>1595</v>
      </c>
      <c r="G340" s="79" t="b">
        <v>0</v>
      </c>
      <c r="H340" s="79" t="b">
        <v>0</v>
      </c>
      <c r="I340" s="79" t="b">
        <v>0</v>
      </c>
      <c r="J340" s="79" t="b">
        <v>0</v>
      </c>
      <c r="K340" s="79" t="b">
        <v>0</v>
      </c>
      <c r="L340" s="79" t="b">
        <v>0</v>
      </c>
    </row>
    <row r="341" spans="1:12" ht="15">
      <c r="A341" s="111" t="s">
        <v>1971</v>
      </c>
      <c r="B341" s="111" t="s">
        <v>1972</v>
      </c>
      <c r="C341" s="79">
        <v>2</v>
      </c>
      <c r="D341" s="115">
        <v>0.0011392232823327327</v>
      </c>
      <c r="E341" s="115">
        <v>3.2335037603411343</v>
      </c>
      <c r="F341" s="79" t="s">
        <v>1595</v>
      </c>
      <c r="G341" s="79" t="b">
        <v>0</v>
      </c>
      <c r="H341" s="79" t="b">
        <v>0</v>
      </c>
      <c r="I341" s="79" t="b">
        <v>0</v>
      </c>
      <c r="J341" s="79" t="b">
        <v>0</v>
      </c>
      <c r="K341" s="79" t="b">
        <v>0</v>
      </c>
      <c r="L341" s="79" t="b">
        <v>0</v>
      </c>
    </row>
    <row r="342" spans="1:12" ht="15">
      <c r="A342" s="111" t="s">
        <v>1972</v>
      </c>
      <c r="B342" s="111" t="s">
        <v>1973</v>
      </c>
      <c r="C342" s="79">
        <v>2</v>
      </c>
      <c r="D342" s="115">
        <v>0.0011392232823327327</v>
      </c>
      <c r="E342" s="115">
        <v>3.2335037603411343</v>
      </c>
      <c r="F342" s="79" t="s">
        <v>1595</v>
      </c>
      <c r="G342" s="79" t="b">
        <v>0</v>
      </c>
      <c r="H342" s="79" t="b">
        <v>0</v>
      </c>
      <c r="I342" s="79" t="b">
        <v>0</v>
      </c>
      <c r="J342" s="79" t="b">
        <v>0</v>
      </c>
      <c r="K342" s="79" t="b">
        <v>0</v>
      </c>
      <c r="L342" s="79" t="b">
        <v>0</v>
      </c>
    </row>
    <row r="343" spans="1:12" ht="15">
      <c r="A343" s="111" t="s">
        <v>1973</v>
      </c>
      <c r="B343" s="111" t="s">
        <v>1806</v>
      </c>
      <c r="C343" s="79">
        <v>2</v>
      </c>
      <c r="D343" s="115">
        <v>0.0011392232823327327</v>
      </c>
      <c r="E343" s="115">
        <v>3.057412501285453</v>
      </c>
      <c r="F343" s="79" t="s">
        <v>1595</v>
      </c>
      <c r="G343" s="79" t="b">
        <v>0</v>
      </c>
      <c r="H343" s="79" t="b">
        <v>0</v>
      </c>
      <c r="I343" s="79" t="b">
        <v>0</v>
      </c>
      <c r="J343" s="79" t="b">
        <v>0</v>
      </c>
      <c r="K343" s="79" t="b">
        <v>0</v>
      </c>
      <c r="L343" s="79" t="b">
        <v>0</v>
      </c>
    </row>
    <row r="344" spans="1:12" ht="15">
      <c r="A344" s="111" t="s">
        <v>1806</v>
      </c>
      <c r="B344" s="111" t="s">
        <v>1974</v>
      </c>
      <c r="C344" s="79">
        <v>2</v>
      </c>
      <c r="D344" s="115">
        <v>0.0011392232823327327</v>
      </c>
      <c r="E344" s="115">
        <v>3.057412501285453</v>
      </c>
      <c r="F344" s="79" t="s">
        <v>1595</v>
      </c>
      <c r="G344" s="79" t="b">
        <v>0</v>
      </c>
      <c r="H344" s="79" t="b">
        <v>0</v>
      </c>
      <c r="I344" s="79" t="b">
        <v>0</v>
      </c>
      <c r="J344" s="79" t="b">
        <v>0</v>
      </c>
      <c r="K344" s="79" t="b">
        <v>0</v>
      </c>
      <c r="L344" s="79" t="b">
        <v>0</v>
      </c>
    </row>
    <row r="345" spans="1:12" ht="15">
      <c r="A345" s="111" t="s">
        <v>1974</v>
      </c>
      <c r="B345" s="111" t="s">
        <v>1491</v>
      </c>
      <c r="C345" s="79">
        <v>2</v>
      </c>
      <c r="D345" s="115">
        <v>0.0011392232823327327</v>
      </c>
      <c r="E345" s="115">
        <v>2.304084834626842</v>
      </c>
      <c r="F345" s="79" t="s">
        <v>1595</v>
      </c>
      <c r="G345" s="79" t="b">
        <v>0</v>
      </c>
      <c r="H345" s="79" t="b">
        <v>0</v>
      </c>
      <c r="I345" s="79" t="b">
        <v>0</v>
      </c>
      <c r="J345" s="79" t="b">
        <v>0</v>
      </c>
      <c r="K345" s="79" t="b">
        <v>0</v>
      </c>
      <c r="L345" s="79" t="b">
        <v>0</v>
      </c>
    </row>
    <row r="346" spans="1:12" ht="15">
      <c r="A346" s="111" t="s">
        <v>1491</v>
      </c>
      <c r="B346" s="111" t="s">
        <v>1975</v>
      </c>
      <c r="C346" s="79">
        <v>2</v>
      </c>
      <c r="D346" s="115">
        <v>0.0011392232823327327</v>
      </c>
      <c r="E346" s="115">
        <v>2.304084834626842</v>
      </c>
      <c r="F346" s="79" t="s">
        <v>1595</v>
      </c>
      <c r="G346" s="79" t="b">
        <v>0</v>
      </c>
      <c r="H346" s="79" t="b">
        <v>0</v>
      </c>
      <c r="I346" s="79" t="b">
        <v>0</v>
      </c>
      <c r="J346" s="79" t="b">
        <v>0</v>
      </c>
      <c r="K346" s="79" t="b">
        <v>1</v>
      </c>
      <c r="L346" s="79" t="b">
        <v>0</v>
      </c>
    </row>
    <row r="347" spans="1:12" ht="15">
      <c r="A347" s="111" t="s">
        <v>1975</v>
      </c>
      <c r="B347" s="111" t="s">
        <v>1518</v>
      </c>
      <c r="C347" s="79">
        <v>2</v>
      </c>
      <c r="D347" s="115">
        <v>0.0011392232823327327</v>
      </c>
      <c r="E347" s="115">
        <v>3.2335037603411343</v>
      </c>
      <c r="F347" s="79" t="s">
        <v>1595</v>
      </c>
      <c r="G347" s="79" t="b">
        <v>0</v>
      </c>
      <c r="H347" s="79" t="b">
        <v>1</v>
      </c>
      <c r="I347" s="79" t="b">
        <v>0</v>
      </c>
      <c r="J347" s="79" t="b">
        <v>0</v>
      </c>
      <c r="K347" s="79" t="b">
        <v>0</v>
      </c>
      <c r="L347" s="79" t="b">
        <v>0</v>
      </c>
    </row>
    <row r="348" spans="1:12" ht="15">
      <c r="A348" s="111" t="s">
        <v>1518</v>
      </c>
      <c r="B348" s="111" t="s">
        <v>1864</v>
      </c>
      <c r="C348" s="79">
        <v>2</v>
      </c>
      <c r="D348" s="115">
        <v>0.0011392232823327327</v>
      </c>
      <c r="E348" s="115">
        <v>3.057412501285453</v>
      </c>
      <c r="F348" s="79" t="s">
        <v>1595</v>
      </c>
      <c r="G348" s="79" t="b">
        <v>0</v>
      </c>
      <c r="H348" s="79" t="b">
        <v>0</v>
      </c>
      <c r="I348" s="79" t="b">
        <v>0</v>
      </c>
      <c r="J348" s="79" t="b">
        <v>0</v>
      </c>
      <c r="K348" s="79" t="b">
        <v>0</v>
      </c>
      <c r="L348" s="79" t="b">
        <v>0</v>
      </c>
    </row>
    <row r="349" spans="1:12" ht="15">
      <c r="A349" s="111" t="s">
        <v>1864</v>
      </c>
      <c r="B349" s="111" t="s">
        <v>1696</v>
      </c>
      <c r="C349" s="79">
        <v>2</v>
      </c>
      <c r="D349" s="115">
        <v>0.0011392232823327327</v>
      </c>
      <c r="E349" s="115">
        <v>2.455352509957491</v>
      </c>
      <c r="F349" s="79" t="s">
        <v>1595</v>
      </c>
      <c r="G349" s="79" t="b">
        <v>0</v>
      </c>
      <c r="H349" s="79" t="b">
        <v>0</v>
      </c>
      <c r="I349" s="79" t="b">
        <v>0</v>
      </c>
      <c r="J349" s="79" t="b">
        <v>0</v>
      </c>
      <c r="K349" s="79" t="b">
        <v>1</v>
      </c>
      <c r="L349" s="79" t="b">
        <v>0</v>
      </c>
    </row>
    <row r="350" spans="1:12" ht="15">
      <c r="A350" s="111" t="s">
        <v>1696</v>
      </c>
      <c r="B350" s="111" t="s">
        <v>1976</v>
      </c>
      <c r="C350" s="79">
        <v>2</v>
      </c>
      <c r="D350" s="115">
        <v>0.0011392232823327327</v>
      </c>
      <c r="E350" s="115">
        <v>2.6314437690131722</v>
      </c>
      <c r="F350" s="79" t="s">
        <v>1595</v>
      </c>
      <c r="G350" s="79" t="b">
        <v>0</v>
      </c>
      <c r="H350" s="79" t="b">
        <v>1</v>
      </c>
      <c r="I350" s="79" t="b">
        <v>0</v>
      </c>
      <c r="J350" s="79" t="b">
        <v>0</v>
      </c>
      <c r="K350" s="79" t="b">
        <v>0</v>
      </c>
      <c r="L350" s="79" t="b">
        <v>0</v>
      </c>
    </row>
    <row r="351" spans="1:12" ht="15">
      <c r="A351" s="111" t="s">
        <v>1976</v>
      </c>
      <c r="B351" s="111" t="s">
        <v>1579</v>
      </c>
      <c r="C351" s="79">
        <v>2</v>
      </c>
      <c r="D351" s="115">
        <v>0.0011392232823327327</v>
      </c>
      <c r="E351" s="115">
        <v>2.835563751669097</v>
      </c>
      <c r="F351" s="79" t="s">
        <v>1595</v>
      </c>
      <c r="G351" s="79" t="b">
        <v>0</v>
      </c>
      <c r="H351" s="79" t="b">
        <v>0</v>
      </c>
      <c r="I351" s="79" t="b">
        <v>0</v>
      </c>
      <c r="J351" s="79" t="b">
        <v>0</v>
      </c>
      <c r="K351" s="79" t="b">
        <v>0</v>
      </c>
      <c r="L351" s="79" t="b">
        <v>0</v>
      </c>
    </row>
    <row r="352" spans="1:12" ht="15">
      <c r="A352" s="111" t="s">
        <v>1579</v>
      </c>
      <c r="B352" s="111" t="s">
        <v>1438</v>
      </c>
      <c r="C352" s="79">
        <v>2</v>
      </c>
      <c r="D352" s="115">
        <v>0.0011392232823327327</v>
      </c>
      <c r="E352" s="115">
        <v>0.9112844656072152</v>
      </c>
      <c r="F352" s="79" t="s">
        <v>1595</v>
      </c>
      <c r="G352" s="79" t="b">
        <v>0</v>
      </c>
      <c r="H352" s="79" t="b">
        <v>0</v>
      </c>
      <c r="I352" s="79" t="b">
        <v>0</v>
      </c>
      <c r="J352" s="79" t="b">
        <v>1</v>
      </c>
      <c r="K352" s="79" t="b">
        <v>0</v>
      </c>
      <c r="L352" s="79" t="b">
        <v>0</v>
      </c>
    </row>
    <row r="353" spans="1:12" ht="15">
      <c r="A353" s="111" t="s">
        <v>1438</v>
      </c>
      <c r="B353" s="111" t="s">
        <v>1447</v>
      </c>
      <c r="C353" s="79">
        <v>2</v>
      </c>
      <c r="D353" s="115">
        <v>0.0011392232823327327</v>
      </c>
      <c r="E353" s="115">
        <v>0.21324609083525245</v>
      </c>
      <c r="F353" s="79" t="s">
        <v>1595</v>
      </c>
      <c r="G353" s="79" t="b">
        <v>1</v>
      </c>
      <c r="H353" s="79" t="b">
        <v>0</v>
      </c>
      <c r="I353" s="79" t="b">
        <v>0</v>
      </c>
      <c r="J353" s="79" t="b">
        <v>0</v>
      </c>
      <c r="K353" s="79" t="b">
        <v>0</v>
      </c>
      <c r="L353" s="79" t="b">
        <v>0</v>
      </c>
    </row>
    <row r="354" spans="1:12" ht="15">
      <c r="A354" s="111" t="s">
        <v>1676</v>
      </c>
      <c r="B354" s="111" t="s">
        <v>1560</v>
      </c>
      <c r="C354" s="79">
        <v>2</v>
      </c>
      <c r="D354" s="115">
        <v>0.0011392232823327327</v>
      </c>
      <c r="E354" s="115">
        <v>1.4553525099574909</v>
      </c>
      <c r="F354" s="79" t="s">
        <v>1595</v>
      </c>
      <c r="G354" s="79" t="b">
        <v>0</v>
      </c>
      <c r="H354" s="79" t="b">
        <v>0</v>
      </c>
      <c r="I354" s="79" t="b">
        <v>0</v>
      </c>
      <c r="J354" s="79" t="b">
        <v>0</v>
      </c>
      <c r="K354" s="79" t="b">
        <v>0</v>
      </c>
      <c r="L354" s="79" t="b">
        <v>0</v>
      </c>
    </row>
    <row r="355" spans="1:12" ht="15">
      <c r="A355" s="111" t="s">
        <v>1560</v>
      </c>
      <c r="B355" s="111" t="s">
        <v>1977</v>
      </c>
      <c r="C355" s="79">
        <v>2</v>
      </c>
      <c r="D355" s="115">
        <v>0.0011392232823327327</v>
      </c>
      <c r="E355" s="115">
        <v>3.057412501285453</v>
      </c>
      <c r="F355" s="79" t="s">
        <v>1595</v>
      </c>
      <c r="G355" s="79" t="b">
        <v>0</v>
      </c>
      <c r="H355" s="79" t="b">
        <v>0</v>
      </c>
      <c r="I355" s="79" t="b">
        <v>0</v>
      </c>
      <c r="J355" s="79" t="b">
        <v>0</v>
      </c>
      <c r="K355" s="79" t="b">
        <v>0</v>
      </c>
      <c r="L355" s="79" t="b">
        <v>0</v>
      </c>
    </row>
    <row r="356" spans="1:12" ht="15">
      <c r="A356" s="111" t="s">
        <v>1977</v>
      </c>
      <c r="B356" s="111" t="s">
        <v>1731</v>
      </c>
      <c r="C356" s="79">
        <v>2</v>
      </c>
      <c r="D356" s="115">
        <v>0.0011392232823327327</v>
      </c>
      <c r="E356" s="115">
        <v>2.756382505621472</v>
      </c>
      <c r="F356" s="79" t="s">
        <v>1595</v>
      </c>
      <c r="G356" s="79" t="b">
        <v>0</v>
      </c>
      <c r="H356" s="79" t="b">
        <v>0</v>
      </c>
      <c r="I356" s="79" t="b">
        <v>0</v>
      </c>
      <c r="J356" s="79" t="b">
        <v>0</v>
      </c>
      <c r="K356" s="79" t="b">
        <v>0</v>
      </c>
      <c r="L356" s="79" t="b">
        <v>0</v>
      </c>
    </row>
    <row r="357" spans="1:12" ht="15">
      <c r="A357" s="111" t="s">
        <v>1731</v>
      </c>
      <c r="B357" s="111" t="s">
        <v>1865</v>
      </c>
      <c r="C357" s="79">
        <v>2</v>
      </c>
      <c r="D357" s="115">
        <v>0.0011392232823327327</v>
      </c>
      <c r="E357" s="115">
        <v>2.881321242229772</v>
      </c>
      <c r="F357" s="79" t="s">
        <v>1595</v>
      </c>
      <c r="G357" s="79" t="b">
        <v>0</v>
      </c>
      <c r="H357" s="79" t="b">
        <v>0</v>
      </c>
      <c r="I357" s="79" t="b">
        <v>0</v>
      </c>
      <c r="J357" s="79" t="b">
        <v>0</v>
      </c>
      <c r="K357" s="79" t="b">
        <v>0</v>
      </c>
      <c r="L357" s="79" t="b">
        <v>0</v>
      </c>
    </row>
    <row r="358" spans="1:12" ht="15">
      <c r="A358" s="111" t="s">
        <v>1865</v>
      </c>
      <c r="B358" s="111" t="s">
        <v>1978</v>
      </c>
      <c r="C358" s="79">
        <v>2</v>
      </c>
      <c r="D358" s="115">
        <v>0.0011392232823327327</v>
      </c>
      <c r="E358" s="115">
        <v>3.057412501285453</v>
      </c>
      <c r="F358" s="79" t="s">
        <v>1595</v>
      </c>
      <c r="G358" s="79" t="b">
        <v>0</v>
      </c>
      <c r="H358" s="79" t="b">
        <v>0</v>
      </c>
      <c r="I358" s="79" t="b">
        <v>0</v>
      </c>
      <c r="J358" s="79" t="b">
        <v>0</v>
      </c>
      <c r="K358" s="79" t="b">
        <v>0</v>
      </c>
      <c r="L358" s="79" t="b">
        <v>0</v>
      </c>
    </row>
    <row r="359" spans="1:12" ht="15">
      <c r="A359" s="111" t="s">
        <v>1978</v>
      </c>
      <c r="B359" s="111" t="s">
        <v>1439</v>
      </c>
      <c r="C359" s="79">
        <v>2</v>
      </c>
      <c r="D359" s="115">
        <v>0.0011392232823327327</v>
      </c>
      <c r="E359" s="115">
        <v>1.610254469943234</v>
      </c>
      <c r="F359" s="79" t="s">
        <v>1595</v>
      </c>
      <c r="G359" s="79" t="b">
        <v>0</v>
      </c>
      <c r="H359" s="79" t="b">
        <v>0</v>
      </c>
      <c r="I359" s="79" t="b">
        <v>0</v>
      </c>
      <c r="J359" s="79" t="b">
        <v>0</v>
      </c>
      <c r="K359" s="79" t="b">
        <v>0</v>
      </c>
      <c r="L359" s="79" t="b">
        <v>0</v>
      </c>
    </row>
    <row r="360" spans="1:12" ht="15">
      <c r="A360" s="111" t="s">
        <v>1439</v>
      </c>
      <c r="B360" s="111" t="s">
        <v>1519</v>
      </c>
      <c r="C360" s="79">
        <v>2</v>
      </c>
      <c r="D360" s="115">
        <v>0.0011392232823327327</v>
      </c>
      <c r="E360" s="115">
        <v>0.949073026496615</v>
      </c>
      <c r="F360" s="79" t="s">
        <v>1595</v>
      </c>
      <c r="G360" s="79" t="b">
        <v>0</v>
      </c>
      <c r="H360" s="79" t="b">
        <v>0</v>
      </c>
      <c r="I360" s="79" t="b">
        <v>0</v>
      </c>
      <c r="J360" s="79" t="b">
        <v>1</v>
      </c>
      <c r="K360" s="79" t="b">
        <v>0</v>
      </c>
      <c r="L360" s="79" t="b">
        <v>0</v>
      </c>
    </row>
    <row r="361" spans="1:12" ht="15">
      <c r="A361" s="111" t="s">
        <v>1519</v>
      </c>
      <c r="B361" s="111" t="s">
        <v>1702</v>
      </c>
      <c r="C361" s="79">
        <v>2</v>
      </c>
      <c r="D361" s="115">
        <v>0.0011392232823327327</v>
      </c>
      <c r="E361" s="115">
        <v>1.9112844656072152</v>
      </c>
      <c r="F361" s="79" t="s">
        <v>1595</v>
      </c>
      <c r="G361" s="79" t="b">
        <v>1</v>
      </c>
      <c r="H361" s="79" t="b">
        <v>0</v>
      </c>
      <c r="I361" s="79" t="b">
        <v>0</v>
      </c>
      <c r="J361" s="79" t="b">
        <v>0</v>
      </c>
      <c r="K361" s="79" t="b">
        <v>0</v>
      </c>
      <c r="L361" s="79" t="b">
        <v>0</v>
      </c>
    </row>
    <row r="362" spans="1:12" ht="15">
      <c r="A362" s="111" t="s">
        <v>1702</v>
      </c>
      <c r="B362" s="111" t="s">
        <v>1532</v>
      </c>
      <c r="C362" s="79">
        <v>2</v>
      </c>
      <c r="D362" s="115">
        <v>0.0011392232823327327</v>
      </c>
      <c r="E362" s="115">
        <v>2.0873757246628966</v>
      </c>
      <c r="F362" s="79" t="s">
        <v>1595</v>
      </c>
      <c r="G362" s="79" t="b">
        <v>0</v>
      </c>
      <c r="H362" s="79" t="b">
        <v>0</v>
      </c>
      <c r="I362" s="79" t="b">
        <v>0</v>
      </c>
      <c r="J362" s="79" t="b">
        <v>0</v>
      </c>
      <c r="K362" s="79" t="b">
        <v>0</v>
      </c>
      <c r="L362" s="79" t="b">
        <v>0</v>
      </c>
    </row>
    <row r="363" spans="1:12" ht="15">
      <c r="A363" s="111" t="s">
        <v>1532</v>
      </c>
      <c r="B363" s="111" t="s">
        <v>1732</v>
      </c>
      <c r="C363" s="79">
        <v>2</v>
      </c>
      <c r="D363" s="115">
        <v>0.0011392232823327327</v>
      </c>
      <c r="E363" s="115">
        <v>2.2123144612711965</v>
      </c>
      <c r="F363" s="79" t="s">
        <v>1595</v>
      </c>
      <c r="G363" s="79" t="b">
        <v>0</v>
      </c>
      <c r="H363" s="79" t="b">
        <v>0</v>
      </c>
      <c r="I363" s="79" t="b">
        <v>0</v>
      </c>
      <c r="J363" s="79" t="b">
        <v>0</v>
      </c>
      <c r="K363" s="79" t="b">
        <v>0</v>
      </c>
      <c r="L363" s="79" t="b">
        <v>0</v>
      </c>
    </row>
    <row r="364" spans="1:12" ht="15">
      <c r="A364" s="111" t="s">
        <v>1732</v>
      </c>
      <c r="B364" s="111" t="s">
        <v>1689</v>
      </c>
      <c r="C364" s="79">
        <v>2</v>
      </c>
      <c r="D364" s="115">
        <v>0.0011392232823327327</v>
      </c>
      <c r="E364" s="115">
        <v>2.103169991846128</v>
      </c>
      <c r="F364" s="79" t="s">
        <v>1595</v>
      </c>
      <c r="G364" s="79" t="b">
        <v>0</v>
      </c>
      <c r="H364" s="79" t="b">
        <v>0</v>
      </c>
      <c r="I364" s="79" t="b">
        <v>0</v>
      </c>
      <c r="J364" s="79" t="b">
        <v>0</v>
      </c>
      <c r="K364" s="79" t="b">
        <v>0</v>
      </c>
      <c r="L364" s="79" t="b">
        <v>0</v>
      </c>
    </row>
    <row r="365" spans="1:12" ht="15">
      <c r="A365" s="111" t="s">
        <v>1689</v>
      </c>
      <c r="B365" s="111" t="s">
        <v>1979</v>
      </c>
      <c r="C365" s="79">
        <v>2</v>
      </c>
      <c r="D365" s="115">
        <v>0.0011392232823327327</v>
      </c>
      <c r="E365" s="115">
        <v>2.835563751669097</v>
      </c>
      <c r="F365" s="79" t="s">
        <v>1595</v>
      </c>
      <c r="G365" s="79" t="b">
        <v>0</v>
      </c>
      <c r="H365" s="79" t="b">
        <v>0</v>
      </c>
      <c r="I365" s="79" t="b">
        <v>0</v>
      </c>
      <c r="J365" s="79" t="b">
        <v>0</v>
      </c>
      <c r="K365" s="79" t="b">
        <v>0</v>
      </c>
      <c r="L365" s="79" t="b">
        <v>0</v>
      </c>
    </row>
    <row r="366" spans="1:12" ht="15">
      <c r="A366" s="111" t="s">
        <v>1979</v>
      </c>
      <c r="B366" s="111" t="s">
        <v>1553</v>
      </c>
      <c r="C366" s="79">
        <v>2</v>
      </c>
      <c r="D366" s="115">
        <v>0.0011392232823327327</v>
      </c>
      <c r="E366" s="115">
        <v>3.2335037603411343</v>
      </c>
      <c r="F366" s="79" t="s">
        <v>1595</v>
      </c>
      <c r="G366" s="79" t="b">
        <v>0</v>
      </c>
      <c r="H366" s="79" t="b">
        <v>0</v>
      </c>
      <c r="I366" s="79" t="b">
        <v>0</v>
      </c>
      <c r="J366" s="79" t="b">
        <v>0</v>
      </c>
      <c r="K366" s="79" t="b">
        <v>0</v>
      </c>
      <c r="L366" s="79" t="b">
        <v>0</v>
      </c>
    </row>
    <row r="367" spans="1:12" ht="15">
      <c r="A367" s="111" t="s">
        <v>1553</v>
      </c>
      <c r="B367" s="111" t="s">
        <v>1980</v>
      </c>
      <c r="C367" s="79">
        <v>2</v>
      </c>
      <c r="D367" s="115">
        <v>0.0011392232823327327</v>
      </c>
      <c r="E367" s="115">
        <v>3.2335037603411343</v>
      </c>
      <c r="F367" s="79" t="s">
        <v>1595</v>
      </c>
      <c r="G367" s="79" t="b">
        <v>0</v>
      </c>
      <c r="H367" s="79" t="b">
        <v>0</v>
      </c>
      <c r="I367" s="79" t="b">
        <v>0</v>
      </c>
      <c r="J367" s="79" t="b">
        <v>0</v>
      </c>
      <c r="K367" s="79" t="b">
        <v>0</v>
      </c>
      <c r="L367" s="79" t="b">
        <v>0</v>
      </c>
    </row>
    <row r="368" spans="1:12" ht="15">
      <c r="A368" s="111" t="s">
        <v>1980</v>
      </c>
      <c r="B368" s="111" t="s">
        <v>1981</v>
      </c>
      <c r="C368" s="79">
        <v>2</v>
      </c>
      <c r="D368" s="115">
        <v>0.0011392232823327327</v>
      </c>
      <c r="E368" s="115">
        <v>3.2335037603411343</v>
      </c>
      <c r="F368" s="79" t="s">
        <v>1595</v>
      </c>
      <c r="G368" s="79" t="b">
        <v>0</v>
      </c>
      <c r="H368" s="79" t="b">
        <v>0</v>
      </c>
      <c r="I368" s="79" t="b">
        <v>0</v>
      </c>
      <c r="J368" s="79" t="b">
        <v>0</v>
      </c>
      <c r="K368" s="79" t="b">
        <v>0</v>
      </c>
      <c r="L368" s="79" t="b">
        <v>0</v>
      </c>
    </row>
    <row r="369" spans="1:12" ht="15">
      <c r="A369" s="111" t="s">
        <v>1981</v>
      </c>
      <c r="B369" s="111" t="s">
        <v>1573</v>
      </c>
      <c r="C369" s="79">
        <v>2</v>
      </c>
      <c r="D369" s="115">
        <v>0.0011392232823327327</v>
      </c>
      <c r="E369" s="115">
        <v>2.756382505621472</v>
      </c>
      <c r="F369" s="79" t="s">
        <v>1595</v>
      </c>
      <c r="G369" s="79" t="b">
        <v>0</v>
      </c>
      <c r="H369" s="79" t="b">
        <v>0</v>
      </c>
      <c r="I369" s="79" t="b">
        <v>0</v>
      </c>
      <c r="J369" s="79" t="b">
        <v>0</v>
      </c>
      <c r="K369" s="79" t="b">
        <v>0</v>
      </c>
      <c r="L369" s="79" t="b">
        <v>0</v>
      </c>
    </row>
    <row r="370" spans="1:12" ht="15">
      <c r="A370" s="111" t="s">
        <v>1573</v>
      </c>
      <c r="B370" s="111" t="s">
        <v>1676</v>
      </c>
      <c r="C370" s="79">
        <v>2</v>
      </c>
      <c r="D370" s="115">
        <v>0.0011392232823327327</v>
      </c>
      <c r="E370" s="115">
        <v>1.2389666560426367</v>
      </c>
      <c r="F370" s="79" t="s">
        <v>1595</v>
      </c>
      <c r="G370" s="79" t="b">
        <v>0</v>
      </c>
      <c r="H370" s="79" t="b">
        <v>0</v>
      </c>
      <c r="I370" s="79" t="b">
        <v>0</v>
      </c>
      <c r="J370" s="79" t="b">
        <v>0</v>
      </c>
      <c r="K370" s="79" t="b">
        <v>0</v>
      </c>
      <c r="L370" s="79" t="b">
        <v>0</v>
      </c>
    </row>
    <row r="371" spans="1:12" ht="15">
      <c r="A371" s="111" t="s">
        <v>1676</v>
      </c>
      <c r="B371" s="111" t="s">
        <v>1982</v>
      </c>
      <c r="C371" s="79">
        <v>2</v>
      </c>
      <c r="D371" s="115">
        <v>0.0011392232823327327</v>
      </c>
      <c r="E371" s="115">
        <v>1.631443769013172</v>
      </c>
      <c r="F371" s="79" t="s">
        <v>1595</v>
      </c>
      <c r="G371" s="79" t="b">
        <v>0</v>
      </c>
      <c r="H371" s="79" t="b">
        <v>0</v>
      </c>
      <c r="I371" s="79" t="b">
        <v>0</v>
      </c>
      <c r="J371" s="79" t="b">
        <v>1</v>
      </c>
      <c r="K371" s="79" t="b">
        <v>0</v>
      </c>
      <c r="L371" s="79" t="b">
        <v>0</v>
      </c>
    </row>
    <row r="372" spans="1:12" ht="15">
      <c r="A372" s="111" t="s">
        <v>1982</v>
      </c>
      <c r="B372" s="111" t="s">
        <v>1983</v>
      </c>
      <c r="C372" s="79">
        <v>2</v>
      </c>
      <c r="D372" s="115">
        <v>0.0011392232823327327</v>
      </c>
      <c r="E372" s="115">
        <v>3.2335037603411343</v>
      </c>
      <c r="F372" s="79" t="s">
        <v>1595</v>
      </c>
      <c r="G372" s="79" t="b">
        <v>1</v>
      </c>
      <c r="H372" s="79" t="b">
        <v>0</v>
      </c>
      <c r="I372" s="79" t="b">
        <v>0</v>
      </c>
      <c r="J372" s="79" t="b">
        <v>0</v>
      </c>
      <c r="K372" s="79" t="b">
        <v>0</v>
      </c>
      <c r="L372" s="79" t="b">
        <v>0</v>
      </c>
    </row>
    <row r="373" spans="1:12" ht="15">
      <c r="A373" s="111" t="s">
        <v>1983</v>
      </c>
      <c r="B373" s="111" t="s">
        <v>1562</v>
      </c>
      <c r="C373" s="79">
        <v>2</v>
      </c>
      <c r="D373" s="115">
        <v>0.0011392232823327327</v>
      </c>
      <c r="E373" s="115">
        <v>3.2335037603411343</v>
      </c>
      <c r="F373" s="79" t="s">
        <v>1595</v>
      </c>
      <c r="G373" s="79" t="b">
        <v>0</v>
      </c>
      <c r="H373" s="79" t="b">
        <v>0</v>
      </c>
      <c r="I373" s="79" t="b">
        <v>0</v>
      </c>
      <c r="J373" s="79" t="b">
        <v>0</v>
      </c>
      <c r="K373" s="79" t="b">
        <v>0</v>
      </c>
      <c r="L373" s="79" t="b">
        <v>0</v>
      </c>
    </row>
    <row r="374" spans="1:12" ht="15">
      <c r="A374" s="111" t="s">
        <v>1562</v>
      </c>
      <c r="B374" s="111" t="s">
        <v>1984</v>
      </c>
      <c r="C374" s="79">
        <v>2</v>
      </c>
      <c r="D374" s="115">
        <v>0.0011392232823327327</v>
      </c>
      <c r="E374" s="115">
        <v>3.2335037603411343</v>
      </c>
      <c r="F374" s="79" t="s">
        <v>1595</v>
      </c>
      <c r="G374" s="79" t="b">
        <v>0</v>
      </c>
      <c r="H374" s="79" t="b">
        <v>0</v>
      </c>
      <c r="I374" s="79" t="b">
        <v>0</v>
      </c>
      <c r="J374" s="79" t="b">
        <v>0</v>
      </c>
      <c r="K374" s="79" t="b">
        <v>0</v>
      </c>
      <c r="L374" s="79" t="b">
        <v>0</v>
      </c>
    </row>
    <row r="375" spans="1:12" ht="15">
      <c r="A375" s="111" t="s">
        <v>1984</v>
      </c>
      <c r="B375" s="111" t="s">
        <v>1985</v>
      </c>
      <c r="C375" s="79">
        <v>2</v>
      </c>
      <c r="D375" s="115">
        <v>0.0011392232823327327</v>
      </c>
      <c r="E375" s="115">
        <v>3.2335037603411343</v>
      </c>
      <c r="F375" s="79" t="s">
        <v>1595</v>
      </c>
      <c r="G375" s="79" t="b">
        <v>0</v>
      </c>
      <c r="H375" s="79" t="b">
        <v>0</v>
      </c>
      <c r="I375" s="79" t="b">
        <v>0</v>
      </c>
      <c r="J375" s="79" t="b">
        <v>1</v>
      </c>
      <c r="K375" s="79" t="b">
        <v>0</v>
      </c>
      <c r="L375" s="79" t="b">
        <v>0</v>
      </c>
    </row>
    <row r="376" spans="1:12" ht="15">
      <c r="A376" s="111" t="s">
        <v>1985</v>
      </c>
      <c r="B376" s="111" t="s">
        <v>1986</v>
      </c>
      <c r="C376" s="79">
        <v>2</v>
      </c>
      <c r="D376" s="115">
        <v>0.0011392232823327327</v>
      </c>
      <c r="E376" s="115">
        <v>3.2335037603411343</v>
      </c>
      <c r="F376" s="79" t="s">
        <v>1595</v>
      </c>
      <c r="G376" s="79" t="b">
        <v>1</v>
      </c>
      <c r="H376" s="79" t="b">
        <v>0</v>
      </c>
      <c r="I376" s="79" t="b">
        <v>0</v>
      </c>
      <c r="J376" s="79" t="b">
        <v>0</v>
      </c>
      <c r="K376" s="79" t="b">
        <v>0</v>
      </c>
      <c r="L376" s="79" t="b">
        <v>0</v>
      </c>
    </row>
    <row r="377" spans="1:12" ht="15">
      <c r="A377" s="111" t="s">
        <v>1986</v>
      </c>
      <c r="B377" s="111" t="s">
        <v>1535</v>
      </c>
      <c r="C377" s="79">
        <v>2</v>
      </c>
      <c r="D377" s="115">
        <v>0.0011392232823327327</v>
      </c>
      <c r="E377" s="115">
        <v>3.057412501285453</v>
      </c>
      <c r="F377" s="79" t="s">
        <v>1595</v>
      </c>
      <c r="G377" s="79" t="b">
        <v>0</v>
      </c>
      <c r="H377" s="79" t="b">
        <v>0</v>
      </c>
      <c r="I377" s="79" t="b">
        <v>0</v>
      </c>
      <c r="J377" s="79" t="b">
        <v>0</v>
      </c>
      <c r="K377" s="79" t="b">
        <v>0</v>
      </c>
      <c r="L377" s="79" t="b">
        <v>0</v>
      </c>
    </row>
    <row r="378" spans="1:12" ht="15">
      <c r="A378" s="111" t="s">
        <v>1535</v>
      </c>
      <c r="B378" s="111" t="s">
        <v>1866</v>
      </c>
      <c r="C378" s="79">
        <v>2</v>
      </c>
      <c r="D378" s="115">
        <v>0.0011392232823327327</v>
      </c>
      <c r="E378" s="115">
        <v>2.881321242229772</v>
      </c>
      <c r="F378" s="79" t="s">
        <v>1595</v>
      </c>
      <c r="G378" s="79" t="b">
        <v>0</v>
      </c>
      <c r="H378" s="79" t="b">
        <v>0</v>
      </c>
      <c r="I378" s="79" t="b">
        <v>0</v>
      </c>
      <c r="J378" s="79" t="b">
        <v>0</v>
      </c>
      <c r="K378" s="79" t="b">
        <v>0</v>
      </c>
      <c r="L378" s="79" t="b">
        <v>0</v>
      </c>
    </row>
    <row r="379" spans="1:12" ht="15">
      <c r="A379" s="111" t="s">
        <v>1866</v>
      </c>
      <c r="B379" s="111" t="s">
        <v>1447</v>
      </c>
      <c r="C379" s="79">
        <v>2</v>
      </c>
      <c r="D379" s="115">
        <v>0.0011392232823327327</v>
      </c>
      <c r="E379" s="115">
        <v>1.839928557071547</v>
      </c>
      <c r="F379" s="79" t="s">
        <v>1595</v>
      </c>
      <c r="G379" s="79" t="b">
        <v>0</v>
      </c>
      <c r="H379" s="79" t="b">
        <v>0</v>
      </c>
      <c r="I379" s="79" t="b">
        <v>0</v>
      </c>
      <c r="J379" s="79" t="b">
        <v>0</v>
      </c>
      <c r="K379" s="79" t="b">
        <v>0</v>
      </c>
      <c r="L379" s="79" t="b">
        <v>0</v>
      </c>
    </row>
    <row r="380" spans="1:12" ht="15">
      <c r="A380" s="111" t="s">
        <v>1447</v>
      </c>
      <c r="B380" s="111" t="s">
        <v>1987</v>
      </c>
      <c r="C380" s="79">
        <v>2</v>
      </c>
      <c r="D380" s="115">
        <v>0.0011392232823327327</v>
      </c>
      <c r="E380" s="115">
        <v>2.0293837776852097</v>
      </c>
      <c r="F380" s="79" t="s">
        <v>1595</v>
      </c>
      <c r="G380" s="79" t="b">
        <v>0</v>
      </c>
      <c r="H380" s="79" t="b">
        <v>0</v>
      </c>
      <c r="I380" s="79" t="b">
        <v>0</v>
      </c>
      <c r="J380" s="79" t="b">
        <v>0</v>
      </c>
      <c r="K380" s="79" t="b">
        <v>0</v>
      </c>
      <c r="L380" s="79" t="b">
        <v>0</v>
      </c>
    </row>
    <row r="381" spans="1:12" ht="15">
      <c r="A381" s="111" t="s">
        <v>1987</v>
      </c>
      <c r="B381" s="111" t="s">
        <v>1707</v>
      </c>
      <c r="C381" s="79">
        <v>2</v>
      </c>
      <c r="D381" s="115">
        <v>0.0011392232823327327</v>
      </c>
      <c r="E381" s="115">
        <v>2.6894357159908586</v>
      </c>
      <c r="F381" s="79" t="s">
        <v>1595</v>
      </c>
      <c r="G381" s="79" t="b">
        <v>0</v>
      </c>
      <c r="H381" s="79" t="b">
        <v>0</v>
      </c>
      <c r="I381" s="79" t="b">
        <v>0</v>
      </c>
      <c r="J381" s="79" t="b">
        <v>0</v>
      </c>
      <c r="K381" s="79" t="b">
        <v>1</v>
      </c>
      <c r="L381" s="79" t="b">
        <v>0</v>
      </c>
    </row>
    <row r="382" spans="1:12" ht="15">
      <c r="A382" s="111" t="s">
        <v>1707</v>
      </c>
      <c r="B382" s="111" t="s">
        <v>1685</v>
      </c>
      <c r="C382" s="79">
        <v>2</v>
      </c>
      <c r="D382" s="115">
        <v>0.0011392232823327327</v>
      </c>
      <c r="E382" s="115">
        <v>1.99046571165484</v>
      </c>
      <c r="F382" s="79" t="s">
        <v>1595</v>
      </c>
      <c r="G382" s="79" t="b">
        <v>0</v>
      </c>
      <c r="H382" s="79" t="b">
        <v>1</v>
      </c>
      <c r="I382" s="79" t="b">
        <v>0</v>
      </c>
      <c r="J382" s="79" t="b">
        <v>0</v>
      </c>
      <c r="K382" s="79" t="b">
        <v>0</v>
      </c>
      <c r="L382" s="79" t="b">
        <v>0</v>
      </c>
    </row>
    <row r="383" spans="1:12" ht="15">
      <c r="A383" s="111" t="s">
        <v>1685</v>
      </c>
      <c r="B383" s="111" t="s">
        <v>1785</v>
      </c>
      <c r="C383" s="79">
        <v>2</v>
      </c>
      <c r="D383" s="115">
        <v>0.0011392232823327327</v>
      </c>
      <c r="E383" s="115">
        <v>2.2335037603411343</v>
      </c>
      <c r="F383" s="79" t="s">
        <v>1595</v>
      </c>
      <c r="G383" s="79" t="b">
        <v>0</v>
      </c>
      <c r="H383" s="79" t="b">
        <v>0</v>
      </c>
      <c r="I383" s="79" t="b">
        <v>0</v>
      </c>
      <c r="J383" s="79" t="b">
        <v>0</v>
      </c>
      <c r="K383" s="79" t="b">
        <v>0</v>
      </c>
      <c r="L383" s="79" t="b">
        <v>0</v>
      </c>
    </row>
    <row r="384" spans="1:12" ht="15">
      <c r="A384" s="111" t="s">
        <v>1785</v>
      </c>
      <c r="B384" s="111" t="s">
        <v>1988</v>
      </c>
      <c r="C384" s="79">
        <v>2</v>
      </c>
      <c r="D384" s="115">
        <v>0.0011392232823327327</v>
      </c>
      <c r="E384" s="115">
        <v>2.932473764677153</v>
      </c>
      <c r="F384" s="79" t="s">
        <v>1595</v>
      </c>
      <c r="G384" s="79" t="b">
        <v>0</v>
      </c>
      <c r="H384" s="79" t="b">
        <v>0</v>
      </c>
      <c r="I384" s="79" t="b">
        <v>0</v>
      </c>
      <c r="J384" s="79" t="b">
        <v>0</v>
      </c>
      <c r="K384" s="79" t="b">
        <v>0</v>
      </c>
      <c r="L384" s="79" t="b">
        <v>0</v>
      </c>
    </row>
    <row r="385" spans="1:12" ht="15">
      <c r="A385" s="111" t="s">
        <v>1988</v>
      </c>
      <c r="B385" s="111" t="s">
        <v>1989</v>
      </c>
      <c r="C385" s="79">
        <v>2</v>
      </c>
      <c r="D385" s="115">
        <v>0.0011392232823327327</v>
      </c>
      <c r="E385" s="115">
        <v>3.2335037603411343</v>
      </c>
      <c r="F385" s="79" t="s">
        <v>1595</v>
      </c>
      <c r="G385" s="79" t="b">
        <v>0</v>
      </c>
      <c r="H385" s="79" t="b">
        <v>0</v>
      </c>
      <c r="I385" s="79" t="b">
        <v>0</v>
      </c>
      <c r="J385" s="79" t="b">
        <v>0</v>
      </c>
      <c r="K385" s="79" t="b">
        <v>0</v>
      </c>
      <c r="L385" s="79" t="b">
        <v>0</v>
      </c>
    </row>
    <row r="386" spans="1:12" ht="15">
      <c r="A386" s="111" t="s">
        <v>1989</v>
      </c>
      <c r="B386" s="111" t="s">
        <v>1990</v>
      </c>
      <c r="C386" s="79">
        <v>2</v>
      </c>
      <c r="D386" s="115">
        <v>0.0011392232823327327</v>
      </c>
      <c r="E386" s="115">
        <v>3.2335037603411343</v>
      </c>
      <c r="F386" s="79" t="s">
        <v>1595</v>
      </c>
      <c r="G386" s="79" t="b">
        <v>0</v>
      </c>
      <c r="H386" s="79" t="b">
        <v>0</v>
      </c>
      <c r="I386" s="79" t="b">
        <v>0</v>
      </c>
      <c r="J386" s="79" t="b">
        <v>0</v>
      </c>
      <c r="K386" s="79" t="b">
        <v>0</v>
      </c>
      <c r="L386" s="79" t="b">
        <v>0</v>
      </c>
    </row>
    <row r="387" spans="1:12" ht="15">
      <c r="A387" s="111" t="s">
        <v>1990</v>
      </c>
      <c r="B387" s="111" t="s">
        <v>1991</v>
      </c>
      <c r="C387" s="79">
        <v>2</v>
      </c>
      <c r="D387" s="115">
        <v>0.0011392232823327327</v>
      </c>
      <c r="E387" s="115">
        <v>3.2335037603411343</v>
      </c>
      <c r="F387" s="79" t="s">
        <v>1595</v>
      </c>
      <c r="G387" s="79" t="b">
        <v>0</v>
      </c>
      <c r="H387" s="79" t="b">
        <v>0</v>
      </c>
      <c r="I387" s="79" t="b">
        <v>0</v>
      </c>
      <c r="J387" s="79" t="b">
        <v>0</v>
      </c>
      <c r="K387" s="79" t="b">
        <v>0</v>
      </c>
      <c r="L387" s="79" t="b">
        <v>0</v>
      </c>
    </row>
    <row r="388" spans="1:12" ht="15">
      <c r="A388" s="111" t="s">
        <v>1991</v>
      </c>
      <c r="B388" s="111" t="s">
        <v>1992</v>
      </c>
      <c r="C388" s="79">
        <v>2</v>
      </c>
      <c r="D388" s="115">
        <v>0.0011392232823327327</v>
      </c>
      <c r="E388" s="115">
        <v>3.2335037603411343</v>
      </c>
      <c r="F388" s="79" t="s">
        <v>1595</v>
      </c>
      <c r="G388" s="79" t="b">
        <v>0</v>
      </c>
      <c r="H388" s="79" t="b">
        <v>0</v>
      </c>
      <c r="I388" s="79" t="b">
        <v>0</v>
      </c>
      <c r="J388" s="79" t="b">
        <v>1</v>
      </c>
      <c r="K388" s="79" t="b">
        <v>0</v>
      </c>
      <c r="L388" s="79" t="b">
        <v>0</v>
      </c>
    </row>
    <row r="389" spans="1:12" ht="15">
      <c r="A389" s="111" t="s">
        <v>1992</v>
      </c>
      <c r="B389" s="111" t="s">
        <v>1993</v>
      </c>
      <c r="C389" s="79">
        <v>2</v>
      </c>
      <c r="D389" s="115">
        <v>0.0011392232823327327</v>
      </c>
      <c r="E389" s="115">
        <v>3.2335037603411343</v>
      </c>
      <c r="F389" s="79" t="s">
        <v>1595</v>
      </c>
      <c r="G389" s="79" t="b">
        <v>1</v>
      </c>
      <c r="H389" s="79" t="b">
        <v>0</v>
      </c>
      <c r="I389" s="79" t="b">
        <v>0</v>
      </c>
      <c r="J389" s="79" t="b">
        <v>0</v>
      </c>
      <c r="K389" s="79" t="b">
        <v>0</v>
      </c>
      <c r="L389" s="79" t="b">
        <v>0</v>
      </c>
    </row>
    <row r="390" spans="1:12" ht="15">
      <c r="A390" s="111" t="s">
        <v>1993</v>
      </c>
      <c r="B390" s="111" t="s">
        <v>1708</v>
      </c>
      <c r="C390" s="79">
        <v>2</v>
      </c>
      <c r="D390" s="115">
        <v>0.0011392232823327327</v>
      </c>
      <c r="E390" s="115">
        <v>2.6894357159908586</v>
      </c>
      <c r="F390" s="79" t="s">
        <v>1595</v>
      </c>
      <c r="G390" s="79" t="b">
        <v>0</v>
      </c>
      <c r="H390" s="79" t="b">
        <v>0</v>
      </c>
      <c r="I390" s="79" t="b">
        <v>0</v>
      </c>
      <c r="J390" s="79" t="b">
        <v>0</v>
      </c>
      <c r="K390" s="79" t="b">
        <v>1</v>
      </c>
      <c r="L390" s="79" t="b">
        <v>0</v>
      </c>
    </row>
    <row r="391" spans="1:12" ht="15">
      <c r="A391" s="111" t="s">
        <v>1708</v>
      </c>
      <c r="B391" s="111" t="s">
        <v>1784</v>
      </c>
      <c r="C391" s="79">
        <v>2</v>
      </c>
      <c r="D391" s="115">
        <v>0.0011392232823327327</v>
      </c>
      <c r="E391" s="115">
        <v>2.388405720326878</v>
      </c>
      <c r="F391" s="79" t="s">
        <v>1595</v>
      </c>
      <c r="G391" s="79" t="b">
        <v>0</v>
      </c>
      <c r="H391" s="79" t="b">
        <v>1</v>
      </c>
      <c r="I391" s="79" t="b">
        <v>0</v>
      </c>
      <c r="J391" s="79" t="b">
        <v>0</v>
      </c>
      <c r="K391" s="79" t="b">
        <v>0</v>
      </c>
      <c r="L391" s="79" t="b">
        <v>0</v>
      </c>
    </row>
    <row r="392" spans="1:12" ht="15">
      <c r="A392" s="111" t="s">
        <v>1784</v>
      </c>
      <c r="B392" s="111" t="s">
        <v>1867</v>
      </c>
      <c r="C392" s="79">
        <v>2</v>
      </c>
      <c r="D392" s="115">
        <v>0.0011392232823327327</v>
      </c>
      <c r="E392" s="115">
        <v>2.756382505621472</v>
      </c>
      <c r="F392" s="79" t="s">
        <v>1595</v>
      </c>
      <c r="G392" s="79" t="b">
        <v>0</v>
      </c>
      <c r="H392" s="79" t="b">
        <v>0</v>
      </c>
      <c r="I392" s="79" t="b">
        <v>0</v>
      </c>
      <c r="J392" s="79" t="b">
        <v>0</v>
      </c>
      <c r="K392" s="79" t="b">
        <v>0</v>
      </c>
      <c r="L392" s="79" t="b">
        <v>0</v>
      </c>
    </row>
    <row r="393" spans="1:12" ht="15">
      <c r="A393" s="111" t="s">
        <v>1867</v>
      </c>
      <c r="B393" s="111" t="s">
        <v>1552</v>
      </c>
      <c r="C393" s="79">
        <v>2</v>
      </c>
      <c r="D393" s="115">
        <v>0.0011392232823327327</v>
      </c>
      <c r="E393" s="115">
        <v>2.881321242229772</v>
      </c>
      <c r="F393" s="79" t="s">
        <v>1595</v>
      </c>
      <c r="G393" s="79" t="b">
        <v>0</v>
      </c>
      <c r="H393" s="79" t="b">
        <v>0</v>
      </c>
      <c r="I393" s="79" t="b">
        <v>0</v>
      </c>
      <c r="J393" s="79" t="b">
        <v>0</v>
      </c>
      <c r="K393" s="79" t="b">
        <v>0</v>
      </c>
      <c r="L393" s="79" t="b">
        <v>0</v>
      </c>
    </row>
    <row r="394" spans="1:12" ht="15">
      <c r="A394" s="111" t="s">
        <v>1555</v>
      </c>
      <c r="B394" s="111" t="s">
        <v>1561</v>
      </c>
      <c r="C394" s="79">
        <v>2</v>
      </c>
      <c r="D394" s="115">
        <v>0.0011392232823327327</v>
      </c>
      <c r="E394" s="115">
        <v>2.4376237429970593</v>
      </c>
      <c r="F394" s="79" t="s">
        <v>1595</v>
      </c>
      <c r="G394" s="79" t="b">
        <v>0</v>
      </c>
      <c r="H394" s="79" t="b">
        <v>0</v>
      </c>
      <c r="I394" s="79" t="b">
        <v>0</v>
      </c>
      <c r="J394" s="79" t="b">
        <v>0</v>
      </c>
      <c r="K394" s="79" t="b">
        <v>1</v>
      </c>
      <c r="L394" s="79" t="b">
        <v>0</v>
      </c>
    </row>
    <row r="395" spans="1:12" ht="15">
      <c r="A395" s="111" t="s">
        <v>1561</v>
      </c>
      <c r="B395" s="111" t="s">
        <v>1484</v>
      </c>
      <c r="C395" s="79">
        <v>2</v>
      </c>
      <c r="D395" s="115">
        <v>0.0011392232823327327</v>
      </c>
      <c r="E395" s="115">
        <v>2.388405720326878</v>
      </c>
      <c r="F395" s="79" t="s">
        <v>1595</v>
      </c>
      <c r="G395" s="79" t="b">
        <v>0</v>
      </c>
      <c r="H395" s="79" t="b">
        <v>1</v>
      </c>
      <c r="I395" s="79" t="b">
        <v>0</v>
      </c>
      <c r="J395" s="79" t="b">
        <v>0</v>
      </c>
      <c r="K395" s="79" t="b">
        <v>0</v>
      </c>
      <c r="L395" s="79" t="b">
        <v>0</v>
      </c>
    </row>
    <row r="396" spans="1:12" ht="15">
      <c r="A396" s="111" t="s">
        <v>1484</v>
      </c>
      <c r="B396" s="111" t="s">
        <v>1438</v>
      </c>
      <c r="C396" s="79">
        <v>2</v>
      </c>
      <c r="D396" s="115">
        <v>0.0011392232823327327</v>
      </c>
      <c r="E396" s="115">
        <v>0.9112844656072152</v>
      </c>
      <c r="F396" s="79" t="s">
        <v>1595</v>
      </c>
      <c r="G396" s="79" t="b">
        <v>0</v>
      </c>
      <c r="H396" s="79" t="b">
        <v>0</v>
      </c>
      <c r="I396" s="79" t="b">
        <v>0</v>
      </c>
      <c r="J396" s="79" t="b">
        <v>1</v>
      </c>
      <c r="K396" s="79" t="b">
        <v>0</v>
      </c>
      <c r="L396" s="79" t="b">
        <v>0</v>
      </c>
    </row>
    <row r="397" spans="1:12" ht="15">
      <c r="A397" s="111" t="s">
        <v>1445</v>
      </c>
      <c r="B397" s="111" t="s">
        <v>1994</v>
      </c>
      <c r="C397" s="79">
        <v>2</v>
      </c>
      <c r="D397" s="115">
        <v>0.0011392232823327327</v>
      </c>
      <c r="E397" s="115">
        <v>2.330413773349191</v>
      </c>
      <c r="F397" s="79" t="s">
        <v>1595</v>
      </c>
      <c r="G397" s="79" t="b">
        <v>0</v>
      </c>
      <c r="H397" s="79" t="b">
        <v>0</v>
      </c>
      <c r="I397" s="79" t="b">
        <v>0</v>
      </c>
      <c r="J397" s="79" t="b">
        <v>0</v>
      </c>
      <c r="K397" s="79" t="b">
        <v>0</v>
      </c>
      <c r="L397" s="79" t="b">
        <v>0</v>
      </c>
    </row>
    <row r="398" spans="1:12" ht="15">
      <c r="A398" s="111" t="s">
        <v>1994</v>
      </c>
      <c r="B398" s="111" t="s">
        <v>1995</v>
      </c>
      <c r="C398" s="79">
        <v>2</v>
      </c>
      <c r="D398" s="115">
        <v>0.0011392232823327327</v>
      </c>
      <c r="E398" s="115">
        <v>3.2335037603411343</v>
      </c>
      <c r="F398" s="79" t="s">
        <v>1595</v>
      </c>
      <c r="G398" s="79" t="b">
        <v>0</v>
      </c>
      <c r="H398" s="79" t="b">
        <v>0</v>
      </c>
      <c r="I398" s="79" t="b">
        <v>0</v>
      </c>
      <c r="J398" s="79" t="b">
        <v>0</v>
      </c>
      <c r="K398" s="79" t="b">
        <v>0</v>
      </c>
      <c r="L398" s="79" t="b">
        <v>0</v>
      </c>
    </row>
    <row r="399" spans="1:12" ht="15">
      <c r="A399" s="111" t="s">
        <v>1995</v>
      </c>
      <c r="B399" s="111" t="s">
        <v>1478</v>
      </c>
      <c r="C399" s="79">
        <v>2</v>
      </c>
      <c r="D399" s="115">
        <v>0.0011392232823327327</v>
      </c>
      <c r="E399" s="115">
        <v>2.835563751669097</v>
      </c>
      <c r="F399" s="79" t="s">
        <v>1595</v>
      </c>
      <c r="G399" s="79" t="b">
        <v>0</v>
      </c>
      <c r="H399" s="79" t="b">
        <v>0</v>
      </c>
      <c r="I399" s="79" t="b">
        <v>0</v>
      </c>
      <c r="J399" s="79" t="b">
        <v>0</v>
      </c>
      <c r="K399" s="79" t="b">
        <v>0</v>
      </c>
      <c r="L399" s="79" t="b">
        <v>0</v>
      </c>
    </row>
    <row r="400" spans="1:12" ht="15">
      <c r="A400" s="111" t="s">
        <v>1478</v>
      </c>
      <c r="B400" s="111" t="s">
        <v>1495</v>
      </c>
      <c r="C400" s="79">
        <v>2</v>
      </c>
      <c r="D400" s="115">
        <v>0.0011392232823327327</v>
      </c>
      <c r="E400" s="115">
        <v>2.1921110751829094</v>
      </c>
      <c r="F400" s="79" t="s">
        <v>1595</v>
      </c>
      <c r="G400" s="79" t="b">
        <v>0</v>
      </c>
      <c r="H400" s="79" t="b">
        <v>0</v>
      </c>
      <c r="I400" s="79" t="b">
        <v>0</v>
      </c>
      <c r="J400" s="79" t="b">
        <v>0</v>
      </c>
      <c r="K400" s="79" t="b">
        <v>0</v>
      </c>
      <c r="L400" s="79" t="b">
        <v>0</v>
      </c>
    </row>
    <row r="401" spans="1:12" ht="15">
      <c r="A401" s="111" t="s">
        <v>1495</v>
      </c>
      <c r="B401" s="111" t="s">
        <v>1996</v>
      </c>
      <c r="C401" s="79">
        <v>2</v>
      </c>
      <c r="D401" s="115">
        <v>0.0011392232823327327</v>
      </c>
      <c r="E401" s="115">
        <v>2.932473764677153</v>
      </c>
      <c r="F401" s="79" t="s">
        <v>1595</v>
      </c>
      <c r="G401" s="79" t="b">
        <v>0</v>
      </c>
      <c r="H401" s="79" t="b">
        <v>0</v>
      </c>
      <c r="I401" s="79" t="b">
        <v>0</v>
      </c>
      <c r="J401" s="79" t="b">
        <v>0</v>
      </c>
      <c r="K401" s="79" t="b">
        <v>0</v>
      </c>
      <c r="L401" s="79" t="b">
        <v>0</v>
      </c>
    </row>
    <row r="402" spans="1:12" ht="15">
      <c r="A402" s="111" t="s">
        <v>1996</v>
      </c>
      <c r="B402" s="111" t="s">
        <v>1485</v>
      </c>
      <c r="C402" s="79">
        <v>2</v>
      </c>
      <c r="D402" s="115">
        <v>0.0011392232823327327</v>
      </c>
      <c r="E402" s="115">
        <v>3.2335037603411343</v>
      </c>
      <c r="F402" s="79" t="s">
        <v>1595</v>
      </c>
      <c r="G402" s="79" t="b">
        <v>0</v>
      </c>
      <c r="H402" s="79" t="b">
        <v>0</v>
      </c>
      <c r="I402" s="79" t="b">
        <v>0</v>
      </c>
      <c r="J402" s="79" t="b">
        <v>0</v>
      </c>
      <c r="K402" s="79" t="b">
        <v>1</v>
      </c>
      <c r="L402" s="79" t="b">
        <v>0</v>
      </c>
    </row>
    <row r="403" spans="1:12" ht="15">
      <c r="A403" s="111" t="s">
        <v>1485</v>
      </c>
      <c r="B403" s="111" t="s">
        <v>1868</v>
      </c>
      <c r="C403" s="79">
        <v>2</v>
      </c>
      <c r="D403" s="115">
        <v>0.0011392232823327327</v>
      </c>
      <c r="E403" s="115">
        <v>3.057412501285453</v>
      </c>
      <c r="F403" s="79" t="s">
        <v>1595</v>
      </c>
      <c r="G403" s="79" t="b">
        <v>0</v>
      </c>
      <c r="H403" s="79" t="b">
        <v>1</v>
      </c>
      <c r="I403" s="79" t="b">
        <v>0</v>
      </c>
      <c r="J403" s="79" t="b">
        <v>0</v>
      </c>
      <c r="K403" s="79" t="b">
        <v>0</v>
      </c>
      <c r="L403" s="79" t="b">
        <v>0</v>
      </c>
    </row>
    <row r="404" spans="1:12" ht="15">
      <c r="A404" s="111" t="s">
        <v>1868</v>
      </c>
      <c r="B404" s="111" t="s">
        <v>1490</v>
      </c>
      <c r="C404" s="79">
        <v>2</v>
      </c>
      <c r="D404" s="115">
        <v>0.0011392232823327327</v>
      </c>
      <c r="E404" s="115">
        <v>2.580291246565791</v>
      </c>
      <c r="F404" s="79" t="s">
        <v>1595</v>
      </c>
      <c r="G404" s="79" t="b">
        <v>0</v>
      </c>
      <c r="H404" s="79" t="b">
        <v>0</v>
      </c>
      <c r="I404" s="79" t="b">
        <v>0</v>
      </c>
      <c r="J404" s="79" t="b">
        <v>0</v>
      </c>
      <c r="K404" s="79" t="b">
        <v>0</v>
      </c>
      <c r="L404" s="79" t="b">
        <v>0</v>
      </c>
    </row>
    <row r="405" spans="1:12" ht="15">
      <c r="A405" s="111" t="s">
        <v>1490</v>
      </c>
      <c r="B405" s="111" t="s">
        <v>1997</v>
      </c>
      <c r="C405" s="79">
        <v>2</v>
      </c>
      <c r="D405" s="115">
        <v>0.0011392232823327327</v>
      </c>
      <c r="E405" s="115">
        <v>2.756382505621472</v>
      </c>
      <c r="F405" s="79" t="s">
        <v>1595</v>
      </c>
      <c r="G405" s="79" t="b">
        <v>0</v>
      </c>
      <c r="H405" s="79" t="b">
        <v>0</v>
      </c>
      <c r="I405" s="79" t="b">
        <v>0</v>
      </c>
      <c r="J405" s="79" t="b">
        <v>0</v>
      </c>
      <c r="K405" s="79" t="b">
        <v>0</v>
      </c>
      <c r="L405" s="79" t="b">
        <v>0</v>
      </c>
    </row>
    <row r="406" spans="1:12" ht="15">
      <c r="A406" s="111" t="s">
        <v>1997</v>
      </c>
      <c r="B406" s="111" t="s">
        <v>1998</v>
      </c>
      <c r="C406" s="79">
        <v>2</v>
      </c>
      <c r="D406" s="115">
        <v>0.0011392232823327327</v>
      </c>
      <c r="E406" s="115">
        <v>3.2335037603411343</v>
      </c>
      <c r="F406" s="79" t="s">
        <v>1595</v>
      </c>
      <c r="G406" s="79" t="b">
        <v>0</v>
      </c>
      <c r="H406" s="79" t="b">
        <v>0</v>
      </c>
      <c r="I406" s="79" t="b">
        <v>0</v>
      </c>
      <c r="J406" s="79" t="b">
        <v>0</v>
      </c>
      <c r="K406" s="79" t="b">
        <v>0</v>
      </c>
      <c r="L406" s="79" t="b">
        <v>0</v>
      </c>
    </row>
    <row r="407" spans="1:12" ht="15">
      <c r="A407" s="111" t="s">
        <v>1998</v>
      </c>
      <c r="B407" s="111" t="s">
        <v>1999</v>
      </c>
      <c r="C407" s="79">
        <v>2</v>
      </c>
      <c r="D407" s="115">
        <v>0.0011392232823327327</v>
      </c>
      <c r="E407" s="115">
        <v>3.2335037603411343</v>
      </c>
      <c r="F407" s="79" t="s">
        <v>1595</v>
      </c>
      <c r="G407" s="79" t="b">
        <v>0</v>
      </c>
      <c r="H407" s="79" t="b">
        <v>0</v>
      </c>
      <c r="I407" s="79" t="b">
        <v>0</v>
      </c>
      <c r="J407" s="79" t="b">
        <v>0</v>
      </c>
      <c r="K407" s="79" t="b">
        <v>0</v>
      </c>
      <c r="L407" s="79" t="b">
        <v>0</v>
      </c>
    </row>
    <row r="408" spans="1:12" ht="15">
      <c r="A408" s="111" t="s">
        <v>1999</v>
      </c>
      <c r="B408" s="111" t="s">
        <v>2000</v>
      </c>
      <c r="C408" s="79">
        <v>2</v>
      </c>
      <c r="D408" s="115">
        <v>0.0011392232823327327</v>
      </c>
      <c r="E408" s="115">
        <v>3.2335037603411343</v>
      </c>
      <c r="F408" s="79" t="s">
        <v>1595</v>
      </c>
      <c r="G408" s="79" t="b">
        <v>0</v>
      </c>
      <c r="H408" s="79" t="b">
        <v>0</v>
      </c>
      <c r="I408" s="79" t="b">
        <v>0</v>
      </c>
      <c r="J408" s="79" t="b">
        <v>0</v>
      </c>
      <c r="K408" s="79" t="b">
        <v>0</v>
      </c>
      <c r="L408" s="79" t="b">
        <v>0</v>
      </c>
    </row>
    <row r="409" spans="1:12" ht="15">
      <c r="A409" s="111" t="s">
        <v>2000</v>
      </c>
      <c r="B409" s="111" t="s">
        <v>2001</v>
      </c>
      <c r="C409" s="79">
        <v>2</v>
      </c>
      <c r="D409" s="115">
        <v>0.0011392232823327327</v>
      </c>
      <c r="E409" s="115">
        <v>3.2335037603411343</v>
      </c>
      <c r="F409" s="79" t="s">
        <v>1595</v>
      </c>
      <c r="G409" s="79" t="b">
        <v>0</v>
      </c>
      <c r="H409" s="79" t="b">
        <v>0</v>
      </c>
      <c r="I409" s="79" t="b">
        <v>0</v>
      </c>
      <c r="J409" s="79" t="b">
        <v>0</v>
      </c>
      <c r="K409" s="79" t="b">
        <v>0</v>
      </c>
      <c r="L409" s="79" t="b">
        <v>0</v>
      </c>
    </row>
    <row r="410" spans="1:12" ht="15">
      <c r="A410" s="111" t="s">
        <v>2001</v>
      </c>
      <c r="B410" s="111" t="s">
        <v>1732</v>
      </c>
      <c r="C410" s="79">
        <v>2</v>
      </c>
      <c r="D410" s="115">
        <v>0.0011392232823327327</v>
      </c>
      <c r="E410" s="115">
        <v>2.756382505621472</v>
      </c>
      <c r="F410" s="79" t="s">
        <v>1595</v>
      </c>
      <c r="G410" s="79" t="b">
        <v>0</v>
      </c>
      <c r="H410" s="79" t="b">
        <v>0</v>
      </c>
      <c r="I410" s="79" t="b">
        <v>0</v>
      </c>
      <c r="J410" s="79" t="b">
        <v>0</v>
      </c>
      <c r="K410" s="79" t="b">
        <v>0</v>
      </c>
      <c r="L410" s="79" t="b">
        <v>0</v>
      </c>
    </row>
    <row r="411" spans="1:12" ht="15">
      <c r="A411" s="111" t="s">
        <v>1732</v>
      </c>
      <c r="B411" s="111" t="s">
        <v>2002</v>
      </c>
      <c r="C411" s="79">
        <v>2</v>
      </c>
      <c r="D411" s="115">
        <v>0.0011392232823327327</v>
      </c>
      <c r="E411" s="115">
        <v>2.756382505621472</v>
      </c>
      <c r="F411" s="79" t="s">
        <v>1595</v>
      </c>
      <c r="G411" s="79" t="b">
        <v>0</v>
      </c>
      <c r="H411" s="79" t="b">
        <v>0</v>
      </c>
      <c r="I411" s="79" t="b">
        <v>0</v>
      </c>
      <c r="J411" s="79" t="b">
        <v>0</v>
      </c>
      <c r="K411" s="79" t="b">
        <v>0</v>
      </c>
      <c r="L411" s="79" t="b">
        <v>0</v>
      </c>
    </row>
    <row r="412" spans="1:12" ht="15">
      <c r="A412" s="111" t="s">
        <v>2002</v>
      </c>
      <c r="B412" s="111" t="s">
        <v>2003</v>
      </c>
      <c r="C412" s="79">
        <v>2</v>
      </c>
      <c r="D412" s="115">
        <v>0.0011392232823327327</v>
      </c>
      <c r="E412" s="115">
        <v>3.2335037603411343</v>
      </c>
      <c r="F412" s="79" t="s">
        <v>1595</v>
      </c>
      <c r="G412" s="79" t="b">
        <v>0</v>
      </c>
      <c r="H412" s="79" t="b">
        <v>0</v>
      </c>
      <c r="I412" s="79" t="b">
        <v>0</v>
      </c>
      <c r="J412" s="79" t="b">
        <v>0</v>
      </c>
      <c r="K412" s="79" t="b">
        <v>0</v>
      </c>
      <c r="L412" s="79" t="b">
        <v>0</v>
      </c>
    </row>
    <row r="413" spans="1:12" ht="15">
      <c r="A413" s="111" t="s">
        <v>2003</v>
      </c>
      <c r="B413" s="111" t="s">
        <v>2004</v>
      </c>
      <c r="C413" s="79">
        <v>2</v>
      </c>
      <c r="D413" s="115">
        <v>0.0011392232823327327</v>
      </c>
      <c r="E413" s="115">
        <v>3.2335037603411343</v>
      </c>
      <c r="F413" s="79" t="s">
        <v>1595</v>
      </c>
      <c r="G413" s="79" t="b">
        <v>0</v>
      </c>
      <c r="H413" s="79" t="b">
        <v>0</v>
      </c>
      <c r="I413" s="79" t="b">
        <v>0</v>
      </c>
      <c r="J413" s="79" t="b">
        <v>0</v>
      </c>
      <c r="K413" s="79" t="b">
        <v>0</v>
      </c>
      <c r="L413" s="79" t="b">
        <v>0</v>
      </c>
    </row>
    <row r="414" spans="1:12" ht="15">
      <c r="A414" s="111" t="s">
        <v>2004</v>
      </c>
      <c r="B414" s="111" t="s">
        <v>2005</v>
      </c>
      <c r="C414" s="79">
        <v>2</v>
      </c>
      <c r="D414" s="115">
        <v>0.0011392232823327327</v>
      </c>
      <c r="E414" s="115">
        <v>3.2335037603411343</v>
      </c>
      <c r="F414" s="79" t="s">
        <v>1595</v>
      </c>
      <c r="G414" s="79" t="b">
        <v>0</v>
      </c>
      <c r="H414" s="79" t="b">
        <v>0</v>
      </c>
      <c r="I414" s="79" t="b">
        <v>0</v>
      </c>
      <c r="J414" s="79" t="b">
        <v>0</v>
      </c>
      <c r="K414" s="79" t="b">
        <v>0</v>
      </c>
      <c r="L414" s="79" t="b">
        <v>0</v>
      </c>
    </row>
    <row r="415" spans="1:12" ht="15">
      <c r="A415" s="111" t="s">
        <v>2005</v>
      </c>
      <c r="B415" s="111" t="s">
        <v>1587</v>
      </c>
      <c r="C415" s="79">
        <v>2</v>
      </c>
      <c r="D415" s="115">
        <v>0.0011392232823327327</v>
      </c>
      <c r="E415" s="115">
        <v>3.2335037603411343</v>
      </c>
      <c r="F415" s="79" t="s">
        <v>1595</v>
      </c>
      <c r="G415" s="79" t="b">
        <v>0</v>
      </c>
      <c r="H415" s="79" t="b">
        <v>0</v>
      </c>
      <c r="I415" s="79" t="b">
        <v>0</v>
      </c>
      <c r="J415" s="79" t="b">
        <v>0</v>
      </c>
      <c r="K415" s="79" t="b">
        <v>0</v>
      </c>
      <c r="L415" s="79" t="b">
        <v>0</v>
      </c>
    </row>
    <row r="416" spans="1:12" ht="15">
      <c r="A416" s="111" t="s">
        <v>1587</v>
      </c>
      <c r="B416" s="111" t="s">
        <v>2006</v>
      </c>
      <c r="C416" s="79">
        <v>2</v>
      </c>
      <c r="D416" s="115">
        <v>0.0011392232823327327</v>
      </c>
      <c r="E416" s="115">
        <v>3.2335037603411343</v>
      </c>
      <c r="F416" s="79" t="s">
        <v>1595</v>
      </c>
      <c r="G416" s="79" t="b">
        <v>0</v>
      </c>
      <c r="H416" s="79" t="b">
        <v>0</v>
      </c>
      <c r="I416" s="79" t="b">
        <v>0</v>
      </c>
      <c r="J416" s="79" t="b">
        <v>0</v>
      </c>
      <c r="K416" s="79" t="b">
        <v>0</v>
      </c>
      <c r="L416" s="79" t="b">
        <v>0</v>
      </c>
    </row>
    <row r="417" spans="1:12" ht="15">
      <c r="A417" s="111" t="s">
        <v>2006</v>
      </c>
      <c r="B417" s="111" t="s">
        <v>2007</v>
      </c>
      <c r="C417" s="79">
        <v>2</v>
      </c>
      <c r="D417" s="115">
        <v>0.0011392232823327327</v>
      </c>
      <c r="E417" s="115">
        <v>3.2335037603411343</v>
      </c>
      <c r="F417" s="79" t="s">
        <v>1595</v>
      </c>
      <c r="G417" s="79" t="b">
        <v>0</v>
      </c>
      <c r="H417" s="79" t="b">
        <v>0</v>
      </c>
      <c r="I417" s="79" t="b">
        <v>0</v>
      </c>
      <c r="J417" s="79" t="b">
        <v>0</v>
      </c>
      <c r="K417" s="79" t="b">
        <v>0</v>
      </c>
      <c r="L417" s="79" t="b">
        <v>0</v>
      </c>
    </row>
    <row r="418" spans="1:12" ht="15">
      <c r="A418" s="111" t="s">
        <v>2007</v>
      </c>
      <c r="B418" s="111" t="s">
        <v>2008</v>
      </c>
      <c r="C418" s="79">
        <v>2</v>
      </c>
      <c r="D418" s="115">
        <v>0.0011392232823327327</v>
      </c>
      <c r="E418" s="115">
        <v>3.2335037603411343</v>
      </c>
      <c r="F418" s="79" t="s">
        <v>1595</v>
      </c>
      <c r="G418" s="79" t="b">
        <v>0</v>
      </c>
      <c r="H418" s="79" t="b">
        <v>0</v>
      </c>
      <c r="I418" s="79" t="b">
        <v>0</v>
      </c>
      <c r="J418" s="79" t="b">
        <v>1</v>
      </c>
      <c r="K418" s="79" t="b">
        <v>0</v>
      </c>
      <c r="L418" s="79" t="b">
        <v>0</v>
      </c>
    </row>
    <row r="419" spans="1:12" ht="15">
      <c r="A419" s="111" t="s">
        <v>2008</v>
      </c>
      <c r="B419" s="111" t="s">
        <v>2009</v>
      </c>
      <c r="C419" s="79">
        <v>2</v>
      </c>
      <c r="D419" s="115">
        <v>0.0011392232823327327</v>
      </c>
      <c r="E419" s="115">
        <v>3.2335037603411343</v>
      </c>
      <c r="F419" s="79" t="s">
        <v>1595</v>
      </c>
      <c r="G419" s="79" t="b">
        <v>1</v>
      </c>
      <c r="H419" s="79" t="b">
        <v>0</v>
      </c>
      <c r="I419" s="79" t="b">
        <v>0</v>
      </c>
      <c r="J419" s="79" t="b">
        <v>0</v>
      </c>
      <c r="K419" s="79" t="b">
        <v>0</v>
      </c>
      <c r="L419" s="79" t="b">
        <v>0</v>
      </c>
    </row>
    <row r="420" spans="1:12" ht="15">
      <c r="A420" s="111" t="s">
        <v>2009</v>
      </c>
      <c r="B420" s="111" t="s">
        <v>1869</v>
      </c>
      <c r="C420" s="79">
        <v>2</v>
      </c>
      <c r="D420" s="115">
        <v>0.0011392232823327327</v>
      </c>
      <c r="E420" s="115">
        <v>3.057412501285453</v>
      </c>
      <c r="F420" s="79" t="s">
        <v>1595</v>
      </c>
      <c r="G420" s="79" t="b">
        <v>0</v>
      </c>
      <c r="H420" s="79" t="b">
        <v>0</v>
      </c>
      <c r="I420" s="79" t="b">
        <v>0</v>
      </c>
      <c r="J420" s="79" t="b">
        <v>0</v>
      </c>
      <c r="K420" s="79" t="b">
        <v>0</v>
      </c>
      <c r="L420" s="79" t="b">
        <v>0</v>
      </c>
    </row>
    <row r="421" spans="1:12" ht="15">
      <c r="A421" s="111" t="s">
        <v>1869</v>
      </c>
      <c r="B421" s="111" t="s">
        <v>2010</v>
      </c>
      <c r="C421" s="79">
        <v>2</v>
      </c>
      <c r="D421" s="115">
        <v>0.0011392232823327327</v>
      </c>
      <c r="E421" s="115">
        <v>3.057412501285453</v>
      </c>
      <c r="F421" s="79" t="s">
        <v>1595</v>
      </c>
      <c r="G421" s="79" t="b">
        <v>0</v>
      </c>
      <c r="H421" s="79" t="b">
        <v>0</v>
      </c>
      <c r="I421" s="79" t="b">
        <v>0</v>
      </c>
      <c r="J421" s="79" t="b">
        <v>0</v>
      </c>
      <c r="K421" s="79" t="b">
        <v>0</v>
      </c>
      <c r="L421" s="79" t="b">
        <v>0</v>
      </c>
    </row>
    <row r="422" spans="1:12" ht="15">
      <c r="A422" s="111" t="s">
        <v>2010</v>
      </c>
      <c r="B422" s="111" t="s">
        <v>2011</v>
      </c>
      <c r="C422" s="79">
        <v>2</v>
      </c>
      <c r="D422" s="115">
        <v>0.0011392232823327327</v>
      </c>
      <c r="E422" s="115">
        <v>3.2335037603411343</v>
      </c>
      <c r="F422" s="79" t="s">
        <v>1595</v>
      </c>
      <c r="G422" s="79" t="b">
        <v>0</v>
      </c>
      <c r="H422" s="79" t="b">
        <v>0</v>
      </c>
      <c r="I422" s="79" t="b">
        <v>0</v>
      </c>
      <c r="J422" s="79" t="b">
        <v>0</v>
      </c>
      <c r="K422" s="79" t="b">
        <v>0</v>
      </c>
      <c r="L422" s="79" t="b">
        <v>0</v>
      </c>
    </row>
    <row r="423" spans="1:12" ht="15">
      <c r="A423" s="111" t="s">
        <v>2011</v>
      </c>
      <c r="B423" s="111" t="s">
        <v>2012</v>
      </c>
      <c r="C423" s="79">
        <v>2</v>
      </c>
      <c r="D423" s="115">
        <v>0.0011392232823327327</v>
      </c>
      <c r="E423" s="115">
        <v>3.2335037603411343</v>
      </c>
      <c r="F423" s="79" t="s">
        <v>1595</v>
      </c>
      <c r="G423" s="79" t="b">
        <v>0</v>
      </c>
      <c r="H423" s="79" t="b">
        <v>0</v>
      </c>
      <c r="I423" s="79" t="b">
        <v>0</v>
      </c>
      <c r="J423" s="79" t="b">
        <v>0</v>
      </c>
      <c r="K423" s="79" t="b">
        <v>0</v>
      </c>
      <c r="L423" s="79" t="b">
        <v>0</v>
      </c>
    </row>
    <row r="424" spans="1:12" ht="15">
      <c r="A424" s="111" t="s">
        <v>2012</v>
      </c>
      <c r="B424" s="111" t="s">
        <v>2013</v>
      </c>
      <c r="C424" s="79">
        <v>2</v>
      </c>
      <c r="D424" s="115">
        <v>0.0011392232823327327</v>
      </c>
      <c r="E424" s="115">
        <v>3.2335037603411343</v>
      </c>
      <c r="F424" s="79" t="s">
        <v>1595</v>
      </c>
      <c r="G424" s="79" t="b">
        <v>0</v>
      </c>
      <c r="H424" s="79" t="b">
        <v>0</v>
      </c>
      <c r="I424" s="79" t="b">
        <v>0</v>
      </c>
      <c r="J424" s="79" t="b">
        <v>1</v>
      </c>
      <c r="K424" s="79" t="b">
        <v>0</v>
      </c>
      <c r="L424" s="79" t="b">
        <v>0</v>
      </c>
    </row>
    <row r="425" spans="1:12" ht="15">
      <c r="A425" s="111" t="s">
        <v>1786</v>
      </c>
      <c r="B425" s="111" t="s">
        <v>1438</v>
      </c>
      <c r="C425" s="79">
        <v>2</v>
      </c>
      <c r="D425" s="115">
        <v>0.0011392232823327327</v>
      </c>
      <c r="E425" s="115">
        <v>1.1543225142935096</v>
      </c>
      <c r="F425" s="79" t="s">
        <v>1595</v>
      </c>
      <c r="G425" s="79" t="b">
        <v>0</v>
      </c>
      <c r="H425" s="79" t="b">
        <v>0</v>
      </c>
      <c r="I425" s="79" t="b">
        <v>0</v>
      </c>
      <c r="J425" s="79" t="b">
        <v>1</v>
      </c>
      <c r="K425" s="79" t="b">
        <v>0</v>
      </c>
      <c r="L425" s="79" t="b">
        <v>0</v>
      </c>
    </row>
    <row r="426" spans="1:12" ht="15">
      <c r="A426" s="111" t="s">
        <v>1706</v>
      </c>
      <c r="B426" s="111" t="s">
        <v>1570</v>
      </c>
      <c r="C426" s="79">
        <v>2</v>
      </c>
      <c r="D426" s="115">
        <v>0.0011392232823327327</v>
      </c>
      <c r="E426" s="115">
        <v>2.291495707318821</v>
      </c>
      <c r="F426" s="79" t="s">
        <v>1595</v>
      </c>
      <c r="G426" s="79" t="b">
        <v>0</v>
      </c>
      <c r="H426" s="79" t="b">
        <v>0</v>
      </c>
      <c r="I426" s="79" t="b">
        <v>0</v>
      </c>
      <c r="J426" s="79" t="b">
        <v>0</v>
      </c>
      <c r="K426" s="79" t="b">
        <v>0</v>
      </c>
      <c r="L426" s="79" t="b">
        <v>0</v>
      </c>
    </row>
    <row r="427" spans="1:12" ht="15">
      <c r="A427" s="111" t="s">
        <v>1570</v>
      </c>
      <c r="B427" s="111" t="s">
        <v>2018</v>
      </c>
      <c r="C427" s="79">
        <v>2</v>
      </c>
      <c r="D427" s="115">
        <v>0.0011392232823327327</v>
      </c>
      <c r="E427" s="115">
        <v>2.835563751669097</v>
      </c>
      <c r="F427" s="79" t="s">
        <v>1595</v>
      </c>
      <c r="G427" s="79" t="b">
        <v>0</v>
      </c>
      <c r="H427" s="79" t="b">
        <v>0</v>
      </c>
      <c r="I427" s="79" t="b">
        <v>0</v>
      </c>
      <c r="J427" s="79" t="b">
        <v>0</v>
      </c>
      <c r="K427" s="79" t="b">
        <v>0</v>
      </c>
      <c r="L427" s="79" t="b">
        <v>0</v>
      </c>
    </row>
    <row r="428" spans="1:12" ht="15">
      <c r="A428" s="111" t="s">
        <v>2018</v>
      </c>
      <c r="B428" s="111" t="s">
        <v>1578</v>
      </c>
      <c r="C428" s="79">
        <v>2</v>
      </c>
      <c r="D428" s="115">
        <v>0.0011392232823327327</v>
      </c>
      <c r="E428" s="115">
        <v>3.2335037603411343</v>
      </c>
      <c r="F428" s="79" t="s">
        <v>1595</v>
      </c>
      <c r="G428" s="79" t="b">
        <v>0</v>
      </c>
      <c r="H428" s="79" t="b">
        <v>0</v>
      </c>
      <c r="I428" s="79" t="b">
        <v>0</v>
      </c>
      <c r="J428" s="79" t="b">
        <v>0</v>
      </c>
      <c r="K428" s="79" t="b">
        <v>0</v>
      </c>
      <c r="L428" s="79" t="b">
        <v>0</v>
      </c>
    </row>
    <row r="429" spans="1:12" ht="15">
      <c r="A429" s="111" t="s">
        <v>1578</v>
      </c>
      <c r="B429" s="111" t="s">
        <v>1697</v>
      </c>
      <c r="C429" s="79">
        <v>2</v>
      </c>
      <c r="D429" s="115">
        <v>0.0011392232823327327</v>
      </c>
      <c r="E429" s="115">
        <v>3.2335037603411343</v>
      </c>
      <c r="F429" s="79" t="s">
        <v>1595</v>
      </c>
      <c r="G429" s="79" t="b">
        <v>0</v>
      </c>
      <c r="H429" s="79" t="b">
        <v>0</v>
      </c>
      <c r="I429" s="79" t="b">
        <v>0</v>
      </c>
      <c r="J429" s="79" t="b">
        <v>0</v>
      </c>
      <c r="K429" s="79" t="b">
        <v>0</v>
      </c>
      <c r="L429" s="79" t="b">
        <v>0</v>
      </c>
    </row>
    <row r="430" spans="1:12" ht="15">
      <c r="A430" s="111" t="s">
        <v>1697</v>
      </c>
      <c r="B430" s="111" t="s">
        <v>1445</v>
      </c>
      <c r="C430" s="79">
        <v>2</v>
      </c>
      <c r="D430" s="115">
        <v>0.0011392232823327327</v>
      </c>
      <c r="E430" s="115">
        <v>1.7283537820212285</v>
      </c>
      <c r="F430" s="79" t="s">
        <v>1595</v>
      </c>
      <c r="G430" s="79" t="b">
        <v>0</v>
      </c>
      <c r="H430" s="79" t="b">
        <v>0</v>
      </c>
      <c r="I430" s="79" t="b">
        <v>0</v>
      </c>
      <c r="J430" s="79" t="b">
        <v>0</v>
      </c>
      <c r="K430" s="79" t="b">
        <v>0</v>
      </c>
      <c r="L430" s="79" t="b">
        <v>0</v>
      </c>
    </row>
    <row r="431" spans="1:12" ht="15">
      <c r="A431" s="111" t="s">
        <v>1697</v>
      </c>
      <c r="B431" s="111" t="s">
        <v>1733</v>
      </c>
      <c r="C431" s="79">
        <v>2</v>
      </c>
      <c r="D431" s="115">
        <v>0.0011392232823327327</v>
      </c>
      <c r="E431" s="115">
        <v>2.1543225142935096</v>
      </c>
      <c r="F431" s="79" t="s">
        <v>1595</v>
      </c>
      <c r="G431" s="79" t="b">
        <v>0</v>
      </c>
      <c r="H431" s="79" t="b">
        <v>0</v>
      </c>
      <c r="I431" s="79" t="b">
        <v>0</v>
      </c>
      <c r="J431" s="79" t="b">
        <v>0</v>
      </c>
      <c r="K431" s="79" t="b">
        <v>0</v>
      </c>
      <c r="L431" s="79" t="b">
        <v>0</v>
      </c>
    </row>
    <row r="432" spans="1:12" ht="15">
      <c r="A432" s="111" t="s">
        <v>1733</v>
      </c>
      <c r="B432" s="111" t="s">
        <v>1439</v>
      </c>
      <c r="C432" s="79">
        <v>2</v>
      </c>
      <c r="D432" s="115">
        <v>0.0011392232823327327</v>
      </c>
      <c r="E432" s="115">
        <v>1.1331332152235716</v>
      </c>
      <c r="F432" s="79" t="s">
        <v>1595</v>
      </c>
      <c r="G432" s="79" t="b">
        <v>0</v>
      </c>
      <c r="H432" s="79" t="b">
        <v>0</v>
      </c>
      <c r="I432" s="79" t="b">
        <v>0</v>
      </c>
      <c r="J432" s="79" t="b">
        <v>0</v>
      </c>
      <c r="K432" s="79" t="b">
        <v>0</v>
      </c>
      <c r="L432" s="79" t="b">
        <v>0</v>
      </c>
    </row>
    <row r="433" spans="1:12" ht="15">
      <c r="A433" s="111" t="s">
        <v>1676</v>
      </c>
      <c r="B433" s="111" t="s">
        <v>2019</v>
      </c>
      <c r="C433" s="79">
        <v>2</v>
      </c>
      <c r="D433" s="115">
        <v>0.0011392232823327327</v>
      </c>
      <c r="E433" s="115">
        <v>1.631443769013172</v>
      </c>
      <c r="F433" s="79" t="s">
        <v>1595</v>
      </c>
      <c r="G433" s="79" t="b">
        <v>0</v>
      </c>
      <c r="H433" s="79" t="b">
        <v>0</v>
      </c>
      <c r="I433" s="79" t="b">
        <v>0</v>
      </c>
      <c r="J433" s="79" t="b">
        <v>0</v>
      </c>
      <c r="K433" s="79" t="b">
        <v>0</v>
      </c>
      <c r="L433" s="79" t="b">
        <v>0</v>
      </c>
    </row>
    <row r="434" spans="1:12" ht="15">
      <c r="A434" s="111" t="s">
        <v>2019</v>
      </c>
      <c r="B434" s="111" t="s">
        <v>1468</v>
      </c>
      <c r="C434" s="79">
        <v>2</v>
      </c>
      <c r="D434" s="115">
        <v>0.0011392232823327327</v>
      </c>
      <c r="E434" s="115">
        <v>3.2335037603411343</v>
      </c>
      <c r="F434" s="79" t="s">
        <v>1595</v>
      </c>
      <c r="G434" s="79" t="b">
        <v>0</v>
      </c>
      <c r="H434" s="79" t="b">
        <v>0</v>
      </c>
      <c r="I434" s="79" t="b">
        <v>0</v>
      </c>
      <c r="J434" s="79" t="b">
        <v>0</v>
      </c>
      <c r="K434" s="79" t="b">
        <v>0</v>
      </c>
      <c r="L434" s="79" t="b">
        <v>0</v>
      </c>
    </row>
    <row r="435" spans="1:12" ht="15">
      <c r="A435" s="111" t="s">
        <v>1468</v>
      </c>
      <c r="B435" s="111" t="s">
        <v>1873</v>
      </c>
      <c r="C435" s="79">
        <v>2</v>
      </c>
      <c r="D435" s="115">
        <v>0.0011392232823327327</v>
      </c>
      <c r="E435" s="115">
        <v>3.057412501285453</v>
      </c>
      <c r="F435" s="79" t="s">
        <v>1595</v>
      </c>
      <c r="G435" s="79" t="b">
        <v>0</v>
      </c>
      <c r="H435" s="79" t="b">
        <v>0</v>
      </c>
      <c r="I435" s="79" t="b">
        <v>0</v>
      </c>
      <c r="J435" s="79" t="b">
        <v>0</v>
      </c>
      <c r="K435" s="79" t="b">
        <v>0</v>
      </c>
      <c r="L435" s="79" t="b">
        <v>0</v>
      </c>
    </row>
    <row r="436" spans="1:12" ht="15">
      <c r="A436" s="111" t="s">
        <v>1873</v>
      </c>
      <c r="B436" s="111" t="s">
        <v>2020</v>
      </c>
      <c r="C436" s="79">
        <v>2</v>
      </c>
      <c r="D436" s="115">
        <v>0.0011392232823327327</v>
      </c>
      <c r="E436" s="115">
        <v>3.057412501285453</v>
      </c>
      <c r="F436" s="79" t="s">
        <v>1595</v>
      </c>
      <c r="G436" s="79" t="b">
        <v>0</v>
      </c>
      <c r="H436" s="79" t="b">
        <v>0</v>
      </c>
      <c r="I436" s="79" t="b">
        <v>0</v>
      </c>
      <c r="J436" s="79" t="b">
        <v>0</v>
      </c>
      <c r="K436" s="79" t="b">
        <v>0</v>
      </c>
      <c r="L436" s="79" t="b">
        <v>0</v>
      </c>
    </row>
    <row r="437" spans="1:12" ht="15">
      <c r="A437" s="111" t="s">
        <v>2020</v>
      </c>
      <c r="B437" s="111" t="s">
        <v>1470</v>
      </c>
      <c r="C437" s="79">
        <v>2</v>
      </c>
      <c r="D437" s="115">
        <v>0.0011392232823327327</v>
      </c>
      <c r="E437" s="115">
        <v>2.6314437690131722</v>
      </c>
      <c r="F437" s="79" t="s">
        <v>1595</v>
      </c>
      <c r="G437" s="79" t="b">
        <v>0</v>
      </c>
      <c r="H437" s="79" t="b">
        <v>0</v>
      </c>
      <c r="I437" s="79" t="b">
        <v>0</v>
      </c>
      <c r="J437" s="79" t="b">
        <v>1</v>
      </c>
      <c r="K437" s="79" t="b">
        <v>0</v>
      </c>
      <c r="L437" s="79" t="b">
        <v>0</v>
      </c>
    </row>
    <row r="438" spans="1:12" ht="15">
      <c r="A438" s="111" t="s">
        <v>1470</v>
      </c>
      <c r="B438" s="111" t="s">
        <v>2021</v>
      </c>
      <c r="C438" s="79">
        <v>2</v>
      </c>
      <c r="D438" s="115">
        <v>0.0011392232823327327</v>
      </c>
      <c r="E438" s="115">
        <v>2.6314437690131722</v>
      </c>
      <c r="F438" s="79" t="s">
        <v>1595</v>
      </c>
      <c r="G438" s="79" t="b">
        <v>1</v>
      </c>
      <c r="H438" s="79" t="b">
        <v>0</v>
      </c>
      <c r="I438" s="79" t="b">
        <v>0</v>
      </c>
      <c r="J438" s="79" t="b">
        <v>0</v>
      </c>
      <c r="K438" s="79" t="b">
        <v>0</v>
      </c>
      <c r="L438" s="79" t="b">
        <v>0</v>
      </c>
    </row>
    <row r="439" spans="1:12" ht="15">
      <c r="A439" s="111" t="s">
        <v>2021</v>
      </c>
      <c r="B439" s="111" t="s">
        <v>2022</v>
      </c>
      <c r="C439" s="79">
        <v>2</v>
      </c>
      <c r="D439" s="115">
        <v>0.0011392232823327327</v>
      </c>
      <c r="E439" s="115">
        <v>3.2335037603411343</v>
      </c>
      <c r="F439" s="79" t="s">
        <v>1595</v>
      </c>
      <c r="G439" s="79" t="b">
        <v>0</v>
      </c>
      <c r="H439" s="79" t="b">
        <v>0</v>
      </c>
      <c r="I439" s="79" t="b">
        <v>0</v>
      </c>
      <c r="J439" s="79" t="b">
        <v>0</v>
      </c>
      <c r="K439" s="79" t="b">
        <v>0</v>
      </c>
      <c r="L439" s="79" t="b">
        <v>0</v>
      </c>
    </row>
    <row r="440" spans="1:12" ht="15">
      <c r="A440" s="111" t="s">
        <v>2022</v>
      </c>
      <c r="B440" s="111" t="s">
        <v>1733</v>
      </c>
      <c r="C440" s="79">
        <v>2</v>
      </c>
      <c r="D440" s="115">
        <v>0.0011392232823327327</v>
      </c>
      <c r="E440" s="115">
        <v>2.756382505621472</v>
      </c>
      <c r="F440" s="79" t="s">
        <v>1595</v>
      </c>
      <c r="G440" s="79" t="b">
        <v>0</v>
      </c>
      <c r="H440" s="79" t="b">
        <v>0</v>
      </c>
      <c r="I440" s="79" t="b">
        <v>0</v>
      </c>
      <c r="J440" s="79" t="b">
        <v>0</v>
      </c>
      <c r="K440" s="79" t="b">
        <v>0</v>
      </c>
      <c r="L440" s="79" t="b">
        <v>0</v>
      </c>
    </row>
    <row r="441" spans="1:12" ht="15">
      <c r="A441" s="111" t="s">
        <v>1733</v>
      </c>
      <c r="B441" s="111" t="s">
        <v>2023</v>
      </c>
      <c r="C441" s="79">
        <v>2</v>
      </c>
      <c r="D441" s="115">
        <v>0.0011392232823327327</v>
      </c>
      <c r="E441" s="115">
        <v>2.756382505621472</v>
      </c>
      <c r="F441" s="79" t="s">
        <v>1595</v>
      </c>
      <c r="G441" s="79" t="b">
        <v>0</v>
      </c>
      <c r="H441" s="79" t="b">
        <v>0</v>
      </c>
      <c r="I441" s="79" t="b">
        <v>0</v>
      </c>
      <c r="J441" s="79" t="b">
        <v>0</v>
      </c>
      <c r="K441" s="79" t="b">
        <v>0</v>
      </c>
      <c r="L441" s="79" t="b">
        <v>0</v>
      </c>
    </row>
    <row r="442" spans="1:12" ht="15">
      <c r="A442" s="111" t="s">
        <v>2023</v>
      </c>
      <c r="B442" s="111" t="s">
        <v>1741</v>
      </c>
      <c r="C442" s="79">
        <v>2</v>
      </c>
      <c r="D442" s="115">
        <v>0.0011392232823327327</v>
      </c>
      <c r="E442" s="115">
        <v>2.835563751669097</v>
      </c>
      <c r="F442" s="79" t="s">
        <v>1595</v>
      </c>
      <c r="G442" s="79" t="b">
        <v>0</v>
      </c>
      <c r="H442" s="79" t="b">
        <v>0</v>
      </c>
      <c r="I442" s="79" t="b">
        <v>0</v>
      </c>
      <c r="J442" s="79" t="b">
        <v>0</v>
      </c>
      <c r="K442" s="79" t="b">
        <v>0</v>
      </c>
      <c r="L442" s="79" t="b">
        <v>0</v>
      </c>
    </row>
    <row r="443" spans="1:12" ht="15">
      <c r="A443" s="111" t="s">
        <v>1741</v>
      </c>
      <c r="B443" s="111" t="s">
        <v>2024</v>
      </c>
      <c r="C443" s="79">
        <v>2</v>
      </c>
      <c r="D443" s="115">
        <v>0.0011392232823327327</v>
      </c>
      <c r="E443" s="115">
        <v>2.835563751669097</v>
      </c>
      <c r="F443" s="79" t="s">
        <v>1595</v>
      </c>
      <c r="G443" s="79" t="b">
        <v>0</v>
      </c>
      <c r="H443" s="79" t="b">
        <v>0</v>
      </c>
      <c r="I443" s="79" t="b">
        <v>0</v>
      </c>
      <c r="J443" s="79" t="b">
        <v>0</v>
      </c>
      <c r="K443" s="79" t="b">
        <v>0</v>
      </c>
      <c r="L443" s="79" t="b">
        <v>0</v>
      </c>
    </row>
    <row r="444" spans="1:12" ht="15">
      <c r="A444" s="111" t="s">
        <v>2024</v>
      </c>
      <c r="B444" s="111" t="s">
        <v>1532</v>
      </c>
      <c r="C444" s="79">
        <v>2</v>
      </c>
      <c r="D444" s="115">
        <v>0.0011392232823327327</v>
      </c>
      <c r="E444" s="115">
        <v>2.6314437690131722</v>
      </c>
      <c r="F444" s="79" t="s">
        <v>1595</v>
      </c>
      <c r="G444" s="79" t="b">
        <v>0</v>
      </c>
      <c r="H444" s="79" t="b">
        <v>0</v>
      </c>
      <c r="I444" s="79" t="b">
        <v>0</v>
      </c>
      <c r="J444" s="79" t="b">
        <v>0</v>
      </c>
      <c r="K444" s="79" t="b">
        <v>0</v>
      </c>
      <c r="L444" s="79" t="b">
        <v>0</v>
      </c>
    </row>
    <row r="445" spans="1:12" ht="15">
      <c r="A445" s="111" t="s">
        <v>1532</v>
      </c>
      <c r="B445" s="111" t="s">
        <v>1545</v>
      </c>
      <c r="C445" s="79">
        <v>2</v>
      </c>
      <c r="D445" s="115">
        <v>0.0011392232823327327</v>
      </c>
      <c r="E445" s="115">
        <v>2.2123144612711965</v>
      </c>
      <c r="F445" s="79" t="s">
        <v>1595</v>
      </c>
      <c r="G445" s="79" t="b">
        <v>0</v>
      </c>
      <c r="H445" s="79" t="b">
        <v>0</v>
      </c>
      <c r="I445" s="79" t="b">
        <v>0</v>
      </c>
      <c r="J445" s="79" t="b">
        <v>0</v>
      </c>
      <c r="K445" s="79" t="b">
        <v>0</v>
      </c>
      <c r="L445" s="79" t="b">
        <v>0</v>
      </c>
    </row>
    <row r="446" spans="1:12" ht="15">
      <c r="A446" s="111" t="s">
        <v>1545</v>
      </c>
      <c r="B446" s="111" t="s">
        <v>2025</v>
      </c>
      <c r="C446" s="79">
        <v>2</v>
      </c>
      <c r="D446" s="115">
        <v>0.0011392232823327327</v>
      </c>
      <c r="E446" s="115">
        <v>2.756382505621472</v>
      </c>
      <c r="F446" s="79" t="s">
        <v>1595</v>
      </c>
      <c r="G446" s="79" t="b">
        <v>0</v>
      </c>
      <c r="H446" s="79" t="b">
        <v>0</v>
      </c>
      <c r="I446" s="79" t="b">
        <v>0</v>
      </c>
      <c r="J446" s="79" t="b">
        <v>0</v>
      </c>
      <c r="K446" s="79" t="b">
        <v>0</v>
      </c>
      <c r="L446" s="79" t="b">
        <v>0</v>
      </c>
    </row>
    <row r="447" spans="1:12" ht="15">
      <c r="A447" s="111" t="s">
        <v>2025</v>
      </c>
      <c r="B447" s="111" t="s">
        <v>1497</v>
      </c>
      <c r="C447" s="79">
        <v>2</v>
      </c>
      <c r="D447" s="115">
        <v>0.0011392232823327327</v>
      </c>
      <c r="E447" s="115">
        <v>2.580291246565791</v>
      </c>
      <c r="F447" s="79" t="s">
        <v>1595</v>
      </c>
      <c r="G447" s="79" t="b">
        <v>0</v>
      </c>
      <c r="H447" s="79" t="b">
        <v>0</v>
      </c>
      <c r="I447" s="79" t="b">
        <v>0</v>
      </c>
      <c r="J447" s="79" t="b">
        <v>0</v>
      </c>
      <c r="K447" s="79" t="b">
        <v>0</v>
      </c>
      <c r="L447" s="79" t="b">
        <v>0</v>
      </c>
    </row>
    <row r="448" spans="1:12" ht="15">
      <c r="A448" s="111" t="s">
        <v>1497</v>
      </c>
      <c r="B448" s="111" t="s">
        <v>1440</v>
      </c>
      <c r="C448" s="79">
        <v>2</v>
      </c>
      <c r="D448" s="115">
        <v>0.0011392232823327327</v>
      </c>
      <c r="E448" s="115">
        <v>1.349842325187517</v>
      </c>
      <c r="F448" s="79" t="s">
        <v>1595</v>
      </c>
      <c r="G448" s="79" t="b">
        <v>0</v>
      </c>
      <c r="H448" s="79" t="b">
        <v>0</v>
      </c>
      <c r="I448" s="79" t="b">
        <v>0</v>
      </c>
      <c r="J448" s="79" t="b">
        <v>0</v>
      </c>
      <c r="K448" s="79" t="b">
        <v>0</v>
      </c>
      <c r="L448" s="79" t="b">
        <v>0</v>
      </c>
    </row>
    <row r="449" spans="1:12" ht="15">
      <c r="A449" s="111" t="s">
        <v>2026</v>
      </c>
      <c r="B449" s="111" t="s">
        <v>1447</v>
      </c>
      <c r="C449" s="79">
        <v>2</v>
      </c>
      <c r="D449" s="115">
        <v>0.0011392232823327327</v>
      </c>
      <c r="E449" s="115">
        <v>2.016019816127228</v>
      </c>
      <c r="F449" s="79" t="s">
        <v>1595</v>
      </c>
      <c r="G449" s="79" t="b">
        <v>0</v>
      </c>
      <c r="H449" s="79" t="b">
        <v>0</v>
      </c>
      <c r="I449" s="79" t="b">
        <v>0</v>
      </c>
      <c r="J449" s="79" t="b">
        <v>0</v>
      </c>
      <c r="K449" s="79" t="b">
        <v>0</v>
      </c>
      <c r="L449" s="79" t="b">
        <v>0</v>
      </c>
    </row>
    <row r="450" spans="1:12" ht="15">
      <c r="A450" s="111" t="s">
        <v>1447</v>
      </c>
      <c r="B450" s="111" t="s">
        <v>1477</v>
      </c>
      <c r="C450" s="79">
        <v>2</v>
      </c>
      <c r="D450" s="115">
        <v>0.0011392232823327327</v>
      </c>
      <c r="E450" s="115">
        <v>1.1842857376709528</v>
      </c>
      <c r="F450" s="79" t="s">
        <v>1595</v>
      </c>
      <c r="G450" s="79" t="b">
        <v>0</v>
      </c>
      <c r="H450" s="79" t="b">
        <v>0</v>
      </c>
      <c r="I450" s="79" t="b">
        <v>0</v>
      </c>
      <c r="J450" s="79" t="b">
        <v>0</v>
      </c>
      <c r="K450" s="79" t="b">
        <v>0</v>
      </c>
      <c r="L450" s="79" t="b">
        <v>0</v>
      </c>
    </row>
    <row r="451" spans="1:12" ht="15">
      <c r="A451" s="111" t="s">
        <v>1477</v>
      </c>
      <c r="B451" s="111" t="s">
        <v>1477</v>
      </c>
      <c r="C451" s="79">
        <v>2</v>
      </c>
      <c r="D451" s="115">
        <v>0.0011392232823327327</v>
      </c>
      <c r="E451" s="115">
        <v>1.485315733334934</v>
      </c>
      <c r="F451" s="79" t="s">
        <v>1595</v>
      </c>
      <c r="G451" s="79" t="b">
        <v>0</v>
      </c>
      <c r="H451" s="79" t="b">
        <v>0</v>
      </c>
      <c r="I451" s="79" t="b">
        <v>0</v>
      </c>
      <c r="J451" s="79" t="b">
        <v>0</v>
      </c>
      <c r="K451" s="79" t="b">
        <v>0</v>
      </c>
      <c r="L451" s="79" t="b">
        <v>0</v>
      </c>
    </row>
    <row r="452" spans="1:12" ht="15">
      <c r="A452" s="111" t="s">
        <v>1477</v>
      </c>
      <c r="B452" s="111" t="s">
        <v>1775</v>
      </c>
      <c r="C452" s="79">
        <v>2</v>
      </c>
      <c r="D452" s="115">
        <v>0.0011392232823327327</v>
      </c>
      <c r="E452" s="115">
        <v>2.0293837776852097</v>
      </c>
      <c r="F452" s="79" t="s">
        <v>1595</v>
      </c>
      <c r="G452" s="79" t="b">
        <v>0</v>
      </c>
      <c r="H452" s="79" t="b">
        <v>0</v>
      </c>
      <c r="I452" s="79" t="b">
        <v>0</v>
      </c>
      <c r="J452" s="79" t="b">
        <v>0</v>
      </c>
      <c r="K452" s="79" t="b">
        <v>0</v>
      </c>
      <c r="L452" s="79" t="b">
        <v>0</v>
      </c>
    </row>
    <row r="453" spans="1:12" ht="15">
      <c r="A453" s="111" t="s">
        <v>1775</v>
      </c>
      <c r="B453" s="111" t="s">
        <v>2027</v>
      </c>
      <c r="C453" s="79">
        <v>2</v>
      </c>
      <c r="D453" s="115">
        <v>0.0011392232823327327</v>
      </c>
      <c r="E453" s="115">
        <v>3.057412501285453</v>
      </c>
      <c r="F453" s="79" t="s">
        <v>1595</v>
      </c>
      <c r="G453" s="79" t="b">
        <v>0</v>
      </c>
      <c r="H453" s="79" t="b">
        <v>0</v>
      </c>
      <c r="I453" s="79" t="b">
        <v>0</v>
      </c>
      <c r="J453" s="79" t="b">
        <v>0</v>
      </c>
      <c r="K453" s="79" t="b">
        <v>0</v>
      </c>
      <c r="L453" s="79" t="b">
        <v>0</v>
      </c>
    </row>
    <row r="454" spans="1:12" ht="15">
      <c r="A454" s="111" t="s">
        <v>2027</v>
      </c>
      <c r="B454" s="111" t="s">
        <v>1592</v>
      </c>
      <c r="C454" s="79">
        <v>2</v>
      </c>
      <c r="D454" s="115">
        <v>0.0011392232823327327</v>
      </c>
      <c r="E454" s="115">
        <v>2.835563751669097</v>
      </c>
      <c r="F454" s="79" t="s">
        <v>1595</v>
      </c>
      <c r="G454" s="79" t="b">
        <v>0</v>
      </c>
      <c r="H454" s="79" t="b">
        <v>0</v>
      </c>
      <c r="I454" s="79" t="b">
        <v>0</v>
      </c>
      <c r="J454" s="79" t="b">
        <v>0</v>
      </c>
      <c r="K454" s="79" t="b">
        <v>1</v>
      </c>
      <c r="L454" s="79" t="b">
        <v>0</v>
      </c>
    </row>
    <row r="455" spans="1:12" ht="15">
      <c r="A455" s="111" t="s">
        <v>1592</v>
      </c>
      <c r="B455" s="111" t="s">
        <v>2028</v>
      </c>
      <c r="C455" s="79">
        <v>2</v>
      </c>
      <c r="D455" s="115">
        <v>0.0011392232823327327</v>
      </c>
      <c r="E455" s="115">
        <v>2.835563751669097</v>
      </c>
      <c r="F455" s="79" t="s">
        <v>1595</v>
      </c>
      <c r="G455" s="79" t="b">
        <v>0</v>
      </c>
      <c r="H455" s="79" t="b">
        <v>1</v>
      </c>
      <c r="I455" s="79" t="b">
        <v>0</v>
      </c>
      <c r="J455" s="79" t="b">
        <v>0</v>
      </c>
      <c r="K455" s="79" t="b">
        <v>0</v>
      </c>
      <c r="L455" s="79" t="b">
        <v>0</v>
      </c>
    </row>
    <row r="456" spans="1:12" ht="15">
      <c r="A456" s="111" t="s">
        <v>1439</v>
      </c>
      <c r="B456" s="111" t="s">
        <v>1744</v>
      </c>
      <c r="C456" s="79">
        <v>2</v>
      </c>
      <c r="D456" s="115">
        <v>0.0011392232823327327</v>
      </c>
      <c r="E456" s="115">
        <v>1.2501030221605962</v>
      </c>
      <c r="F456" s="79" t="s">
        <v>1595</v>
      </c>
      <c r="G456" s="79" t="b">
        <v>0</v>
      </c>
      <c r="H456" s="79" t="b">
        <v>0</v>
      </c>
      <c r="I456" s="79" t="b">
        <v>0</v>
      </c>
      <c r="J456" s="79" t="b">
        <v>0</v>
      </c>
      <c r="K456" s="79" t="b">
        <v>0</v>
      </c>
      <c r="L456" s="79" t="b">
        <v>0</v>
      </c>
    </row>
    <row r="457" spans="1:12" ht="15">
      <c r="A457" s="111" t="s">
        <v>1567</v>
      </c>
      <c r="B457" s="111" t="s">
        <v>2031</v>
      </c>
      <c r="C457" s="79">
        <v>2</v>
      </c>
      <c r="D457" s="115">
        <v>0.0011392232823327327</v>
      </c>
      <c r="E457" s="115">
        <v>2.835563751669097</v>
      </c>
      <c r="F457" s="79" t="s">
        <v>1595</v>
      </c>
      <c r="G457" s="79" t="b">
        <v>0</v>
      </c>
      <c r="H457" s="79" t="b">
        <v>0</v>
      </c>
      <c r="I457" s="79" t="b">
        <v>0</v>
      </c>
      <c r="J457" s="79" t="b">
        <v>0</v>
      </c>
      <c r="K457" s="79" t="b">
        <v>1</v>
      </c>
      <c r="L457" s="79" t="b">
        <v>0</v>
      </c>
    </row>
    <row r="458" spans="1:12" ht="15">
      <c r="A458" s="111" t="s">
        <v>1490</v>
      </c>
      <c r="B458" s="111" t="s">
        <v>1680</v>
      </c>
      <c r="C458" s="79">
        <v>2</v>
      </c>
      <c r="D458" s="115">
        <v>0.0011392232823327327</v>
      </c>
      <c r="E458" s="115">
        <v>1.9434691489786164</v>
      </c>
      <c r="F458" s="79" t="s">
        <v>1595</v>
      </c>
      <c r="G458" s="79" t="b">
        <v>0</v>
      </c>
      <c r="H458" s="79" t="b">
        <v>0</v>
      </c>
      <c r="I458" s="79" t="b">
        <v>0</v>
      </c>
      <c r="J458" s="79" t="b">
        <v>0</v>
      </c>
      <c r="K458" s="79" t="b">
        <v>1</v>
      </c>
      <c r="L458" s="79" t="b">
        <v>0</v>
      </c>
    </row>
    <row r="459" spans="1:12" ht="15">
      <c r="A459" s="111" t="s">
        <v>1439</v>
      </c>
      <c r="B459" s="111" t="s">
        <v>2037</v>
      </c>
      <c r="C459" s="79">
        <v>2</v>
      </c>
      <c r="D459" s="115">
        <v>0.0011392232823327327</v>
      </c>
      <c r="E459" s="115">
        <v>1.6480430308326337</v>
      </c>
      <c r="F459" s="79" t="s">
        <v>1595</v>
      </c>
      <c r="G459" s="79" t="b">
        <v>0</v>
      </c>
      <c r="H459" s="79" t="b">
        <v>0</v>
      </c>
      <c r="I459" s="79" t="b">
        <v>0</v>
      </c>
      <c r="J459" s="79" t="b">
        <v>0</v>
      </c>
      <c r="K459" s="79" t="b">
        <v>1</v>
      </c>
      <c r="L459" s="79" t="b">
        <v>0</v>
      </c>
    </row>
    <row r="460" spans="1:12" ht="15">
      <c r="A460" s="111" t="s">
        <v>1447</v>
      </c>
      <c r="B460" s="111" t="s">
        <v>1505</v>
      </c>
      <c r="C460" s="79">
        <v>2</v>
      </c>
      <c r="D460" s="115">
        <v>0.0011392232823327327</v>
      </c>
      <c r="E460" s="115">
        <v>1.485315733334934</v>
      </c>
      <c r="F460" s="79" t="s">
        <v>1595</v>
      </c>
      <c r="G460" s="79" t="b">
        <v>0</v>
      </c>
      <c r="H460" s="79" t="b">
        <v>0</v>
      </c>
      <c r="I460" s="79" t="b">
        <v>0</v>
      </c>
      <c r="J460" s="79" t="b">
        <v>0</v>
      </c>
      <c r="K460" s="79" t="b">
        <v>0</v>
      </c>
      <c r="L460" s="79" t="b">
        <v>0</v>
      </c>
    </row>
    <row r="461" spans="1:12" ht="15">
      <c r="A461" s="111" t="s">
        <v>1505</v>
      </c>
      <c r="B461" s="111" t="s">
        <v>2049</v>
      </c>
      <c r="C461" s="79">
        <v>2</v>
      </c>
      <c r="D461" s="115">
        <v>0.0011392232823327327</v>
      </c>
      <c r="E461" s="115">
        <v>3.057412501285453</v>
      </c>
      <c r="F461" s="79" t="s">
        <v>1595</v>
      </c>
      <c r="G461" s="79" t="b">
        <v>0</v>
      </c>
      <c r="H461" s="79" t="b">
        <v>0</v>
      </c>
      <c r="I461" s="79" t="b">
        <v>0</v>
      </c>
      <c r="J461" s="79" t="b">
        <v>0</v>
      </c>
      <c r="K461" s="79" t="b">
        <v>0</v>
      </c>
      <c r="L461" s="79" t="b">
        <v>0</v>
      </c>
    </row>
    <row r="462" spans="1:12" ht="15">
      <c r="A462" s="111" t="s">
        <v>2049</v>
      </c>
      <c r="B462" s="111" t="s">
        <v>2050</v>
      </c>
      <c r="C462" s="79">
        <v>2</v>
      </c>
      <c r="D462" s="115">
        <v>0.0011392232823327327</v>
      </c>
      <c r="E462" s="115">
        <v>3.2335037603411343</v>
      </c>
      <c r="F462" s="79" t="s">
        <v>1595</v>
      </c>
      <c r="G462" s="79" t="b">
        <v>0</v>
      </c>
      <c r="H462" s="79" t="b">
        <v>0</v>
      </c>
      <c r="I462" s="79" t="b">
        <v>0</v>
      </c>
      <c r="J462" s="79" t="b">
        <v>0</v>
      </c>
      <c r="K462" s="79" t="b">
        <v>0</v>
      </c>
      <c r="L462" s="79" t="b">
        <v>0</v>
      </c>
    </row>
    <row r="463" spans="1:12" ht="15">
      <c r="A463" s="111" t="s">
        <v>2050</v>
      </c>
      <c r="B463" s="111" t="s">
        <v>2051</v>
      </c>
      <c r="C463" s="79">
        <v>2</v>
      </c>
      <c r="D463" s="115">
        <v>0.0011392232823327327</v>
      </c>
      <c r="E463" s="115">
        <v>3.2335037603411343</v>
      </c>
      <c r="F463" s="79" t="s">
        <v>1595</v>
      </c>
      <c r="G463" s="79" t="b">
        <v>0</v>
      </c>
      <c r="H463" s="79" t="b">
        <v>0</v>
      </c>
      <c r="I463" s="79" t="b">
        <v>0</v>
      </c>
      <c r="J463" s="79" t="b">
        <v>0</v>
      </c>
      <c r="K463" s="79" t="b">
        <v>0</v>
      </c>
      <c r="L463" s="79" t="b">
        <v>0</v>
      </c>
    </row>
    <row r="464" spans="1:12" ht="15">
      <c r="A464" s="111" t="s">
        <v>2051</v>
      </c>
      <c r="B464" s="111" t="s">
        <v>1858</v>
      </c>
      <c r="C464" s="79">
        <v>2</v>
      </c>
      <c r="D464" s="115">
        <v>0.0011392232823327327</v>
      </c>
      <c r="E464" s="115">
        <v>3.2335037603411343</v>
      </c>
      <c r="F464" s="79" t="s">
        <v>1595</v>
      </c>
      <c r="G464" s="79" t="b">
        <v>0</v>
      </c>
      <c r="H464" s="79" t="b">
        <v>0</v>
      </c>
      <c r="I464" s="79" t="b">
        <v>0</v>
      </c>
      <c r="J464" s="79" t="b">
        <v>0</v>
      </c>
      <c r="K464" s="79" t="b">
        <v>0</v>
      </c>
      <c r="L464" s="79" t="b">
        <v>0</v>
      </c>
    </row>
    <row r="465" spans="1:12" ht="15">
      <c r="A465" s="111" t="s">
        <v>1858</v>
      </c>
      <c r="B465" s="111" t="s">
        <v>2052</v>
      </c>
      <c r="C465" s="79">
        <v>2</v>
      </c>
      <c r="D465" s="115">
        <v>0.0011392232823327327</v>
      </c>
      <c r="E465" s="115">
        <v>3.057412501285453</v>
      </c>
      <c r="F465" s="79" t="s">
        <v>1595</v>
      </c>
      <c r="G465" s="79" t="b">
        <v>0</v>
      </c>
      <c r="H465" s="79" t="b">
        <v>0</v>
      </c>
      <c r="I465" s="79" t="b">
        <v>0</v>
      </c>
      <c r="J465" s="79" t="b">
        <v>0</v>
      </c>
      <c r="K465" s="79" t="b">
        <v>0</v>
      </c>
      <c r="L465" s="79" t="b">
        <v>0</v>
      </c>
    </row>
    <row r="466" spans="1:12" ht="15">
      <c r="A466" s="111" t="s">
        <v>2052</v>
      </c>
      <c r="B466" s="111" t="s">
        <v>2053</v>
      </c>
      <c r="C466" s="79">
        <v>2</v>
      </c>
      <c r="D466" s="115">
        <v>0.0011392232823327327</v>
      </c>
      <c r="E466" s="115">
        <v>3.2335037603411343</v>
      </c>
      <c r="F466" s="79" t="s">
        <v>1595</v>
      </c>
      <c r="G466" s="79" t="b">
        <v>0</v>
      </c>
      <c r="H466" s="79" t="b">
        <v>0</v>
      </c>
      <c r="I466" s="79" t="b">
        <v>0</v>
      </c>
      <c r="J466" s="79" t="b">
        <v>0</v>
      </c>
      <c r="K466" s="79" t="b">
        <v>0</v>
      </c>
      <c r="L466" s="79" t="b">
        <v>0</v>
      </c>
    </row>
    <row r="467" spans="1:12" ht="15">
      <c r="A467" s="111" t="s">
        <v>2053</v>
      </c>
      <c r="B467" s="111" t="s">
        <v>1447</v>
      </c>
      <c r="C467" s="79">
        <v>2</v>
      </c>
      <c r="D467" s="115">
        <v>0.0011392232823327327</v>
      </c>
      <c r="E467" s="115">
        <v>2.016019816127228</v>
      </c>
      <c r="F467" s="79" t="s">
        <v>1595</v>
      </c>
      <c r="G467" s="79" t="b">
        <v>0</v>
      </c>
      <c r="H467" s="79" t="b">
        <v>0</v>
      </c>
      <c r="I467" s="79" t="b">
        <v>0</v>
      </c>
      <c r="J467" s="79" t="b">
        <v>0</v>
      </c>
      <c r="K467" s="79" t="b">
        <v>0</v>
      </c>
      <c r="L467" s="79" t="b">
        <v>0</v>
      </c>
    </row>
    <row r="468" spans="1:12" ht="15">
      <c r="A468" s="111" t="s">
        <v>1438</v>
      </c>
      <c r="B468" s="111" t="s">
        <v>1439</v>
      </c>
      <c r="C468" s="79">
        <v>2</v>
      </c>
      <c r="D468" s="115">
        <v>0.0011392232823327327</v>
      </c>
      <c r="E468" s="115">
        <v>-0.19251925534874176</v>
      </c>
      <c r="F468" s="79" t="s">
        <v>1595</v>
      </c>
      <c r="G468" s="79" t="b">
        <v>1</v>
      </c>
      <c r="H468" s="79" t="b">
        <v>0</v>
      </c>
      <c r="I468" s="79" t="b">
        <v>0</v>
      </c>
      <c r="J468" s="79" t="b">
        <v>0</v>
      </c>
      <c r="K468" s="79" t="b">
        <v>0</v>
      </c>
      <c r="L468" s="79" t="b">
        <v>0</v>
      </c>
    </row>
    <row r="469" spans="1:12" ht="15">
      <c r="A469" s="111" t="s">
        <v>1676</v>
      </c>
      <c r="B469" s="111" t="s">
        <v>1676</v>
      </c>
      <c r="C469" s="79">
        <v>2</v>
      </c>
      <c r="D469" s="115">
        <v>0.0011392232823327327</v>
      </c>
      <c r="E469" s="115">
        <v>0.034846673386711796</v>
      </c>
      <c r="F469" s="79" t="s">
        <v>1595</v>
      </c>
      <c r="G469" s="79" t="b">
        <v>0</v>
      </c>
      <c r="H469" s="79" t="b">
        <v>0</v>
      </c>
      <c r="I469" s="79" t="b">
        <v>0</v>
      </c>
      <c r="J469" s="79" t="b">
        <v>0</v>
      </c>
      <c r="K469" s="79" t="b">
        <v>0</v>
      </c>
      <c r="L469" s="79" t="b">
        <v>0</v>
      </c>
    </row>
    <row r="470" spans="1:12" ht="15">
      <c r="A470" s="111" t="s">
        <v>1462</v>
      </c>
      <c r="B470" s="111" t="s">
        <v>1462</v>
      </c>
      <c r="C470" s="79">
        <v>2</v>
      </c>
      <c r="D470" s="115">
        <v>0.0013033170384864428</v>
      </c>
      <c r="E470" s="115">
        <v>2.881321242229772</v>
      </c>
      <c r="F470" s="79" t="s">
        <v>1595</v>
      </c>
      <c r="G470" s="79" t="b">
        <v>0</v>
      </c>
      <c r="H470" s="79" t="b">
        <v>0</v>
      </c>
      <c r="I470" s="79" t="b">
        <v>0</v>
      </c>
      <c r="J470" s="79" t="b">
        <v>0</v>
      </c>
      <c r="K470" s="79" t="b">
        <v>0</v>
      </c>
      <c r="L470" s="79" t="b">
        <v>0</v>
      </c>
    </row>
    <row r="471" spans="1:12" ht="15">
      <c r="A471" s="111" t="s">
        <v>1496</v>
      </c>
      <c r="B471" s="111" t="s">
        <v>1439</v>
      </c>
      <c r="C471" s="79">
        <v>2</v>
      </c>
      <c r="D471" s="115">
        <v>0.0011392232823327327</v>
      </c>
      <c r="E471" s="115">
        <v>1.0661864255929583</v>
      </c>
      <c r="F471" s="79" t="s">
        <v>1595</v>
      </c>
      <c r="G471" s="79" t="b">
        <v>0</v>
      </c>
      <c r="H471" s="79" t="b">
        <v>0</v>
      </c>
      <c r="I471" s="79" t="b">
        <v>0</v>
      </c>
      <c r="J471" s="79" t="b">
        <v>0</v>
      </c>
      <c r="K471" s="79" t="b">
        <v>0</v>
      </c>
      <c r="L471" s="79" t="b">
        <v>0</v>
      </c>
    </row>
    <row r="472" spans="1:12" ht="15">
      <c r="A472" s="111" t="s">
        <v>2064</v>
      </c>
      <c r="B472" s="111" t="s">
        <v>2065</v>
      </c>
      <c r="C472" s="79">
        <v>2</v>
      </c>
      <c r="D472" s="115">
        <v>0.0011392232823327327</v>
      </c>
      <c r="E472" s="115">
        <v>3.2335037603411343</v>
      </c>
      <c r="F472" s="79" t="s">
        <v>1595</v>
      </c>
      <c r="G472" s="79" t="b">
        <v>0</v>
      </c>
      <c r="H472" s="79" t="b">
        <v>0</v>
      </c>
      <c r="I472" s="79" t="b">
        <v>0</v>
      </c>
      <c r="J472" s="79" t="b">
        <v>0</v>
      </c>
      <c r="K472" s="79" t="b">
        <v>1</v>
      </c>
      <c r="L472" s="79" t="b">
        <v>0</v>
      </c>
    </row>
    <row r="473" spans="1:12" ht="15">
      <c r="A473" s="111" t="s">
        <v>2065</v>
      </c>
      <c r="B473" s="111" t="s">
        <v>1484</v>
      </c>
      <c r="C473" s="79">
        <v>2</v>
      </c>
      <c r="D473" s="115">
        <v>0.0011392232823327327</v>
      </c>
      <c r="E473" s="115">
        <v>2.6894357159908586</v>
      </c>
      <c r="F473" s="79" t="s">
        <v>1595</v>
      </c>
      <c r="G473" s="79" t="b">
        <v>0</v>
      </c>
      <c r="H473" s="79" t="b">
        <v>1</v>
      </c>
      <c r="I473" s="79" t="b">
        <v>0</v>
      </c>
      <c r="J473" s="79" t="b">
        <v>0</v>
      </c>
      <c r="K473" s="79" t="b">
        <v>0</v>
      </c>
      <c r="L473" s="79" t="b">
        <v>0</v>
      </c>
    </row>
    <row r="474" spans="1:12" ht="15">
      <c r="A474" s="111" t="s">
        <v>1484</v>
      </c>
      <c r="B474" s="111" t="s">
        <v>1467</v>
      </c>
      <c r="C474" s="79">
        <v>2</v>
      </c>
      <c r="D474" s="115">
        <v>0.0011392232823327327</v>
      </c>
      <c r="E474" s="115">
        <v>1.99046571165484</v>
      </c>
      <c r="F474" s="79" t="s">
        <v>1595</v>
      </c>
      <c r="G474" s="79" t="b">
        <v>0</v>
      </c>
      <c r="H474" s="79" t="b">
        <v>0</v>
      </c>
      <c r="I474" s="79" t="b">
        <v>0</v>
      </c>
      <c r="J474" s="79" t="b">
        <v>0</v>
      </c>
      <c r="K474" s="79" t="b">
        <v>0</v>
      </c>
      <c r="L474" s="79" t="b">
        <v>0</v>
      </c>
    </row>
    <row r="475" spans="1:12" ht="15">
      <c r="A475" s="111" t="s">
        <v>1467</v>
      </c>
      <c r="B475" s="111" t="s">
        <v>1734</v>
      </c>
      <c r="C475" s="79">
        <v>2</v>
      </c>
      <c r="D475" s="115">
        <v>0.0011392232823327327</v>
      </c>
      <c r="E475" s="115">
        <v>2.016019816127228</v>
      </c>
      <c r="F475" s="79" t="s">
        <v>1595</v>
      </c>
      <c r="G475" s="79" t="b">
        <v>0</v>
      </c>
      <c r="H475" s="79" t="b">
        <v>0</v>
      </c>
      <c r="I475" s="79" t="b">
        <v>0</v>
      </c>
      <c r="J475" s="79" t="b">
        <v>0</v>
      </c>
      <c r="K475" s="79" t="b">
        <v>1</v>
      </c>
      <c r="L475" s="79" t="b">
        <v>0</v>
      </c>
    </row>
    <row r="476" spans="1:12" ht="15">
      <c r="A476" s="111" t="s">
        <v>1734</v>
      </c>
      <c r="B476" s="111" t="s">
        <v>2066</v>
      </c>
      <c r="C476" s="79">
        <v>2</v>
      </c>
      <c r="D476" s="115">
        <v>0.0011392232823327327</v>
      </c>
      <c r="E476" s="115">
        <v>2.756382505621472</v>
      </c>
      <c r="F476" s="79" t="s">
        <v>1595</v>
      </c>
      <c r="G476" s="79" t="b">
        <v>0</v>
      </c>
      <c r="H476" s="79" t="b">
        <v>1</v>
      </c>
      <c r="I476" s="79" t="b">
        <v>0</v>
      </c>
      <c r="J476" s="79" t="b">
        <v>0</v>
      </c>
      <c r="K476" s="79" t="b">
        <v>0</v>
      </c>
      <c r="L476" s="79" t="b">
        <v>0</v>
      </c>
    </row>
    <row r="477" spans="1:12" ht="15">
      <c r="A477" s="111" t="s">
        <v>2066</v>
      </c>
      <c r="B477" s="111" t="s">
        <v>1787</v>
      </c>
      <c r="C477" s="79">
        <v>2</v>
      </c>
      <c r="D477" s="115">
        <v>0.0011392232823327327</v>
      </c>
      <c r="E477" s="115">
        <v>2.932473764677153</v>
      </c>
      <c r="F477" s="79" t="s">
        <v>1595</v>
      </c>
      <c r="G477" s="79" t="b">
        <v>0</v>
      </c>
      <c r="H477" s="79" t="b">
        <v>0</v>
      </c>
      <c r="I477" s="79" t="b">
        <v>0</v>
      </c>
      <c r="J477" s="79" t="b">
        <v>0</v>
      </c>
      <c r="K477" s="79" t="b">
        <v>0</v>
      </c>
      <c r="L477" s="79" t="b">
        <v>0</v>
      </c>
    </row>
    <row r="478" spans="1:12" ht="15">
      <c r="A478" s="111" t="s">
        <v>1787</v>
      </c>
      <c r="B478" s="111" t="s">
        <v>2067</v>
      </c>
      <c r="C478" s="79">
        <v>2</v>
      </c>
      <c r="D478" s="115">
        <v>0.0011392232823327327</v>
      </c>
      <c r="E478" s="115">
        <v>2.932473764677153</v>
      </c>
      <c r="F478" s="79" t="s">
        <v>1595</v>
      </c>
      <c r="G478" s="79" t="b">
        <v>0</v>
      </c>
      <c r="H478" s="79" t="b">
        <v>0</v>
      </c>
      <c r="I478" s="79" t="b">
        <v>0</v>
      </c>
      <c r="J478" s="79" t="b">
        <v>0</v>
      </c>
      <c r="K478" s="79" t="b">
        <v>0</v>
      </c>
      <c r="L478" s="79" t="b">
        <v>0</v>
      </c>
    </row>
    <row r="479" spans="1:12" ht="15">
      <c r="A479" s="111" t="s">
        <v>2067</v>
      </c>
      <c r="B479" s="111" t="s">
        <v>1472</v>
      </c>
      <c r="C479" s="79">
        <v>2</v>
      </c>
      <c r="D479" s="115">
        <v>0.0011392232823327327</v>
      </c>
      <c r="E479" s="115">
        <v>2.6894357159908586</v>
      </c>
      <c r="F479" s="79" t="s">
        <v>1595</v>
      </c>
      <c r="G479" s="79" t="b">
        <v>0</v>
      </c>
      <c r="H479" s="79" t="b">
        <v>0</v>
      </c>
      <c r="I479" s="79" t="b">
        <v>0</v>
      </c>
      <c r="J479" s="79" t="b">
        <v>0</v>
      </c>
      <c r="K479" s="79" t="b">
        <v>0</v>
      </c>
      <c r="L479" s="79" t="b">
        <v>0</v>
      </c>
    </row>
    <row r="480" spans="1:12" ht="15">
      <c r="A480" s="111" t="s">
        <v>1472</v>
      </c>
      <c r="B480" s="111" t="s">
        <v>2068</v>
      </c>
      <c r="C480" s="79">
        <v>2</v>
      </c>
      <c r="D480" s="115">
        <v>0.0011392232823327327</v>
      </c>
      <c r="E480" s="115">
        <v>2.6314437690131722</v>
      </c>
      <c r="F480" s="79" t="s">
        <v>1595</v>
      </c>
      <c r="G480" s="79" t="b">
        <v>0</v>
      </c>
      <c r="H480" s="79" t="b">
        <v>0</v>
      </c>
      <c r="I480" s="79" t="b">
        <v>0</v>
      </c>
      <c r="J480" s="79" t="b">
        <v>0</v>
      </c>
      <c r="K480" s="79" t="b">
        <v>0</v>
      </c>
      <c r="L480" s="79" t="b">
        <v>0</v>
      </c>
    </row>
    <row r="481" spans="1:12" ht="15">
      <c r="A481" s="111" t="s">
        <v>2068</v>
      </c>
      <c r="B481" s="111" t="s">
        <v>2069</v>
      </c>
      <c r="C481" s="79">
        <v>2</v>
      </c>
      <c r="D481" s="115">
        <v>0.0011392232823327327</v>
      </c>
      <c r="E481" s="115">
        <v>3.2335037603411343</v>
      </c>
      <c r="F481" s="79" t="s">
        <v>1595</v>
      </c>
      <c r="G481" s="79" t="b">
        <v>0</v>
      </c>
      <c r="H481" s="79" t="b">
        <v>0</v>
      </c>
      <c r="I481" s="79" t="b">
        <v>0</v>
      </c>
      <c r="J481" s="79" t="b">
        <v>0</v>
      </c>
      <c r="K481" s="79" t="b">
        <v>0</v>
      </c>
      <c r="L481" s="79" t="b">
        <v>0</v>
      </c>
    </row>
    <row r="482" spans="1:12" ht="15">
      <c r="A482" s="111" t="s">
        <v>2069</v>
      </c>
      <c r="B482" s="111" t="s">
        <v>2070</v>
      </c>
      <c r="C482" s="79">
        <v>2</v>
      </c>
      <c r="D482" s="115">
        <v>0.0011392232823327327</v>
      </c>
      <c r="E482" s="115">
        <v>3.2335037603411343</v>
      </c>
      <c r="F482" s="79" t="s">
        <v>1595</v>
      </c>
      <c r="G482" s="79" t="b">
        <v>0</v>
      </c>
      <c r="H482" s="79" t="b">
        <v>0</v>
      </c>
      <c r="I482" s="79" t="b">
        <v>0</v>
      </c>
      <c r="J482" s="79" t="b">
        <v>0</v>
      </c>
      <c r="K482" s="79" t="b">
        <v>0</v>
      </c>
      <c r="L482" s="79" t="b">
        <v>0</v>
      </c>
    </row>
    <row r="483" spans="1:12" ht="15">
      <c r="A483" s="111" t="s">
        <v>2070</v>
      </c>
      <c r="B483" s="111" t="s">
        <v>2071</v>
      </c>
      <c r="C483" s="79">
        <v>2</v>
      </c>
      <c r="D483" s="115">
        <v>0.0011392232823327327</v>
      </c>
      <c r="E483" s="115">
        <v>3.2335037603411343</v>
      </c>
      <c r="F483" s="79" t="s">
        <v>1595</v>
      </c>
      <c r="G483" s="79" t="b">
        <v>0</v>
      </c>
      <c r="H483" s="79" t="b">
        <v>0</v>
      </c>
      <c r="I483" s="79" t="b">
        <v>0</v>
      </c>
      <c r="J483" s="79" t="b">
        <v>0</v>
      </c>
      <c r="K483" s="79" t="b">
        <v>0</v>
      </c>
      <c r="L483" s="79" t="b">
        <v>0</v>
      </c>
    </row>
    <row r="484" spans="1:12" ht="15">
      <c r="A484" s="111" t="s">
        <v>2071</v>
      </c>
      <c r="B484" s="111" t="s">
        <v>1481</v>
      </c>
      <c r="C484" s="79">
        <v>2</v>
      </c>
      <c r="D484" s="115">
        <v>0.0011392232823327327</v>
      </c>
      <c r="E484" s="115">
        <v>3.2335037603411343</v>
      </c>
      <c r="F484" s="79" t="s">
        <v>1595</v>
      </c>
      <c r="G484" s="79" t="b">
        <v>0</v>
      </c>
      <c r="H484" s="79" t="b">
        <v>0</v>
      </c>
      <c r="I484" s="79" t="b">
        <v>0</v>
      </c>
      <c r="J484" s="79" t="b">
        <v>0</v>
      </c>
      <c r="K484" s="79" t="b">
        <v>0</v>
      </c>
      <c r="L484" s="79" t="b">
        <v>0</v>
      </c>
    </row>
    <row r="485" spans="1:12" ht="15">
      <c r="A485" s="111" t="s">
        <v>1481</v>
      </c>
      <c r="B485" s="111" t="s">
        <v>2072</v>
      </c>
      <c r="C485" s="79">
        <v>2</v>
      </c>
      <c r="D485" s="115">
        <v>0.0011392232823327327</v>
      </c>
      <c r="E485" s="115">
        <v>3.2335037603411343</v>
      </c>
      <c r="F485" s="79" t="s">
        <v>1595</v>
      </c>
      <c r="G485" s="79" t="b">
        <v>0</v>
      </c>
      <c r="H485" s="79" t="b">
        <v>0</v>
      </c>
      <c r="I485" s="79" t="b">
        <v>0</v>
      </c>
      <c r="J485" s="79" t="b">
        <v>0</v>
      </c>
      <c r="K485" s="79" t="b">
        <v>1</v>
      </c>
      <c r="L485" s="79" t="b">
        <v>0</v>
      </c>
    </row>
    <row r="486" spans="1:12" ht="15">
      <c r="A486" s="111" t="s">
        <v>2072</v>
      </c>
      <c r="B486" s="111" t="s">
        <v>1893</v>
      </c>
      <c r="C486" s="79">
        <v>2</v>
      </c>
      <c r="D486" s="115">
        <v>0.0011392232823327327</v>
      </c>
      <c r="E486" s="115">
        <v>3.057412501285453</v>
      </c>
      <c r="F486" s="79" t="s">
        <v>1595</v>
      </c>
      <c r="G486" s="79" t="b">
        <v>0</v>
      </c>
      <c r="H486" s="79" t="b">
        <v>1</v>
      </c>
      <c r="I486" s="79" t="b">
        <v>0</v>
      </c>
      <c r="J486" s="79" t="b">
        <v>0</v>
      </c>
      <c r="K486" s="79" t="b">
        <v>0</v>
      </c>
      <c r="L486" s="79" t="b">
        <v>0</v>
      </c>
    </row>
    <row r="487" spans="1:12" ht="15">
      <c r="A487" s="111" t="s">
        <v>1893</v>
      </c>
      <c r="B487" s="111" t="s">
        <v>1467</v>
      </c>
      <c r="C487" s="79">
        <v>2</v>
      </c>
      <c r="D487" s="115">
        <v>0.0011392232823327327</v>
      </c>
      <c r="E487" s="115">
        <v>2.358442496949434</v>
      </c>
      <c r="F487" s="79" t="s">
        <v>1595</v>
      </c>
      <c r="G487" s="79" t="b">
        <v>0</v>
      </c>
      <c r="H487" s="79" t="b">
        <v>0</v>
      </c>
      <c r="I487" s="79" t="b">
        <v>0</v>
      </c>
      <c r="J487" s="79" t="b">
        <v>0</v>
      </c>
      <c r="K487" s="79" t="b">
        <v>0</v>
      </c>
      <c r="L487" s="79" t="b">
        <v>0</v>
      </c>
    </row>
    <row r="488" spans="1:12" ht="15">
      <c r="A488" s="111" t="s">
        <v>1467</v>
      </c>
      <c r="B488" s="111" t="s">
        <v>1537</v>
      </c>
      <c r="C488" s="79">
        <v>2</v>
      </c>
      <c r="D488" s="115">
        <v>0.0011392232823327327</v>
      </c>
      <c r="E488" s="115">
        <v>1.7941710665108719</v>
      </c>
      <c r="F488" s="79" t="s">
        <v>1595</v>
      </c>
      <c r="G488" s="79" t="b">
        <v>0</v>
      </c>
      <c r="H488" s="79" t="b">
        <v>0</v>
      </c>
      <c r="I488" s="79" t="b">
        <v>0</v>
      </c>
      <c r="J488" s="79" t="b">
        <v>0</v>
      </c>
      <c r="K488" s="79" t="b">
        <v>0</v>
      </c>
      <c r="L488" s="79" t="b">
        <v>0</v>
      </c>
    </row>
    <row r="489" spans="1:12" ht="15">
      <c r="A489" s="111" t="s">
        <v>1537</v>
      </c>
      <c r="B489" s="111" t="s">
        <v>1586</v>
      </c>
      <c r="C489" s="79">
        <v>2</v>
      </c>
      <c r="D489" s="115">
        <v>0.0011392232823327327</v>
      </c>
      <c r="E489" s="115">
        <v>2.2335037603411343</v>
      </c>
      <c r="F489" s="79" t="s">
        <v>1595</v>
      </c>
      <c r="G489" s="79" t="b">
        <v>0</v>
      </c>
      <c r="H489" s="79" t="b">
        <v>0</v>
      </c>
      <c r="I489" s="79" t="b">
        <v>0</v>
      </c>
      <c r="J489" s="79" t="b">
        <v>0</v>
      </c>
      <c r="K489" s="79" t="b">
        <v>0</v>
      </c>
      <c r="L489" s="79" t="b">
        <v>0</v>
      </c>
    </row>
    <row r="490" spans="1:12" ht="15">
      <c r="A490" s="111" t="s">
        <v>1586</v>
      </c>
      <c r="B490" s="111" t="s">
        <v>1686</v>
      </c>
      <c r="C490" s="79">
        <v>2</v>
      </c>
      <c r="D490" s="115">
        <v>0.0011392232823327327</v>
      </c>
      <c r="E490" s="115">
        <v>2.330413773349191</v>
      </c>
      <c r="F490" s="79" t="s">
        <v>1595</v>
      </c>
      <c r="G490" s="79" t="b">
        <v>0</v>
      </c>
      <c r="H490" s="79" t="b">
        <v>0</v>
      </c>
      <c r="I490" s="79" t="b">
        <v>0</v>
      </c>
      <c r="J490" s="79" t="b">
        <v>0</v>
      </c>
      <c r="K490" s="79" t="b">
        <v>0</v>
      </c>
      <c r="L490" s="79" t="b">
        <v>0</v>
      </c>
    </row>
    <row r="491" spans="1:12" ht="15">
      <c r="A491" s="111" t="s">
        <v>1686</v>
      </c>
      <c r="B491" s="111" t="s">
        <v>1709</v>
      </c>
      <c r="C491" s="79">
        <v>2</v>
      </c>
      <c r="D491" s="115">
        <v>0.0011392232823327327</v>
      </c>
      <c r="E491" s="115">
        <v>2.036223202215515</v>
      </c>
      <c r="F491" s="79" t="s">
        <v>1595</v>
      </c>
      <c r="G491" s="79" t="b">
        <v>0</v>
      </c>
      <c r="H491" s="79" t="b">
        <v>0</v>
      </c>
      <c r="I491" s="79" t="b">
        <v>0</v>
      </c>
      <c r="J491" s="79" t="b">
        <v>1</v>
      </c>
      <c r="K491" s="79" t="b">
        <v>0</v>
      </c>
      <c r="L491" s="79" t="b">
        <v>0</v>
      </c>
    </row>
    <row r="492" spans="1:12" ht="15">
      <c r="A492" s="111" t="s">
        <v>1709</v>
      </c>
      <c r="B492" s="111" t="s">
        <v>2073</v>
      </c>
      <c r="C492" s="79">
        <v>2</v>
      </c>
      <c r="D492" s="115">
        <v>0.0011392232823327327</v>
      </c>
      <c r="E492" s="115">
        <v>2.756382505621472</v>
      </c>
      <c r="F492" s="79" t="s">
        <v>1595</v>
      </c>
      <c r="G492" s="79" t="b">
        <v>1</v>
      </c>
      <c r="H492" s="79" t="b">
        <v>0</v>
      </c>
      <c r="I492" s="79" t="b">
        <v>0</v>
      </c>
      <c r="J492" s="79" t="b">
        <v>0</v>
      </c>
      <c r="K492" s="79" t="b">
        <v>0</v>
      </c>
      <c r="L492" s="79" t="b">
        <v>0</v>
      </c>
    </row>
    <row r="493" spans="1:12" ht="15">
      <c r="A493" s="111" t="s">
        <v>2073</v>
      </c>
      <c r="B493" s="111" t="s">
        <v>2074</v>
      </c>
      <c r="C493" s="79">
        <v>2</v>
      </c>
      <c r="D493" s="115">
        <v>0.0011392232823327327</v>
      </c>
      <c r="E493" s="115">
        <v>3.2335037603411343</v>
      </c>
      <c r="F493" s="79" t="s">
        <v>1595</v>
      </c>
      <c r="G493" s="79" t="b">
        <v>0</v>
      </c>
      <c r="H493" s="79" t="b">
        <v>0</v>
      </c>
      <c r="I493" s="79" t="b">
        <v>0</v>
      </c>
      <c r="J493" s="79" t="b">
        <v>0</v>
      </c>
      <c r="K493" s="79" t="b">
        <v>0</v>
      </c>
      <c r="L493" s="79" t="b">
        <v>0</v>
      </c>
    </row>
    <row r="494" spans="1:12" ht="15">
      <c r="A494" s="111" t="s">
        <v>1676</v>
      </c>
      <c r="B494" s="111" t="s">
        <v>1499</v>
      </c>
      <c r="C494" s="79">
        <v>2</v>
      </c>
      <c r="D494" s="115">
        <v>0.0013033170384864428</v>
      </c>
      <c r="E494" s="115">
        <v>1.330413773349191</v>
      </c>
      <c r="F494" s="79" t="s">
        <v>1595</v>
      </c>
      <c r="G494" s="79" t="b">
        <v>0</v>
      </c>
      <c r="H494" s="79" t="b">
        <v>0</v>
      </c>
      <c r="I494" s="79" t="b">
        <v>0</v>
      </c>
      <c r="J494" s="79" t="b">
        <v>0</v>
      </c>
      <c r="K494" s="79" t="b">
        <v>0</v>
      </c>
      <c r="L494" s="79" t="b">
        <v>0</v>
      </c>
    </row>
    <row r="495" spans="1:12" ht="15">
      <c r="A495" s="111" t="s">
        <v>1549</v>
      </c>
      <c r="B495" s="111" t="s">
        <v>1438</v>
      </c>
      <c r="C495" s="79">
        <v>2</v>
      </c>
      <c r="D495" s="115">
        <v>0.0011392232823327327</v>
      </c>
      <c r="E495" s="115">
        <v>0.9112844656072152</v>
      </c>
      <c r="F495" s="79" t="s">
        <v>1595</v>
      </c>
      <c r="G495" s="79" t="b">
        <v>0</v>
      </c>
      <c r="H495" s="79" t="b">
        <v>0</v>
      </c>
      <c r="I495" s="79" t="b">
        <v>0</v>
      </c>
      <c r="J495" s="79" t="b">
        <v>1</v>
      </c>
      <c r="K495" s="79" t="b">
        <v>0</v>
      </c>
      <c r="L495" s="79" t="b">
        <v>0</v>
      </c>
    </row>
    <row r="496" spans="1:12" ht="15">
      <c r="A496" s="111" t="s">
        <v>1463</v>
      </c>
      <c r="B496" s="111" t="s">
        <v>1477</v>
      </c>
      <c r="C496" s="79">
        <v>2</v>
      </c>
      <c r="D496" s="115">
        <v>0.0011392232823327327</v>
      </c>
      <c r="E496" s="115">
        <v>1.5433076803126209</v>
      </c>
      <c r="F496" s="79" t="s">
        <v>1595</v>
      </c>
      <c r="G496" s="79" t="b">
        <v>0</v>
      </c>
      <c r="H496" s="79" t="b">
        <v>0</v>
      </c>
      <c r="I496" s="79" t="b">
        <v>0</v>
      </c>
      <c r="J496" s="79" t="b">
        <v>0</v>
      </c>
      <c r="K496" s="79" t="b">
        <v>0</v>
      </c>
      <c r="L496" s="79" t="b">
        <v>0</v>
      </c>
    </row>
    <row r="497" spans="1:12" ht="15">
      <c r="A497" s="111" t="s">
        <v>1579</v>
      </c>
      <c r="B497" s="111" t="s">
        <v>2088</v>
      </c>
      <c r="C497" s="79">
        <v>2</v>
      </c>
      <c r="D497" s="115">
        <v>0.0011392232823327327</v>
      </c>
      <c r="E497" s="115">
        <v>2.6894357159908586</v>
      </c>
      <c r="F497" s="79" t="s">
        <v>1595</v>
      </c>
      <c r="G497" s="79" t="b">
        <v>0</v>
      </c>
      <c r="H497" s="79" t="b">
        <v>0</v>
      </c>
      <c r="I497" s="79" t="b">
        <v>0</v>
      </c>
      <c r="J497" s="79" t="b">
        <v>0</v>
      </c>
      <c r="K497" s="79" t="b">
        <v>0</v>
      </c>
      <c r="L497" s="79" t="b">
        <v>0</v>
      </c>
    </row>
    <row r="498" spans="1:12" ht="15">
      <c r="A498" s="111" t="s">
        <v>2088</v>
      </c>
      <c r="B498" s="111" t="s">
        <v>2089</v>
      </c>
      <c r="C498" s="79">
        <v>2</v>
      </c>
      <c r="D498" s="115">
        <v>0.0011392232823327327</v>
      </c>
      <c r="E498" s="115">
        <v>3.2335037603411343</v>
      </c>
      <c r="F498" s="79" t="s">
        <v>1595</v>
      </c>
      <c r="G498" s="79" t="b">
        <v>0</v>
      </c>
      <c r="H498" s="79" t="b">
        <v>0</v>
      </c>
      <c r="I498" s="79" t="b">
        <v>0</v>
      </c>
      <c r="J498" s="79" t="b">
        <v>0</v>
      </c>
      <c r="K498" s="79" t="b">
        <v>0</v>
      </c>
      <c r="L498" s="79" t="b">
        <v>0</v>
      </c>
    </row>
    <row r="499" spans="1:12" ht="15">
      <c r="A499" s="111" t="s">
        <v>2089</v>
      </c>
      <c r="B499" s="111" t="s">
        <v>1459</v>
      </c>
      <c r="C499" s="79">
        <v>2</v>
      </c>
      <c r="D499" s="115">
        <v>0.0011392232823327327</v>
      </c>
      <c r="E499" s="115">
        <v>3.2335037603411343</v>
      </c>
      <c r="F499" s="79" t="s">
        <v>1595</v>
      </c>
      <c r="G499" s="79" t="b">
        <v>0</v>
      </c>
      <c r="H499" s="79" t="b">
        <v>0</v>
      </c>
      <c r="I499" s="79" t="b">
        <v>0</v>
      </c>
      <c r="J499" s="79" t="b">
        <v>0</v>
      </c>
      <c r="K499" s="79" t="b">
        <v>0</v>
      </c>
      <c r="L499" s="79" t="b">
        <v>0</v>
      </c>
    </row>
    <row r="500" spans="1:12" ht="15">
      <c r="A500" s="111" t="s">
        <v>1459</v>
      </c>
      <c r="B500" s="111" t="s">
        <v>1709</v>
      </c>
      <c r="C500" s="79">
        <v>2</v>
      </c>
      <c r="D500" s="115">
        <v>0.0011392232823327327</v>
      </c>
      <c r="E500" s="115">
        <v>2.6894357159908586</v>
      </c>
      <c r="F500" s="79" t="s">
        <v>1595</v>
      </c>
      <c r="G500" s="79" t="b">
        <v>0</v>
      </c>
      <c r="H500" s="79" t="b">
        <v>0</v>
      </c>
      <c r="I500" s="79" t="b">
        <v>0</v>
      </c>
      <c r="J500" s="79" t="b">
        <v>1</v>
      </c>
      <c r="K500" s="79" t="b">
        <v>0</v>
      </c>
      <c r="L500" s="79" t="b">
        <v>0</v>
      </c>
    </row>
    <row r="501" spans="1:12" ht="15">
      <c r="A501" s="111" t="s">
        <v>1709</v>
      </c>
      <c r="B501" s="111" t="s">
        <v>1582</v>
      </c>
      <c r="C501" s="79">
        <v>2</v>
      </c>
      <c r="D501" s="115">
        <v>0.0011392232823327327</v>
      </c>
      <c r="E501" s="115">
        <v>2.2123144612711965</v>
      </c>
      <c r="F501" s="79" t="s">
        <v>1595</v>
      </c>
      <c r="G501" s="79" t="b">
        <v>1</v>
      </c>
      <c r="H501" s="79" t="b">
        <v>0</v>
      </c>
      <c r="I501" s="79" t="b">
        <v>0</v>
      </c>
      <c r="J501" s="79" t="b">
        <v>0</v>
      </c>
      <c r="K501" s="79" t="b">
        <v>0</v>
      </c>
      <c r="L501" s="79" t="b">
        <v>0</v>
      </c>
    </row>
    <row r="502" spans="1:12" ht="15">
      <c r="A502" s="111" t="s">
        <v>1582</v>
      </c>
      <c r="B502" s="111" t="s">
        <v>1896</v>
      </c>
      <c r="C502" s="79">
        <v>2</v>
      </c>
      <c r="D502" s="115">
        <v>0.0011392232823327327</v>
      </c>
      <c r="E502" s="115">
        <v>2.580291246565791</v>
      </c>
      <c r="F502" s="79" t="s">
        <v>1595</v>
      </c>
      <c r="G502" s="79" t="b">
        <v>0</v>
      </c>
      <c r="H502" s="79" t="b">
        <v>0</v>
      </c>
      <c r="I502" s="79" t="b">
        <v>0</v>
      </c>
      <c r="J502" s="79" t="b">
        <v>0</v>
      </c>
      <c r="K502" s="79" t="b">
        <v>1</v>
      </c>
      <c r="L502" s="79" t="b">
        <v>0</v>
      </c>
    </row>
    <row r="503" spans="1:12" ht="15">
      <c r="A503" s="111" t="s">
        <v>1896</v>
      </c>
      <c r="B503" s="111" t="s">
        <v>1497</v>
      </c>
      <c r="C503" s="79">
        <v>2</v>
      </c>
      <c r="D503" s="115">
        <v>0.0011392232823327327</v>
      </c>
      <c r="E503" s="115">
        <v>2.4041999875101094</v>
      </c>
      <c r="F503" s="79" t="s">
        <v>1595</v>
      </c>
      <c r="G503" s="79" t="b">
        <v>0</v>
      </c>
      <c r="H503" s="79" t="b">
        <v>1</v>
      </c>
      <c r="I503" s="79" t="b">
        <v>0</v>
      </c>
      <c r="J503" s="79" t="b">
        <v>0</v>
      </c>
      <c r="K503" s="79" t="b">
        <v>0</v>
      </c>
      <c r="L503" s="79" t="b">
        <v>0</v>
      </c>
    </row>
    <row r="504" spans="1:12" ht="15">
      <c r="A504" s="111" t="s">
        <v>1497</v>
      </c>
      <c r="B504" s="111" t="s">
        <v>1895</v>
      </c>
      <c r="C504" s="79">
        <v>2</v>
      </c>
      <c r="D504" s="115">
        <v>0.0011392232823327327</v>
      </c>
      <c r="E504" s="115">
        <v>2.580291246565791</v>
      </c>
      <c r="F504" s="79" t="s">
        <v>1595</v>
      </c>
      <c r="G504" s="79" t="b">
        <v>0</v>
      </c>
      <c r="H504" s="79" t="b">
        <v>0</v>
      </c>
      <c r="I504" s="79" t="b">
        <v>0</v>
      </c>
      <c r="J504" s="79" t="b">
        <v>0</v>
      </c>
      <c r="K504" s="79" t="b">
        <v>0</v>
      </c>
      <c r="L504" s="79" t="b">
        <v>0</v>
      </c>
    </row>
    <row r="505" spans="1:12" ht="15">
      <c r="A505" s="111" t="s">
        <v>1895</v>
      </c>
      <c r="B505" s="111" t="s">
        <v>2090</v>
      </c>
      <c r="C505" s="79">
        <v>2</v>
      </c>
      <c r="D505" s="115">
        <v>0.0011392232823327327</v>
      </c>
      <c r="E505" s="115">
        <v>3.057412501285453</v>
      </c>
      <c r="F505" s="79" t="s">
        <v>1595</v>
      </c>
      <c r="G505" s="79" t="b">
        <v>0</v>
      </c>
      <c r="H505" s="79" t="b">
        <v>0</v>
      </c>
      <c r="I505" s="79" t="b">
        <v>0</v>
      </c>
      <c r="J505" s="79" t="b">
        <v>0</v>
      </c>
      <c r="K505" s="79" t="b">
        <v>1</v>
      </c>
      <c r="L505" s="79" t="b">
        <v>0</v>
      </c>
    </row>
    <row r="506" spans="1:12" ht="15">
      <c r="A506" s="111" t="s">
        <v>2090</v>
      </c>
      <c r="B506" s="111" t="s">
        <v>1908</v>
      </c>
      <c r="C506" s="79">
        <v>2</v>
      </c>
      <c r="D506" s="115">
        <v>0.0011392232823327327</v>
      </c>
      <c r="E506" s="115">
        <v>3.2335037603411343</v>
      </c>
      <c r="F506" s="79" t="s">
        <v>1595</v>
      </c>
      <c r="G506" s="79" t="b">
        <v>0</v>
      </c>
      <c r="H506" s="79" t="b">
        <v>1</v>
      </c>
      <c r="I506" s="79" t="b">
        <v>0</v>
      </c>
      <c r="J506" s="79" t="b">
        <v>0</v>
      </c>
      <c r="K506" s="79" t="b">
        <v>0</v>
      </c>
      <c r="L506" s="79" t="b">
        <v>0</v>
      </c>
    </row>
    <row r="507" spans="1:12" ht="15">
      <c r="A507" s="111" t="s">
        <v>1908</v>
      </c>
      <c r="B507" s="111" t="s">
        <v>1491</v>
      </c>
      <c r="C507" s="79">
        <v>2</v>
      </c>
      <c r="D507" s="115">
        <v>0.0011392232823327327</v>
      </c>
      <c r="E507" s="115">
        <v>2.1279935755711605</v>
      </c>
      <c r="F507" s="79" t="s">
        <v>1595</v>
      </c>
      <c r="G507" s="79" t="b">
        <v>0</v>
      </c>
      <c r="H507" s="79" t="b">
        <v>0</v>
      </c>
      <c r="I507" s="79" t="b">
        <v>0</v>
      </c>
      <c r="J507" s="79" t="b">
        <v>0</v>
      </c>
      <c r="K507" s="79" t="b">
        <v>0</v>
      </c>
      <c r="L507" s="79" t="b">
        <v>0</v>
      </c>
    </row>
    <row r="508" spans="1:12" ht="15">
      <c r="A508" s="111" t="s">
        <v>1491</v>
      </c>
      <c r="B508" s="111" t="s">
        <v>1870</v>
      </c>
      <c r="C508" s="79">
        <v>2</v>
      </c>
      <c r="D508" s="115">
        <v>0.0011392232823327327</v>
      </c>
      <c r="E508" s="115">
        <v>2.304084834626842</v>
      </c>
      <c r="F508" s="79" t="s">
        <v>1595</v>
      </c>
      <c r="G508" s="79" t="b">
        <v>0</v>
      </c>
      <c r="H508" s="79" t="b">
        <v>0</v>
      </c>
      <c r="I508" s="79" t="b">
        <v>0</v>
      </c>
      <c r="J508" s="79" t="b">
        <v>0</v>
      </c>
      <c r="K508" s="79" t="b">
        <v>0</v>
      </c>
      <c r="L508" s="79" t="b">
        <v>0</v>
      </c>
    </row>
    <row r="509" spans="1:12" ht="15">
      <c r="A509" s="111" t="s">
        <v>1547</v>
      </c>
      <c r="B509" s="111" t="s">
        <v>2091</v>
      </c>
      <c r="C509" s="79">
        <v>2</v>
      </c>
      <c r="D509" s="115">
        <v>0.0011392232823327327</v>
      </c>
      <c r="E509" s="115">
        <v>2.455352509957491</v>
      </c>
      <c r="F509" s="79" t="s">
        <v>1595</v>
      </c>
      <c r="G509" s="79" t="b">
        <v>0</v>
      </c>
      <c r="H509" s="79" t="b">
        <v>0</v>
      </c>
      <c r="I509" s="79" t="b">
        <v>0</v>
      </c>
      <c r="J509" s="79" t="b">
        <v>0</v>
      </c>
      <c r="K509" s="79" t="b">
        <v>0</v>
      </c>
      <c r="L509" s="79" t="b">
        <v>0</v>
      </c>
    </row>
    <row r="510" spans="1:12" ht="15">
      <c r="A510" s="111" t="s">
        <v>2091</v>
      </c>
      <c r="B510" s="111" t="s">
        <v>2092</v>
      </c>
      <c r="C510" s="79">
        <v>2</v>
      </c>
      <c r="D510" s="115">
        <v>0.0011392232823327327</v>
      </c>
      <c r="E510" s="115">
        <v>3.2335037603411343</v>
      </c>
      <c r="F510" s="79" t="s">
        <v>1595</v>
      </c>
      <c r="G510" s="79" t="b">
        <v>0</v>
      </c>
      <c r="H510" s="79" t="b">
        <v>0</v>
      </c>
      <c r="I510" s="79" t="b">
        <v>0</v>
      </c>
      <c r="J510" s="79" t="b">
        <v>0</v>
      </c>
      <c r="K510" s="79" t="b">
        <v>1</v>
      </c>
      <c r="L510" s="79" t="b">
        <v>0</v>
      </c>
    </row>
    <row r="511" spans="1:12" ht="15">
      <c r="A511" s="111" t="s">
        <v>2092</v>
      </c>
      <c r="B511" s="111" t="s">
        <v>2093</v>
      </c>
      <c r="C511" s="79">
        <v>2</v>
      </c>
      <c r="D511" s="115">
        <v>0.0011392232823327327</v>
      </c>
      <c r="E511" s="115">
        <v>3.2335037603411343</v>
      </c>
      <c r="F511" s="79" t="s">
        <v>1595</v>
      </c>
      <c r="G511" s="79" t="b">
        <v>0</v>
      </c>
      <c r="H511" s="79" t="b">
        <v>1</v>
      </c>
      <c r="I511" s="79" t="b">
        <v>0</v>
      </c>
      <c r="J511" s="79" t="b">
        <v>0</v>
      </c>
      <c r="K511" s="79" t="b">
        <v>0</v>
      </c>
      <c r="L511" s="79" t="b">
        <v>0</v>
      </c>
    </row>
    <row r="512" spans="1:12" ht="15">
      <c r="A512" s="111" t="s">
        <v>2093</v>
      </c>
      <c r="B512" s="111" t="s">
        <v>2094</v>
      </c>
      <c r="C512" s="79">
        <v>2</v>
      </c>
      <c r="D512" s="115">
        <v>0.0011392232823327327</v>
      </c>
      <c r="E512" s="115">
        <v>3.2335037603411343</v>
      </c>
      <c r="F512" s="79" t="s">
        <v>1595</v>
      </c>
      <c r="G512" s="79" t="b">
        <v>0</v>
      </c>
      <c r="H512" s="79" t="b">
        <v>0</v>
      </c>
      <c r="I512" s="79" t="b">
        <v>0</v>
      </c>
      <c r="J512" s="79" t="b">
        <v>0</v>
      </c>
      <c r="K512" s="79" t="b">
        <v>0</v>
      </c>
      <c r="L512" s="79" t="b">
        <v>0</v>
      </c>
    </row>
    <row r="513" spans="1:12" ht="15">
      <c r="A513" s="111" t="s">
        <v>2094</v>
      </c>
      <c r="B513" s="111" t="s">
        <v>2095</v>
      </c>
      <c r="C513" s="79">
        <v>2</v>
      </c>
      <c r="D513" s="115">
        <v>0.0011392232823327327</v>
      </c>
      <c r="E513" s="115">
        <v>3.2335037603411343</v>
      </c>
      <c r="F513" s="79" t="s">
        <v>1595</v>
      </c>
      <c r="G513" s="79" t="b">
        <v>0</v>
      </c>
      <c r="H513" s="79" t="b">
        <v>0</v>
      </c>
      <c r="I513" s="79" t="b">
        <v>0</v>
      </c>
      <c r="J513" s="79" t="b">
        <v>0</v>
      </c>
      <c r="K513" s="79" t="b">
        <v>0</v>
      </c>
      <c r="L513" s="79" t="b">
        <v>0</v>
      </c>
    </row>
    <row r="514" spans="1:12" ht="15">
      <c r="A514" s="111" t="s">
        <v>2095</v>
      </c>
      <c r="B514" s="111" t="s">
        <v>1591</v>
      </c>
      <c r="C514" s="79">
        <v>2</v>
      </c>
      <c r="D514" s="115">
        <v>0.0011392232823327327</v>
      </c>
      <c r="E514" s="115">
        <v>3.2335037603411343</v>
      </c>
      <c r="F514" s="79" t="s">
        <v>1595</v>
      </c>
      <c r="G514" s="79" t="b">
        <v>0</v>
      </c>
      <c r="H514" s="79" t="b">
        <v>0</v>
      </c>
      <c r="I514" s="79" t="b">
        <v>0</v>
      </c>
      <c r="J514" s="79" t="b">
        <v>0</v>
      </c>
      <c r="K514" s="79" t="b">
        <v>0</v>
      </c>
      <c r="L514" s="79" t="b">
        <v>0</v>
      </c>
    </row>
    <row r="515" spans="1:12" ht="15">
      <c r="A515" s="111" t="s">
        <v>1591</v>
      </c>
      <c r="B515" s="111" t="s">
        <v>1438</v>
      </c>
      <c r="C515" s="79">
        <v>2</v>
      </c>
      <c r="D515" s="115">
        <v>0.0011392232823327327</v>
      </c>
      <c r="E515" s="115">
        <v>1.4553525099574909</v>
      </c>
      <c r="F515" s="79" t="s">
        <v>1595</v>
      </c>
      <c r="G515" s="79" t="b">
        <v>0</v>
      </c>
      <c r="H515" s="79" t="b">
        <v>0</v>
      </c>
      <c r="I515" s="79" t="b">
        <v>0</v>
      </c>
      <c r="J515" s="79" t="b">
        <v>1</v>
      </c>
      <c r="K515" s="79" t="b">
        <v>0</v>
      </c>
      <c r="L515" s="79" t="b">
        <v>0</v>
      </c>
    </row>
    <row r="516" spans="1:12" ht="15">
      <c r="A516" s="111" t="s">
        <v>1439</v>
      </c>
      <c r="B516" s="111" t="s">
        <v>1699</v>
      </c>
      <c r="C516" s="79">
        <v>2</v>
      </c>
      <c r="D516" s="115">
        <v>0.0011392232823327327</v>
      </c>
      <c r="E516" s="115">
        <v>1.0459830395046714</v>
      </c>
      <c r="F516" s="79" t="s">
        <v>1595</v>
      </c>
      <c r="G516" s="79" t="b">
        <v>0</v>
      </c>
      <c r="H516" s="79" t="b">
        <v>0</v>
      </c>
      <c r="I516" s="79" t="b">
        <v>0</v>
      </c>
      <c r="J516" s="79" t="b">
        <v>0</v>
      </c>
      <c r="K516" s="79" t="b">
        <v>0</v>
      </c>
      <c r="L516" s="79" t="b">
        <v>0</v>
      </c>
    </row>
    <row r="517" spans="1:12" ht="15">
      <c r="A517" s="111" t="s">
        <v>1699</v>
      </c>
      <c r="B517" s="111" t="s">
        <v>1491</v>
      </c>
      <c r="C517" s="79">
        <v>2</v>
      </c>
      <c r="D517" s="115">
        <v>0.0011392232823327327</v>
      </c>
      <c r="E517" s="115">
        <v>1.7020248432988794</v>
      </c>
      <c r="F517" s="79" t="s">
        <v>1595</v>
      </c>
      <c r="G517" s="79" t="b">
        <v>0</v>
      </c>
      <c r="H517" s="79" t="b">
        <v>0</v>
      </c>
      <c r="I517" s="79" t="b">
        <v>0</v>
      </c>
      <c r="J517" s="79" t="b">
        <v>0</v>
      </c>
      <c r="K517" s="79" t="b">
        <v>0</v>
      </c>
      <c r="L517" s="79" t="b">
        <v>0</v>
      </c>
    </row>
    <row r="518" spans="1:12" ht="15">
      <c r="A518" s="111" t="s">
        <v>1491</v>
      </c>
      <c r="B518" s="111" t="s">
        <v>2096</v>
      </c>
      <c r="C518" s="79">
        <v>2</v>
      </c>
      <c r="D518" s="115">
        <v>0.0011392232823327327</v>
      </c>
      <c r="E518" s="115">
        <v>2.304084834626842</v>
      </c>
      <c r="F518" s="79" t="s">
        <v>1595</v>
      </c>
      <c r="G518" s="79" t="b">
        <v>0</v>
      </c>
      <c r="H518" s="79" t="b">
        <v>0</v>
      </c>
      <c r="I518" s="79" t="b">
        <v>0</v>
      </c>
      <c r="J518" s="79" t="b">
        <v>1</v>
      </c>
      <c r="K518" s="79" t="b">
        <v>0</v>
      </c>
      <c r="L518" s="79" t="b">
        <v>0</v>
      </c>
    </row>
    <row r="519" spans="1:12" ht="15">
      <c r="A519" s="111" t="s">
        <v>2096</v>
      </c>
      <c r="B519" s="111" t="s">
        <v>2097</v>
      </c>
      <c r="C519" s="79">
        <v>2</v>
      </c>
      <c r="D519" s="115">
        <v>0.0011392232823327327</v>
      </c>
      <c r="E519" s="115">
        <v>3.2335037603411343</v>
      </c>
      <c r="F519" s="79" t="s">
        <v>1595</v>
      </c>
      <c r="G519" s="79" t="b">
        <v>1</v>
      </c>
      <c r="H519" s="79" t="b">
        <v>0</v>
      </c>
      <c r="I519" s="79" t="b">
        <v>0</v>
      </c>
      <c r="J519" s="79" t="b">
        <v>0</v>
      </c>
      <c r="K519" s="79" t="b">
        <v>0</v>
      </c>
      <c r="L519" s="79" t="b">
        <v>0</v>
      </c>
    </row>
    <row r="520" spans="1:12" ht="15">
      <c r="A520" s="111" t="s">
        <v>2097</v>
      </c>
      <c r="B520" s="111" t="s">
        <v>1496</v>
      </c>
      <c r="C520" s="79">
        <v>2</v>
      </c>
      <c r="D520" s="115">
        <v>0.0011392232823327327</v>
      </c>
      <c r="E520" s="115">
        <v>2.6894357159908586</v>
      </c>
      <c r="F520" s="79" t="s">
        <v>1595</v>
      </c>
      <c r="G520" s="79" t="b">
        <v>0</v>
      </c>
      <c r="H520" s="79" t="b">
        <v>0</v>
      </c>
      <c r="I520" s="79" t="b">
        <v>0</v>
      </c>
      <c r="J520" s="79" t="b">
        <v>0</v>
      </c>
      <c r="K520" s="79" t="b">
        <v>0</v>
      </c>
      <c r="L520" s="79" t="b">
        <v>0</v>
      </c>
    </row>
    <row r="521" spans="1:12" ht="15">
      <c r="A521" s="111" t="s">
        <v>1438</v>
      </c>
      <c r="B521" s="111" t="s">
        <v>1749</v>
      </c>
      <c r="C521" s="79">
        <v>2</v>
      </c>
      <c r="D521" s="115">
        <v>0.0011392232823327327</v>
      </c>
      <c r="E521" s="115">
        <v>1.032790026377121</v>
      </c>
      <c r="F521" s="79" t="s">
        <v>1595</v>
      </c>
      <c r="G521" s="79" t="b">
        <v>1</v>
      </c>
      <c r="H521" s="79" t="b">
        <v>0</v>
      </c>
      <c r="I521" s="79" t="b">
        <v>0</v>
      </c>
      <c r="J521" s="79" t="b">
        <v>0</v>
      </c>
      <c r="K521" s="79" t="b">
        <v>0</v>
      </c>
      <c r="L521" s="79" t="b">
        <v>0</v>
      </c>
    </row>
    <row r="522" spans="1:12" ht="15">
      <c r="A522" s="111" t="s">
        <v>1749</v>
      </c>
      <c r="B522" s="111" t="s">
        <v>2098</v>
      </c>
      <c r="C522" s="79">
        <v>2</v>
      </c>
      <c r="D522" s="115">
        <v>0.0011392232823327327</v>
      </c>
      <c r="E522" s="115">
        <v>2.835563751669097</v>
      </c>
      <c r="F522" s="79" t="s">
        <v>1595</v>
      </c>
      <c r="G522" s="79" t="b">
        <v>0</v>
      </c>
      <c r="H522" s="79" t="b">
        <v>0</v>
      </c>
      <c r="I522" s="79" t="b">
        <v>0</v>
      </c>
      <c r="J522" s="79" t="b">
        <v>0</v>
      </c>
      <c r="K522" s="79" t="b">
        <v>0</v>
      </c>
      <c r="L522" s="79" t="b">
        <v>0</v>
      </c>
    </row>
    <row r="523" spans="1:12" ht="15">
      <c r="A523" s="111" t="s">
        <v>2098</v>
      </c>
      <c r="B523" s="111" t="s">
        <v>1543</v>
      </c>
      <c r="C523" s="79">
        <v>2</v>
      </c>
      <c r="D523" s="115">
        <v>0.0011392232823327327</v>
      </c>
      <c r="E523" s="115">
        <v>3.057412501285453</v>
      </c>
      <c r="F523" s="79" t="s">
        <v>1595</v>
      </c>
      <c r="G523" s="79" t="b">
        <v>0</v>
      </c>
      <c r="H523" s="79" t="b">
        <v>0</v>
      </c>
      <c r="I523" s="79" t="b">
        <v>0</v>
      </c>
      <c r="J523" s="79" t="b">
        <v>0</v>
      </c>
      <c r="K523" s="79" t="b">
        <v>0</v>
      </c>
      <c r="L523" s="79" t="b">
        <v>0</v>
      </c>
    </row>
    <row r="524" spans="1:12" ht="15">
      <c r="A524" s="111" t="s">
        <v>1543</v>
      </c>
      <c r="B524" s="111" t="s">
        <v>1679</v>
      </c>
      <c r="C524" s="79">
        <v>2</v>
      </c>
      <c r="D524" s="115">
        <v>0.0011392232823327327</v>
      </c>
      <c r="E524" s="115">
        <v>2.1543225142935096</v>
      </c>
      <c r="F524" s="79" t="s">
        <v>1595</v>
      </c>
      <c r="G524" s="79" t="b">
        <v>0</v>
      </c>
      <c r="H524" s="79" t="b">
        <v>0</v>
      </c>
      <c r="I524" s="79" t="b">
        <v>0</v>
      </c>
      <c r="J524" s="79" t="b">
        <v>0</v>
      </c>
      <c r="K524" s="79" t="b">
        <v>0</v>
      </c>
      <c r="L524" s="79" t="b">
        <v>0</v>
      </c>
    </row>
    <row r="525" spans="1:12" ht="15">
      <c r="A525" s="111" t="s">
        <v>1679</v>
      </c>
      <c r="B525" s="111" t="s">
        <v>1898</v>
      </c>
      <c r="C525" s="79">
        <v>2</v>
      </c>
      <c r="D525" s="115">
        <v>0.0011392232823327327</v>
      </c>
      <c r="E525" s="115">
        <v>2.0796888959966053</v>
      </c>
      <c r="F525" s="79" t="s">
        <v>1595</v>
      </c>
      <c r="G525" s="79" t="b">
        <v>0</v>
      </c>
      <c r="H525" s="79" t="b">
        <v>0</v>
      </c>
      <c r="I525" s="79" t="b">
        <v>0</v>
      </c>
      <c r="J525" s="79" t="b">
        <v>0</v>
      </c>
      <c r="K525" s="79" t="b">
        <v>0</v>
      </c>
      <c r="L525" s="79" t="b">
        <v>0</v>
      </c>
    </row>
    <row r="526" spans="1:12" ht="15">
      <c r="A526" s="111" t="s">
        <v>1898</v>
      </c>
      <c r="B526" s="111" t="s">
        <v>1527</v>
      </c>
      <c r="C526" s="79">
        <v>2</v>
      </c>
      <c r="D526" s="115">
        <v>0.0011392232823327327</v>
      </c>
      <c r="E526" s="115">
        <v>2.2792612509018095</v>
      </c>
      <c r="F526" s="79" t="s">
        <v>1595</v>
      </c>
      <c r="G526" s="79" t="b">
        <v>0</v>
      </c>
      <c r="H526" s="79" t="b">
        <v>0</v>
      </c>
      <c r="I526" s="79" t="b">
        <v>0</v>
      </c>
      <c r="J526" s="79" t="b">
        <v>0</v>
      </c>
      <c r="K526" s="79" t="b">
        <v>0</v>
      </c>
      <c r="L526" s="79" t="b">
        <v>0</v>
      </c>
    </row>
    <row r="527" spans="1:12" ht="15">
      <c r="A527" s="111" t="s">
        <v>1527</v>
      </c>
      <c r="B527" s="111" t="s">
        <v>1566</v>
      </c>
      <c r="C527" s="79">
        <v>2</v>
      </c>
      <c r="D527" s="115">
        <v>0.0011392232823327327</v>
      </c>
      <c r="E527" s="115">
        <v>1.756382505621472</v>
      </c>
      <c r="F527" s="79" t="s">
        <v>1595</v>
      </c>
      <c r="G527" s="79" t="b">
        <v>0</v>
      </c>
      <c r="H527" s="79" t="b">
        <v>0</v>
      </c>
      <c r="I527" s="79" t="b">
        <v>0</v>
      </c>
      <c r="J527" s="79" t="b">
        <v>0</v>
      </c>
      <c r="K527" s="79" t="b">
        <v>0</v>
      </c>
      <c r="L527" s="79" t="b">
        <v>0</v>
      </c>
    </row>
    <row r="528" spans="1:12" ht="15">
      <c r="A528" s="111" t="s">
        <v>1566</v>
      </c>
      <c r="B528" s="111" t="s">
        <v>2099</v>
      </c>
      <c r="C528" s="79">
        <v>2</v>
      </c>
      <c r="D528" s="115">
        <v>0.0011392232823327327</v>
      </c>
      <c r="E528" s="115">
        <v>2.5345337560051155</v>
      </c>
      <c r="F528" s="79" t="s">
        <v>1595</v>
      </c>
      <c r="G528" s="79" t="b">
        <v>0</v>
      </c>
      <c r="H528" s="79" t="b">
        <v>0</v>
      </c>
      <c r="I528" s="79" t="b">
        <v>0</v>
      </c>
      <c r="J528" s="79" t="b">
        <v>0</v>
      </c>
      <c r="K528" s="79" t="b">
        <v>1</v>
      </c>
      <c r="L528" s="79" t="b">
        <v>0</v>
      </c>
    </row>
    <row r="529" spans="1:12" ht="15">
      <c r="A529" s="111" t="s">
        <v>2099</v>
      </c>
      <c r="B529" s="111" t="s">
        <v>1439</v>
      </c>
      <c r="C529" s="79">
        <v>2</v>
      </c>
      <c r="D529" s="115">
        <v>0.0011392232823327327</v>
      </c>
      <c r="E529" s="115">
        <v>1.610254469943234</v>
      </c>
      <c r="F529" s="79" t="s">
        <v>1595</v>
      </c>
      <c r="G529" s="79" t="b">
        <v>0</v>
      </c>
      <c r="H529" s="79" t="b">
        <v>1</v>
      </c>
      <c r="I529" s="79" t="b">
        <v>0</v>
      </c>
      <c r="J529" s="79" t="b">
        <v>0</v>
      </c>
      <c r="K529" s="79" t="b">
        <v>0</v>
      </c>
      <c r="L529" s="79" t="b">
        <v>0</v>
      </c>
    </row>
    <row r="530" spans="1:12" ht="15">
      <c r="A530" s="111" t="s">
        <v>1679</v>
      </c>
      <c r="B530" s="111" t="s">
        <v>1733</v>
      </c>
      <c r="C530" s="79">
        <v>2</v>
      </c>
      <c r="D530" s="115">
        <v>0.0011392232823327327</v>
      </c>
      <c r="E530" s="115">
        <v>1.778658900332624</v>
      </c>
      <c r="F530" s="79" t="s">
        <v>1595</v>
      </c>
      <c r="G530" s="79" t="b">
        <v>0</v>
      </c>
      <c r="H530" s="79" t="b">
        <v>0</v>
      </c>
      <c r="I530" s="79" t="b">
        <v>0</v>
      </c>
      <c r="J530" s="79" t="b">
        <v>0</v>
      </c>
      <c r="K530" s="79" t="b">
        <v>0</v>
      </c>
      <c r="L530" s="79" t="b">
        <v>0</v>
      </c>
    </row>
    <row r="531" spans="1:12" ht="15">
      <c r="A531" s="111" t="s">
        <v>1733</v>
      </c>
      <c r="B531" s="111" t="s">
        <v>1584</v>
      </c>
      <c r="C531" s="79">
        <v>2</v>
      </c>
      <c r="D531" s="115">
        <v>0.0011392232823327327</v>
      </c>
      <c r="E531" s="115">
        <v>2.455352509957491</v>
      </c>
      <c r="F531" s="79" t="s">
        <v>1595</v>
      </c>
      <c r="G531" s="79" t="b">
        <v>0</v>
      </c>
      <c r="H531" s="79" t="b">
        <v>0</v>
      </c>
      <c r="I531" s="79" t="b">
        <v>0</v>
      </c>
      <c r="J531" s="79" t="b">
        <v>0</v>
      </c>
      <c r="K531" s="79" t="b">
        <v>0</v>
      </c>
      <c r="L531" s="79" t="b">
        <v>0</v>
      </c>
    </row>
    <row r="532" spans="1:12" ht="15">
      <c r="A532" s="111" t="s">
        <v>1584</v>
      </c>
      <c r="B532" s="111" t="s">
        <v>2100</v>
      </c>
      <c r="C532" s="79">
        <v>2</v>
      </c>
      <c r="D532" s="115">
        <v>0.0011392232823327327</v>
      </c>
      <c r="E532" s="115">
        <v>2.932473764677153</v>
      </c>
      <c r="F532" s="79" t="s">
        <v>1595</v>
      </c>
      <c r="G532" s="79" t="b">
        <v>0</v>
      </c>
      <c r="H532" s="79" t="b">
        <v>0</v>
      </c>
      <c r="I532" s="79" t="b">
        <v>0</v>
      </c>
      <c r="J532" s="79" t="b">
        <v>0</v>
      </c>
      <c r="K532" s="79" t="b">
        <v>0</v>
      </c>
      <c r="L532" s="79" t="b">
        <v>0</v>
      </c>
    </row>
    <row r="533" spans="1:12" ht="15">
      <c r="A533" s="111" t="s">
        <v>2100</v>
      </c>
      <c r="B533" s="111" t="s">
        <v>2101</v>
      </c>
      <c r="C533" s="79">
        <v>2</v>
      </c>
      <c r="D533" s="115">
        <v>0.0011392232823327327</v>
      </c>
      <c r="E533" s="115">
        <v>3.2335037603411343</v>
      </c>
      <c r="F533" s="79" t="s">
        <v>1595</v>
      </c>
      <c r="G533" s="79" t="b">
        <v>0</v>
      </c>
      <c r="H533" s="79" t="b">
        <v>0</v>
      </c>
      <c r="I533" s="79" t="b">
        <v>0</v>
      </c>
      <c r="J533" s="79" t="b">
        <v>1</v>
      </c>
      <c r="K533" s="79" t="b">
        <v>0</v>
      </c>
      <c r="L533" s="79" t="b">
        <v>0</v>
      </c>
    </row>
    <row r="534" spans="1:12" ht="15">
      <c r="A534" s="111" t="s">
        <v>2101</v>
      </c>
      <c r="B534" s="111" t="s">
        <v>2102</v>
      </c>
      <c r="C534" s="79">
        <v>2</v>
      </c>
      <c r="D534" s="115">
        <v>0.0011392232823327327</v>
      </c>
      <c r="E534" s="115">
        <v>3.2335037603411343</v>
      </c>
      <c r="F534" s="79" t="s">
        <v>1595</v>
      </c>
      <c r="G534" s="79" t="b">
        <v>1</v>
      </c>
      <c r="H534" s="79" t="b">
        <v>0</v>
      </c>
      <c r="I534" s="79" t="b">
        <v>0</v>
      </c>
      <c r="J534" s="79" t="b">
        <v>0</v>
      </c>
      <c r="K534" s="79" t="b">
        <v>0</v>
      </c>
      <c r="L534" s="79" t="b">
        <v>0</v>
      </c>
    </row>
    <row r="535" spans="1:12" ht="15">
      <c r="A535" s="111" t="s">
        <v>2102</v>
      </c>
      <c r="B535" s="111" t="s">
        <v>2103</v>
      </c>
      <c r="C535" s="79">
        <v>2</v>
      </c>
      <c r="D535" s="115">
        <v>0.0011392232823327327</v>
      </c>
      <c r="E535" s="115">
        <v>3.2335037603411343</v>
      </c>
      <c r="F535" s="79" t="s">
        <v>1595</v>
      </c>
      <c r="G535" s="79" t="b">
        <v>0</v>
      </c>
      <c r="H535" s="79" t="b">
        <v>0</v>
      </c>
      <c r="I535" s="79" t="b">
        <v>0</v>
      </c>
      <c r="J535" s="79" t="b">
        <v>0</v>
      </c>
      <c r="K535" s="79" t="b">
        <v>0</v>
      </c>
      <c r="L535" s="79" t="b">
        <v>0</v>
      </c>
    </row>
    <row r="536" spans="1:12" ht="15">
      <c r="A536" s="111" t="s">
        <v>2103</v>
      </c>
      <c r="B536" s="111" t="s">
        <v>1474</v>
      </c>
      <c r="C536" s="79">
        <v>2</v>
      </c>
      <c r="D536" s="115">
        <v>0.0011392232823327327</v>
      </c>
      <c r="E536" s="115">
        <v>2.580291246565791</v>
      </c>
      <c r="F536" s="79" t="s">
        <v>1595</v>
      </c>
      <c r="G536" s="79" t="b">
        <v>0</v>
      </c>
      <c r="H536" s="79" t="b">
        <v>0</v>
      </c>
      <c r="I536" s="79" t="b">
        <v>0</v>
      </c>
      <c r="J536" s="79" t="b">
        <v>0</v>
      </c>
      <c r="K536" s="79" t="b">
        <v>0</v>
      </c>
      <c r="L536" s="79" t="b">
        <v>0</v>
      </c>
    </row>
    <row r="537" spans="1:12" ht="15">
      <c r="A537" s="111" t="s">
        <v>1474</v>
      </c>
      <c r="B537" s="111" t="s">
        <v>2104</v>
      </c>
      <c r="C537" s="79">
        <v>2</v>
      </c>
      <c r="D537" s="115">
        <v>0.0011392232823327327</v>
      </c>
      <c r="E537" s="115">
        <v>2.6314437690131722</v>
      </c>
      <c r="F537" s="79" t="s">
        <v>1595</v>
      </c>
      <c r="G537" s="79" t="b">
        <v>0</v>
      </c>
      <c r="H537" s="79" t="b">
        <v>0</v>
      </c>
      <c r="I537" s="79" t="b">
        <v>0</v>
      </c>
      <c r="J537" s="79" t="b">
        <v>0</v>
      </c>
      <c r="K537" s="79" t="b">
        <v>0</v>
      </c>
      <c r="L537" s="79" t="b">
        <v>0</v>
      </c>
    </row>
    <row r="538" spans="1:12" ht="15">
      <c r="A538" s="111" t="s">
        <v>2104</v>
      </c>
      <c r="B538" s="111" t="s">
        <v>1497</v>
      </c>
      <c r="C538" s="79">
        <v>2</v>
      </c>
      <c r="D538" s="115">
        <v>0.0011392232823327327</v>
      </c>
      <c r="E538" s="115">
        <v>2.580291246565791</v>
      </c>
      <c r="F538" s="79" t="s">
        <v>1595</v>
      </c>
      <c r="G538" s="79" t="b">
        <v>0</v>
      </c>
      <c r="H538" s="79" t="b">
        <v>0</v>
      </c>
      <c r="I538" s="79" t="b">
        <v>0</v>
      </c>
      <c r="J538" s="79" t="b">
        <v>0</v>
      </c>
      <c r="K538" s="79" t="b">
        <v>0</v>
      </c>
      <c r="L538" s="79" t="b">
        <v>0</v>
      </c>
    </row>
    <row r="539" spans="1:12" ht="15">
      <c r="A539" s="111" t="s">
        <v>1497</v>
      </c>
      <c r="B539" s="111" t="s">
        <v>2105</v>
      </c>
      <c r="C539" s="79">
        <v>2</v>
      </c>
      <c r="D539" s="115">
        <v>0.0011392232823327327</v>
      </c>
      <c r="E539" s="115">
        <v>2.580291246565791</v>
      </c>
      <c r="F539" s="79" t="s">
        <v>1595</v>
      </c>
      <c r="G539" s="79" t="b">
        <v>0</v>
      </c>
      <c r="H539" s="79" t="b">
        <v>0</v>
      </c>
      <c r="I539" s="79" t="b">
        <v>0</v>
      </c>
      <c r="J539" s="79" t="b">
        <v>0</v>
      </c>
      <c r="K539" s="79" t="b">
        <v>0</v>
      </c>
      <c r="L539" s="79" t="b">
        <v>0</v>
      </c>
    </row>
    <row r="540" spans="1:12" ht="15">
      <c r="A540" s="111" t="s">
        <v>2105</v>
      </c>
      <c r="B540" s="111" t="s">
        <v>1452</v>
      </c>
      <c r="C540" s="79">
        <v>2</v>
      </c>
      <c r="D540" s="115">
        <v>0.0011392232823327327</v>
      </c>
      <c r="E540" s="115">
        <v>2.304084834626842</v>
      </c>
      <c r="F540" s="79" t="s">
        <v>1595</v>
      </c>
      <c r="G540" s="79" t="b">
        <v>0</v>
      </c>
      <c r="H540" s="79" t="b">
        <v>0</v>
      </c>
      <c r="I540" s="79" t="b">
        <v>0</v>
      </c>
      <c r="J540" s="79" t="b">
        <v>0</v>
      </c>
      <c r="K540" s="79" t="b">
        <v>0</v>
      </c>
      <c r="L540" s="79" t="b">
        <v>0</v>
      </c>
    </row>
    <row r="541" spans="1:12" ht="15">
      <c r="A541" s="111" t="s">
        <v>1452</v>
      </c>
      <c r="B541" s="111" t="s">
        <v>1572</v>
      </c>
      <c r="C541" s="79">
        <v>2</v>
      </c>
      <c r="D541" s="115">
        <v>0.0011392232823327327</v>
      </c>
      <c r="E541" s="115">
        <v>2.0030548389628606</v>
      </c>
      <c r="F541" s="79" t="s">
        <v>1595</v>
      </c>
      <c r="G541" s="79" t="b">
        <v>0</v>
      </c>
      <c r="H541" s="79" t="b">
        <v>0</v>
      </c>
      <c r="I541" s="79" t="b">
        <v>0</v>
      </c>
      <c r="J541" s="79" t="b">
        <v>1</v>
      </c>
      <c r="K541" s="79" t="b">
        <v>0</v>
      </c>
      <c r="L541" s="79" t="b">
        <v>0</v>
      </c>
    </row>
    <row r="542" spans="1:12" ht="15">
      <c r="A542" s="111" t="s">
        <v>1572</v>
      </c>
      <c r="B542" s="111" t="s">
        <v>2106</v>
      </c>
      <c r="C542" s="79">
        <v>2</v>
      </c>
      <c r="D542" s="115">
        <v>0.0011392232823327327</v>
      </c>
      <c r="E542" s="115">
        <v>2.932473764677153</v>
      </c>
      <c r="F542" s="79" t="s">
        <v>1595</v>
      </c>
      <c r="G542" s="79" t="b">
        <v>1</v>
      </c>
      <c r="H542" s="79" t="b">
        <v>0</v>
      </c>
      <c r="I542" s="79" t="b">
        <v>0</v>
      </c>
      <c r="J542" s="79" t="b">
        <v>0</v>
      </c>
      <c r="K542" s="79" t="b">
        <v>0</v>
      </c>
      <c r="L542" s="79" t="b">
        <v>0</v>
      </c>
    </row>
    <row r="543" spans="1:12" ht="15">
      <c r="A543" s="111" t="s">
        <v>2106</v>
      </c>
      <c r="B543" s="111" t="s">
        <v>1572</v>
      </c>
      <c r="C543" s="79">
        <v>2</v>
      </c>
      <c r="D543" s="115">
        <v>0.0011392232823327327</v>
      </c>
      <c r="E543" s="115">
        <v>2.932473764677153</v>
      </c>
      <c r="F543" s="79" t="s">
        <v>1595</v>
      </c>
      <c r="G543" s="79" t="b">
        <v>0</v>
      </c>
      <c r="H543" s="79" t="b">
        <v>0</v>
      </c>
      <c r="I543" s="79" t="b">
        <v>0</v>
      </c>
      <c r="J543" s="79" t="b">
        <v>1</v>
      </c>
      <c r="K543" s="79" t="b">
        <v>0</v>
      </c>
      <c r="L543" s="79" t="b">
        <v>0</v>
      </c>
    </row>
    <row r="544" spans="1:12" ht="15">
      <c r="A544" s="111" t="s">
        <v>1572</v>
      </c>
      <c r="B544" s="111" t="s">
        <v>1584</v>
      </c>
      <c r="C544" s="79">
        <v>2</v>
      </c>
      <c r="D544" s="115">
        <v>0.0011392232823327327</v>
      </c>
      <c r="E544" s="115">
        <v>2.6314437690131722</v>
      </c>
      <c r="F544" s="79" t="s">
        <v>1595</v>
      </c>
      <c r="G544" s="79" t="b">
        <v>1</v>
      </c>
      <c r="H544" s="79" t="b">
        <v>0</v>
      </c>
      <c r="I544" s="79" t="b">
        <v>0</v>
      </c>
      <c r="J544" s="79" t="b">
        <v>0</v>
      </c>
      <c r="K544" s="79" t="b">
        <v>0</v>
      </c>
      <c r="L544" s="79" t="b">
        <v>0</v>
      </c>
    </row>
    <row r="545" spans="1:12" ht="15">
      <c r="A545" s="111" t="s">
        <v>1584</v>
      </c>
      <c r="B545" s="111" t="s">
        <v>1743</v>
      </c>
      <c r="C545" s="79">
        <v>2</v>
      </c>
      <c r="D545" s="115">
        <v>0.0011392232823327327</v>
      </c>
      <c r="E545" s="115">
        <v>2.5345337560051155</v>
      </c>
      <c r="F545" s="79" t="s">
        <v>1595</v>
      </c>
      <c r="G545" s="79" t="b">
        <v>0</v>
      </c>
      <c r="H545" s="79" t="b">
        <v>0</v>
      </c>
      <c r="I545" s="79" t="b">
        <v>0</v>
      </c>
      <c r="J545" s="79" t="b">
        <v>0</v>
      </c>
      <c r="K545" s="79" t="b">
        <v>0</v>
      </c>
      <c r="L545" s="79" t="b">
        <v>0</v>
      </c>
    </row>
    <row r="546" spans="1:12" ht="15">
      <c r="A546" s="111" t="s">
        <v>1743</v>
      </c>
      <c r="B546" s="111" t="s">
        <v>1744</v>
      </c>
      <c r="C546" s="79">
        <v>2</v>
      </c>
      <c r="D546" s="115">
        <v>0.0011392232823327327</v>
      </c>
      <c r="E546" s="115">
        <v>2.5345337560051155</v>
      </c>
      <c r="F546" s="79" t="s">
        <v>1595</v>
      </c>
      <c r="G546" s="79" t="b">
        <v>0</v>
      </c>
      <c r="H546" s="79" t="b">
        <v>0</v>
      </c>
      <c r="I546" s="79" t="b">
        <v>0</v>
      </c>
      <c r="J546" s="79" t="b">
        <v>0</v>
      </c>
      <c r="K546" s="79" t="b">
        <v>0</v>
      </c>
      <c r="L546" s="79" t="b">
        <v>0</v>
      </c>
    </row>
    <row r="547" spans="1:12" ht="15">
      <c r="A547" s="111" t="s">
        <v>1478</v>
      </c>
      <c r="B547" s="111" t="s">
        <v>2107</v>
      </c>
      <c r="C547" s="79">
        <v>2</v>
      </c>
      <c r="D547" s="115">
        <v>0.0011392232823327327</v>
      </c>
      <c r="E547" s="115">
        <v>2.4931410708468906</v>
      </c>
      <c r="F547" s="79" t="s">
        <v>1595</v>
      </c>
      <c r="G547" s="79" t="b">
        <v>0</v>
      </c>
      <c r="H547" s="79" t="b">
        <v>0</v>
      </c>
      <c r="I547" s="79" t="b">
        <v>0</v>
      </c>
      <c r="J547" s="79" t="b">
        <v>0</v>
      </c>
      <c r="K547" s="79" t="b">
        <v>0</v>
      </c>
      <c r="L547" s="79" t="b">
        <v>0</v>
      </c>
    </row>
    <row r="548" spans="1:12" ht="15">
      <c r="A548" s="111" t="s">
        <v>2107</v>
      </c>
      <c r="B548" s="111" t="s">
        <v>2108</v>
      </c>
      <c r="C548" s="79">
        <v>2</v>
      </c>
      <c r="D548" s="115">
        <v>0.0011392232823327327</v>
      </c>
      <c r="E548" s="115">
        <v>3.2335037603411343</v>
      </c>
      <c r="F548" s="79" t="s">
        <v>1595</v>
      </c>
      <c r="G548" s="79" t="b">
        <v>0</v>
      </c>
      <c r="H548" s="79" t="b">
        <v>0</v>
      </c>
      <c r="I548" s="79" t="b">
        <v>0</v>
      </c>
      <c r="J548" s="79" t="b">
        <v>0</v>
      </c>
      <c r="K548" s="79" t="b">
        <v>1</v>
      </c>
      <c r="L548" s="79" t="b">
        <v>0</v>
      </c>
    </row>
    <row r="549" spans="1:12" ht="15">
      <c r="A549" s="111" t="s">
        <v>2108</v>
      </c>
      <c r="B549" s="111" t="s">
        <v>1880</v>
      </c>
      <c r="C549" s="79">
        <v>2</v>
      </c>
      <c r="D549" s="115">
        <v>0.0011392232823327327</v>
      </c>
      <c r="E549" s="115">
        <v>3.057412501285453</v>
      </c>
      <c r="F549" s="79" t="s">
        <v>1595</v>
      </c>
      <c r="G549" s="79" t="b">
        <v>0</v>
      </c>
      <c r="H549" s="79" t="b">
        <v>1</v>
      </c>
      <c r="I549" s="79" t="b">
        <v>0</v>
      </c>
      <c r="J549" s="79" t="b">
        <v>0</v>
      </c>
      <c r="K549" s="79" t="b">
        <v>0</v>
      </c>
      <c r="L549" s="79" t="b">
        <v>0</v>
      </c>
    </row>
    <row r="550" spans="1:12" ht="15">
      <c r="A550" s="111" t="s">
        <v>1880</v>
      </c>
      <c r="B550" s="111" t="s">
        <v>2109</v>
      </c>
      <c r="C550" s="79">
        <v>2</v>
      </c>
      <c r="D550" s="115">
        <v>0.0011392232823327327</v>
      </c>
      <c r="E550" s="115">
        <v>3.2335037603411343</v>
      </c>
      <c r="F550" s="79" t="s">
        <v>1595</v>
      </c>
      <c r="G550" s="79" t="b">
        <v>0</v>
      </c>
      <c r="H550" s="79" t="b">
        <v>0</v>
      </c>
      <c r="I550" s="79" t="b">
        <v>0</v>
      </c>
      <c r="J550" s="79" t="b">
        <v>0</v>
      </c>
      <c r="K550" s="79" t="b">
        <v>0</v>
      </c>
      <c r="L550" s="79" t="b">
        <v>0</v>
      </c>
    </row>
    <row r="551" spans="1:12" ht="15">
      <c r="A551" s="111" t="s">
        <v>2109</v>
      </c>
      <c r="B551" s="111" t="s">
        <v>1686</v>
      </c>
      <c r="C551" s="79">
        <v>2</v>
      </c>
      <c r="D551" s="115">
        <v>0.0011392232823327327</v>
      </c>
      <c r="E551" s="115">
        <v>2.6314437690131722</v>
      </c>
      <c r="F551" s="79" t="s">
        <v>1595</v>
      </c>
      <c r="G551" s="79" t="b">
        <v>0</v>
      </c>
      <c r="H551" s="79" t="b">
        <v>0</v>
      </c>
      <c r="I551" s="79" t="b">
        <v>0</v>
      </c>
      <c r="J551" s="79" t="b">
        <v>0</v>
      </c>
      <c r="K551" s="79" t="b">
        <v>0</v>
      </c>
      <c r="L551" s="79" t="b">
        <v>0</v>
      </c>
    </row>
    <row r="552" spans="1:12" ht="15">
      <c r="A552" s="111" t="s">
        <v>1686</v>
      </c>
      <c r="B552" s="111" t="s">
        <v>1796</v>
      </c>
      <c r="C552" s="79">
        <v>2</v>
      </c>
      <c r="D552" s="115">
        <v>0.0011392232823327327</v>
      </c>
      <c r="E552" s="115">
        <v>2.4041999875101094</v>
      </c>
      <c r="F552" s="79" t="s">
        <v>1595</v>
      </c>
      <c r="G552" s="79" t="b">
        <v>0</v>
      </c>
      <c r="H552" s="79" t="b">
        <v>0</v>
      </c>
      <c r="I552" s="79" t="b">
        <v>0</v>
      </c>
      <c r="J552" s="79" t="b">
        <v>0</v>
      </c>
      <c r="K552" s="79" t="b">
        <v>0</v>
      </c>
      <c r="L552" s="79" t="b">
        <v>0</v>
      </c>
    </row>
    <row r="553" spans="1:12" ht="15">
      <c r="A553" s="111" t="s">
        <v>1796</v>
      </c>
      <c r="B553" s="111" t="s">
        <v>1534</v>
      </c>
      <c r="C553" s="79">
        <v>2</v>
      </c>
      <c r="D553" s="115">
        <v>0.0011392232823327327</v>
      </c>
      <c r="E553" s="115">
        <v>2.756382505621472</v>
      </c>
      <c r="F553" s="79" t="s">
        <v>1595</v>
      </c>
      <c r="G553" s="79" t="b">
        <v>0</v>
      </c>
      <c r="H553" s="79" t="b">
        <v>0</v>
      </c>
      <c r="I553" s="79" t="b">
        <v>0</v>
      </c>
      <c r="J553" s="79" t="b">
        <v>0</v>
      </c>
      <c r="K553" s="79" t="b">
        <v>0</v>
      </c>
      <c r="L553" s="79" t="b">
        <v>0</v>
      </c>
    </row>
    <row r="554" spans="1:12" ht="15">
      <c r="A554" s="111" t="s">
        <v>1534</v>
      </c>
      <c r="B554" s="111" t="s">
        <v>2110</v>
      </c>
      <c r="C554" s="79">
        <v>2</v>
      </c>
      <c r="D554" s="115">
        <v>0.0011392232823327327</v>
      </c>
      <c r="E554" s="115">
        <v>3.057412501285453</v>
      </c>
      <c r="F554" s="79" t="s">
        <v>1595</v>
      </c>
      <c r="G554" s="79" t="b">
        <v>0</v>
      </c>
      <c r="H554" s="79" t="b">
        <v>0</v>
      </c>
      <c r="I554" s="79" t="b">
        <v>0</v>
      </c>
      <c r="J554" s="79" t="b">
        <v>0</v>
      </c>
      <c r="K554" s="79" t="b">
        <v>0</v>
      </c>
      <c r="L554" s="79" t="b">
        <v>0</v>
      </c>
    </row>
    <row r="555" spans="1:12" ht="15">
      <c r="A555" s="111" t="s">
        <v>2110</v>
      </c>
      <c r="B555" s="111" t="s">
        <v>1686</v>
      </c>
      <c r="C555" s="79">
        <v>2</v>
      </c>
      <c r="D555" s="115">
        <v>0.0011392232823327327</v>
      </c>
      <c r="E555" s="115">
        <v>2.6314437690131722</v>
      </c>
      <c r="F555" s="79" t="s">
        <v>1595</v>
      </c>
      <c r="G555" s="79" t="b">
        <v>0</v>
      </c>
      <c r="H555" s="79" t="b">
        <v>0</v>
      </c>
      <c r="I555" s="79" t="b">
        <v>0</v>
      </c>
      <c r="J555" s="79" t="b">
        <v>0</v>
      </c>
      <c r="K555" s="79" t="b">
        <v>0</v>
      </c>
      <c r="L555" s="79" t="b">
        <v>0</v>
      </c>
    </row>
    <row r="556" spans="1:12" ht="15">
      <c r="A556" s="111" t="s">
        <v>1686</v>
      </c>
      <c r="B556" s="111" t="s">
        <v>2111</v>
      </c>
      <c r="C556" s="79">
        <v>2</v>
      </c>
      <c r="D556" s="115">
        <v>0.0011392232823327327</v>
      </c>
      <c r="E556" s="115">
        <v>2.580291246565791</v>
      </c>
      <c r="F556" s="79" t="s">
        <v>1595</v>
      </c>
      <c r="G556" s="79" t="b">
        <v>0</v>
      </c>
      <c r="H556" s="79" t="b">
        <v>0</v>
      </c>
      <c r="I556" s="79" t="b">
        <v>0</v>
      </c>
      <c r="J556" s="79" t="b">
        <v>0</v>
      </c>
      <c r="K556" s="79" t="b">
        <v>0</v>
      </c>
      <c r="L556" s="79" t="b">
        <v>0</v>
      </c>
    </row>
    <row r="557" spans="1:12" ht="15">
      <c r="A557" s="111" t="s">
        <v>2111</v>
      </c>
      <c r="B557" s="111" t="s">
        <v>1474</v>
      </c>
      <c r="C557" s="79">
        <v>2</v>
      </c>
      <c r="D557" s="115">
        <v>0.0011392232823327327</v>
      </c>
      <c r="E557" s="115">
        <v>2.580291246565791</v>
      </c>
      <c r="F557" s="79" t="s">
        <v>1595</v>
      </c>
      <c r="G557" s="79" t="b">
        <v>0</v>
      </c>
      <c r="H557" s="79" t="b">
        <v>0</v>
      </c>
      <c r="I557" s="79" t="b">
        <v>0</v>
      </c>
      <c r="J557" s="79" t="b">
        <v>0</v>
      </c>
      <c r="K557" s="79" t="b">
        <v>0</v>
      </c>
      <c r="L557" s="79" t="b">
        <v>0</v>
      </c>
    </row>
    <row r="558" spans="1:12" ht="15">
      <c r="A558" s="111" t="s">
        <v>1474</v>
      </c>
      <c r="B558" s="111" t="s">
        <v>1785</v>
      </c>
      <c r="C558" s="79">
        <v>2</v>
      </c>
      <c r="D558" s="115">
        <v>0.0011392232823327327</v>
      </c>
      <c r="E558" s="115">
        <v>2.330413773349191</v>
      </c>
      <c r="F558" s="79" t="s">
        <v>1595</v>
      </c>
      <c r="G558" s="79" t="b">
        <v>0</v>
      </c>
      <c r="H558" s="79" t="b">
        <v>0</v>
      </c>
      <c r="I558" s="79" t="b">
        <v>0</v>
      </c>
      <c r="J558" s="79" t="b">
        <v>0</v>
      </c>
      <c r="K558" s="79" t="b">
        <v>0</v>
      </c>
      <c r="L558" s="79" t="b">
        <v>0</v>
      </c>
    </row>
    <row r="559" spans="1:12" ht="15">
      <c r="A559" s="111" t="s">
        <v>1785</v>
      </c>
      <c r="B559" s="111" t="s">
        <v>2112</v>
      </c>
      <c r="C559" s="79">
        <v>2</v>
      </c>
      <c r="D559" s="115">
        <v>0.0011392232823327327</v>
      </c>
      <c r="E559" s="115">
        <v>2.932473764677153</v>
      </c>
      <c r="F559" s="79" t="s">
        <v>1595</v>
      </c>
      <c r="G559" s="79" t="b">
        <v>0</v>
      </c>
      <c r="H559" s="79" t="b">
        <v>0</v>
      </c>
      <c r="I559" s="79" t="b">
        <v>0</v>
      </c>
      <c r="J559" s="79" t="b">
        <v>0</v>
      </c>
      <c r="K559" s="79" t="b">
        <v>0</v>
      </c>
      <c r="L559" s="79" t="b">
        <v>0</v>
      </c>
    </row>
    <row r="560" spans="1:12" ht="15">
      <c r="A560" s="111" t="s">
        <v>2112</v>
      </c>
      <c r="B560" s="111" t="s">
        <v>2113</v>
      </c>
      <c r="C560" s="79">
        <v>2</v>
      </c>
      <c r="D560" s="115">
        <v>0.0011392232823327327</v>
      </c>
      <c r="E560" s="115">
        <v>3.2335037603411343</v>
      </c>
      <c r="F560" s="79" t="s">
        <v>1595</v>
      </c>
      <c r="G560" s="79" t="b">
        <v>0</v>
      </c>
      <c r="H560" s="79" t="b">
        <v>0</v>
      </c>
      <c r="I560" s="79" t="b">
        <v>0</v>
      </c>
      <c r="J560" s="79" t="b">
        <v>0</v>
      </c>
      <c r="K560" s="79" t="b">
        <v>0</v>
      </c>
      <c r="L560" s="79" t="b">
        <v>0</v>
      </c>
    </row>
    <row r="561" spans="1:12" ht="15">
      <c r="A561" s="111" t="s">
        <v>1794</v>
      </c>
      <c r="B561" s="111" t="s">
        <v>1565</v>
      </c>
      <c r="C561" s="79">
        <v>2</v>
      </c>
      <c r="D561" s="115">
        <v>0.0011392232823327327</v>
      </c>
      <c r="E561" s="115">
        <v>2.932473764677153</v>
      </c>
      <c r="F561" s="79" t="s">
        <v>1595</v>
      </c>
      <c r="G561" s="79" t="b">
        <v>0</v>
      </c>
      <c r="H561" s="79" t="b">
        <v>0</v>
      </c>
      <c r="I561" s="79" t="b">
        <v>0</v>
      </c>
      <c r="J561" s="79" t="b">
        <v>1</v>
      </c>
      <c r="K561" s="79" t="b">
        <v>0</v>
      </c>
      <c r="L561" s="79" t="b">
        <v>0</v>
      </c>
    </row>
    <row r="562" spans="1:12" ht="15">
      <c r="A562" s="111" t="s">
        <v>1565</v>
      </c>
      <c r="B562" s="111" t="s">
        <v>1439</v>
      </c>
      <c r="C562" s="79">
        <v>2</v>
      </c>
      <c r="D562" s="115">
        <v>0.0011392232823327327</v>
      </c>
      <c r="E562" s="115">
        <v>1.610254469943234</v>
      </c>
      <c r="F562" s="79" t="s">
        <v>1595</v>
      </c>
      <c r="G562" s="79" t="b">
        <v>1</v>
      </c>
      <c r="H562" s="79" t="b">
        <v>0</v>
      </c>
      <c r="I562" s="79" t="b">
        <v>0</v>
      </c>
      <c r="J562" s="79" t="b">
        <v>0</v>
      </c>
      <c r="K562" s="79" t="b">
        <v>0</v>
      </c>
      <c r="L562" s="79" t="b">
        <v>0</v>
      </c>
    </row>
    <row r="563" spans="1:12" ht="15">
      <c r="A563" s="111" t="s">
        <v>1439</v>
      </c>
      <c r="B563" s="111" t="s">
        <v>1524</v>
      </c>
      <c r="C563" s="79">
        <v>2</v>
      </c>
      <c r="D563" s="115">
        <v>0.0011392232823327327</v>
      </c>
      <c r="E563" s="115">
        <v>1.4719517717769526</v>
      </c>
      <c r="F563" s="79" t="s">
        <v>1595</v>
      </c>
      <c r="G563" s="79" t="b">
        <v>0</v>
      </c>
      <c r="H563" s="79" t="b">
        <v>0</v>
      </c>
      <c r="I563" s="79" t="b">
        <v>0</v>
      </c>
      <c r="J563" s="79" t="b">
        <v>0</v>
      </c>
      <c r="K563" s="79" t="b">
        <v>0</v>
      </c>
      <c r="L563" s="79" t="b">
        <v>0</v>
      </c>
    </row>
    <row r="564" spans="1:12" ht="15">
      <c r="A564" s="111" t="s">
        <v>1524</v>
      </c>
      <c r="B564" s="111" t="s">
        <v>1877</v>
      </c>
      <c r="C564" s="79">
        <v>2</v>
      </c>
      <c r="D564" s="115">
        <v>0.0011392232823327327</v>
      </c>
      <c r="E564" s="115">
        <v>2.881321242229772</v>
      </c>
      <c r="F564" s="79" t="s">
        <v>1595</v>
      </c>
      <c r="G564" s="79" t="b">
        <v>0</v>
      </c>
      <c r="H564" s="79" t="b">
        <v>0</v>
      </c>
      <c r="I564" s="79" t="b">
        <v>0</v>
      </c>
      <c r="J564" s="79" t="b">
        <v>0</v>
      </c>
      <c r="K564" s="79" t="b">
        <v>1</v>
      </c>
      <c r="L564" s="79" t="b">
        <v>0</v>
      </c>
    </row>
    <row r="565" spans="1:12" ht="15">
      <c r="A565" s="111" t="s">
        <v>1877</v>
      </c>
      <c r="B565" s="111" t="s">
        <v>1707</v>
      </c>
      <c r="C565" s="79">
        <v>2</v>
      </c>
      <c r="D565" s="115">
        <v>0.0011392232823327327</v>
      </c>
      <c r="E565" s="115">
        <v>2.5133444569351777</v>
      </c>
      <c r="F565" s="79" t="s">
        <v>1595</v>
      </c>
      <c r="G565" s="79" t="b">
        <v>0</v>
      </c>
      <c r="H565" s="79" t="b">
        <v>1</v>
      </c>
      <c r="I565" s="79" t="b">
        <v>0</v>
      </c>
      <c r="J565" s="79" t="b">
        <v>0</v>
      </c>
      <c r="K565" s="79" t="b">
        <v>1</v>
      </c>
      <c r="L565" s="79" t="b">
        <v>0</v>
      </c>
    </row>
    <row r="566" spans="1:12" ht="15">
      <c r="A566" s="111" t="s">
        <v>1707</v>
      </c>
      <c r="B566" s="111" t="s">
        <v>2114</v>
      </c>
      <c r="C566" s="79">
        <v>2</v>
      </c>
      <c r="D566" s="115">
        <v>0.0011392232823327327</v>
      </c>
      <c r="E566" s="115">
        <v>2.6894357159908586</v>
      </c>
      <c r="F566" s="79" t="s">
        <v>1595</v>
      </c>
      <c r="G566" s="79" t="b">
        <v>0</v>
      </c>
      <c r="H566" s="79" t="b">
        <v>1</v>
      </c>
      <c r="I566" s="79" t="b">
        <v>0</v>
      </c>
      <c r="J566" s="79" t="b">
        <v>0</v>
      </c>
      <c r="K566" s="79" t="b">
        <v>0</v>
      </c>
      <c r="L566" s="79" t="b">
        <v>0</v>
      </c>
    </row>
    <row r="567" spans="1:12" ht="15">
      <c r="A567" s="111" t="s">
        <v>2114</v>
      </c>
      <c r="B567" s="111" t="s">
        <v>2115</v>
      </c>
      <c r="C567" s="79">
        <v>2</v>
      </c>
      <c r="D567" s="115">
        <v>0.0011392232823327327</v>
      </c>
      <c r="E567" s="115">
        <v>3.2335037603411343</v>
      </c>
      <c r="F567" s="79" t="s">
        <v>1595</v>
      </c>
      <c r="G567" s="79" t="b">
        <v>0</v>
      </c>
      <c r="H567" s="79" t="b">
        <v>0</v>
      </c>
      <c r="I567" s="79" t="b">
        <v>0</v>
      </c>
      <c r="J567" s="79" t="b">
        <v>1</v>
      </c>
      <c r="K567" s="79" t="b">
        <v>0</v>
      </c>
      <c r="L567" s="79" t="b">
        <v>0</v>
      </c>
    </row>
    <row r="568" spans="1:12" ht="15">
      <c r="A568" s="111" t="s">
        <v>2115</v>
      </c>
      <c r="B568" s="111" t="s">
        <v>1536</v>
      </c>
      <c r="C568" s="79">
        <v>2</v>
      </c>
      <c r="D568" s="115">
        <v>0.0011392232823327327</v>
      </c>
      <c r="E568" s="115">
        <v>2.835563751669097</v>
      </c>
      <c r="F568" s="79" t="s">
        <v>1595</v>
      </c>
      <c r="G568" s="79" t="b">
        <v>1</v>
      </c>
      <c r="H568" s="79" t="b">
        <v>0</v>
      </c>
      <c r="I568" s="79" t="b">
        <v>0</v>
      </c>
      <c r="J568" s="79" t="b">
        <v>0</v>
      </c>
      <c r="K568" s="79" t="b">
        <v>0</v>
      </c>
      <c r="L568" s="79" t="b">
        <v>0</v>
      </c>
    </row>
    <row r="569" spans="1:12" ht="15">
      <c r="A569" s="111" t="s">
        <v>1536</v>
      </c>
      <c r="B569" s="111" t="s">
        <v>1472</v>
      </c>
      <c r="C569" s="79">
        <v>2</v>
      </c>
      <c r="D569" s="115">
        <v>0.0011392232823327327</v>
      </c>
      <c r="E569" s="115">
        <v>2.291495707318821</v>
      </c>
      <c r="F569" s="79" t="s">
        <v>1595</v>
      </c>
      <c r="G569" s="79" t="b">
        <v>0</v>
      </c>
      <c r="H569" s="79" t="b">
        <v>0</v>
      </c>
      <c r="I569" s="79" t="b">
        <v>0</v>
      </c>
      <c r="J569" s="79" t="b">
        <v>0</v>
      </c>
      <c r="K569" s="79" t="b">
        <v>0</v>
      </c>
      <c r="L569" s="79" t="b">
        <v>0</v>
      </c>
    </row>
    <row r="570" spans="1:12" ht="15">
      <c r="A570" s="111" t="s">
        <v>1472</v>
      </c>
      <c r="B570" s="111" t="s">
        <v>1909</v>
      </c>
      <c r="C570" s="79">
        <v>2</v>
      </c>
      <c r="D570" s="115">
        <v>0.0011392232823327327</v>
      </c>
      <c r="E570" s="115">
        <v>2.455352509957491</v>
      </c>
      <c r="F570" s="79" t="s">
        <v>1595</v>
      </c>
      <c r="G570" s="79" t="b">
        <v>0</v>
      </c>
      <c r="H570" s="79" t="b">
        <v>0</v>
      </c>
      <c r="I570" s="79" t="b">
        <v>0</v>
      </c>
      <c r="J570" s="79" t="b">
        <v>0</v>
      </c>
      <c r="K570" s="79" t="b">
        <v>1</v>
      </c>
      <c r="L570" s="79" t="b">
        <v>0</v>
      </c>
    </row>
    <row r="571" spans="1:12" ht="15">
      <c r="A571" s="111" t="s">
        <v>2116</v>
      </c>
      <c r="B571" s="111" t="s">
        <v>2117</v>
      </c>
      <c r="C571" s="79">
        <v>2</v>
      </c>
      <c r="D571" s="115">
        <v>0.0011392232823327327</v>
      </c>
      <c r="E571" s="115">
        <v>3.2335037603411343</v>
      </c>
      <c r="F571" s="79" t="s">
        <v>1595</v>
      </c>
      <c r="G571" s="79" t="b">
        <v>0</v>
      </c>
      <c r="H571" s="79" t="b">
        <v>0</v>
      </c>
      <c r="I571" s="79" t="b">
        <v>0</v>
      </c>
      <c r="J571" s="79" t="b">
        <v>0</v>
      </c>
      <c r="K571" s="79" t="b">
        <v>0</v>
      </c>
      <c r="L571" s="79" t="b">
        <v>0</v>
      </c>
    </row>
    <row r="572" spans="1:12" ht="15">
      <c r="A572" s="111" t="s">
        <v>2117</v>
      </c>
      <c r="B572" s="111" t="s">
        <v>1590</v>
      </c>
      <c r="C572" s="79">
        <v>2</v>
      </c>
      <c r="D572" s="115">
        <v>0.0011392232823327327</v>
      </c>
      <c r="E572" s="115">
        <v>2.756382505621472</v>
      </c>
      <c r="F572" s="79" t="s">
        <v>1595</v>
      </c>
      <c r="G572" s="79" t="b">
        <v>0</v>
      </c>
      <c r="H572" s="79" t="b">
        <v>0</v>
      </c>
      <c r="I572" s="79" t="b">
        <v>0</v>
      </c>
      <c r="J572" s="79" t="b">
        <v>1</v>
      </c>
      <c r="K572" s="79" t="b">
        <v>0</v>
      </c>
      <c r="L572" s="79" t="b">
        <v>0</v>
      </c>
    </row>
    <row r="573" spans="1:12" ht="15">
      <c r="A573" s="111" t="s">
        <v>1509</v>
      </c>
      <c r="B573" s="111" t="s">
        <v>2119</v>
      </c>
      <c r="C573" s="79">
        <v>2</v>
      </c>
      <c r="D573" s="115">
        <v>0.0011392232823327327</v>
      </c>
      <c r="E573" s="115">
        <v>2.6894357159908586</v>
      </c>
      <c r="F573" s="79" t="s">
        <v>1595</v>
      </c>
      <c r="G573" s="79" t="b">
        <v>0</v>
      </c>
      <c r="H573" s="79" t="b">
        <v>0</v>
      </c>
      <c r="I573" s="79" t="b">
        <v>0</v>
      </c>
      <c r="J573" s="79" t="b">
        <v>0</v>
      </c>
      <c r="K573" s="79" t="b">
        <v>0</v>
      </c>
      <c r="L573" s="79" t="b">
        <v>0</v>
      </c>
    </row>
    <row r="574" spans="1:12" ht="15">
      <c r="A574" s="111" t="s">
        <v>2119</v>
      </c>
      <c r="B574" s="111" t="s">
        <v>1440</v>
      </c>
      <c r="C574" s="79">
        <v>2</v>
      </c>
      <c r="D574" s="115">
        <v>0.0011392232823327327</v>
      </c>
      <c r="E574" s="115">
        <v>2.0030548389628606</v>
      </c>
      <c r="F574" s="79" t="s">
        <v>1595</v>
      </c>
      <c r="G574" s="79" t="b">
        <v>0</v>
      </c>
      <c r="H574" s="79" t="b">
        <v>0</v>
      </c>
      <c r="I574" s="79" t="b">
        <v>0</v>
      </c>
      <c r="J574" s="79" t="b">
        <v>0</v>
      </c>
      <c r="K574" s="79" t="b">
        <v>0</v>
      </c>
      <c r="L574" s="79" t="b">
        <v>0</v>
      </c>
    </row>
    <row r="575" spans="1:12" ht="15">
      <c r="A575" s="111" t="s">
        <v>1440</v>
      </c>
      <c r="B575" s="111" t="s">
        <v>1550</v>
      </c>
      <c r="C575" s="79">
        <v>2</v>
      </c>
      <c r="D575" s="115">
        <v>0.0011392232823327327</v>
      </c>
      <c r="E575" s="115">
        <v>0.7855708947489543</v>
      </c>
      <c r="F575" s="79" t="s">
        <v>1595</v>
      </c>
      <c r="G575" s="79" t="b">
        <v>0</v>
      </c>
      <c r="H575" s="79" t="b">
        <v>0</v>
      </c>
      <c r="I575" s="79" t="b">
        <v>0</v>
      </c>
      <c r="J575" s="79" t="b">
        <v>0</v>
      </c>
      <c r="K575" s="79" t="b">
        <v>0</v>
      </c>
      <c r="L575" s="79" t="b">
        <v>0</v>
      </c>
    </row>
    <row r="576" spans="1:12" ht="15">
      <c r="A576" s="111" t="s">
        <v>1550</v>
      </c>
      <c r="B576" s="111" t="s">
        <v>1496</v>
      </c>
      <c r="C576" s="79">
        <v>2</v>
      </c>
      <c r="D576" s="115">
        <v>0.0011392232823327327</v>
      </c>
      <c r="E576" s="115">
        <v>1.6682464169209208</v>
      </c>
      <c r="F576" s="79" t="s">
        <v>1595</v>
      </c>
      <c r="G576" s="79" t="b">
        <v>0</v>
      </c>
      <c r="H576" s="79" t="b">
        <v>0</v>
      </c>
      <c r="I576" s="79" t="b">
        <v>0</v>
      </c>
      <c r="J576" s="79" t="b">
        <v>0</v>
      </c>
      <c r="K576" s="79" t="b">
        <v>0</v>
      </c>
      <c r="L576" s="79" t="b">
        <v>0</v>
      </c>
    </row>
    <row r="577" spans="1:12" ht="15">
      <c r="A577" s="111" t="s">
        <v>1496</v>
      </c>
      <c r="B577" s="111" t="s">
        <v>1444</v>
      </c>
      <c r="C577" s="79">
        <v>2</v>
      </c>
      <c r="D577" s="115">
        <v>0.0011392232823327327</v>
      </c>
      <c r="E577" s="115">
        <v>2.036223202215515</v>
      </c>
      <c r="F577" s="79" t="s">
        <v>1595</v>
      </c>
      <c r="G577" s="79" t="b">
        <v>0</v>
      </c>
      <c r="H577" s="79" t="b">
        <v>0</v>
      </c>
      <c r="I577" s="79" t="b">
        <v>0</v>
      </c>
      <c r="J577" s="79" t="b">
        <v>0</v>
      </c>
      <c r="K577" s="79" t="b">
        <v>0</v>
      </c>
      <c r="L577" s="79" t="b">
        <v>0</v>
      </c>
    </row>
    <row r="578" spans="1:12" ht="15">
      <c r="A578" s="111" t="s">
        <v>1676</v>
      </c>
      <c r="B578" s="111" t="s">
        <v>1549</v>
      </c>
      <c r="C578" s="79">
        <v>2</v>
      </c>
      <c r="D578" s="115">
        <v>0.0011392232823327327</v>
      </c>
      <c r="E578" s="115">
        <v>1.1543225142935096</v>
      </c>
      <c r="F578" s="79" t="s">
        <v>1595</v>
      </c>
      <c r="G578" s="79" t="b">
        <v>0</v>
      </c>
      <c r="H578" s="79" t="b">
        <v>0</v>
      </c>
      <c r="I578" s="79" t="b">
        <v>0</v>
      </c>
      <c r="J578" s="79" t="b">
        <v>0</v>
      </c>
      <c r="K578" s="79" t="b">
        <v>0</v>
      </c>
      <c r="L578" s="79" t="b">
        <v>0</v>
      </c>
    </row>
    <row r="579" spans="1:12" ht="15">
      <c r="A579" s="111" t="s">
        <v>1549</v>
      </c>
      <c r="B579" s="111" t="s">
        <v>1537</v>
      </c>
      <c r="C579" s="79">
        <v>2</v>
      </c>
      <c r="D579" s="115">
        <v>0.0011392232823327327</v>
      </c>
      <c r="E579" s="115">
        <v>1.99046571165484</v>
      </c>
      <c r="F579" s="79" t="s">
        <v>1595</v>
      </c>
      <c r="G579" s="79" t="b">
        <v>0</v>
      </c>
      <c r="H579" s="79" t="b">
        <v>0</v>
      </c>
      <c r="I579" s="79" t="b">
        <v>0</v>
      </c>
      <c r="J579" s="79" t="b">
        <v>0</v>
      </c>
      <c r="K579" s="79" t="b">
        <v>0</v>
      </c>
      <c r="L579" s="79" t="b">
        <v>0</v>
      </c>
    </row>
    <row r="580" spans="1:12" ht="15">
      <c r="A580" s="111" t="s">
        <v>1537</v>
      </c>
      <c r="B580" s="111" t="s">
        <v>1475</v>
      </c>
      <c r="C580" s="79">
        <v>2</v>
      </c>
      <c r="D580" s="115">
        <v>0.0011392232823327327</v>
      </c>
      <c r="E580" s="115">
        <v>2.2335037603411343</v>
      </c>
      <c r="F580" s="79" t="s">
        <v>1595</v>
      </c>
      <c r="G580" s="79" t="b">
        <v>0</v>
      </c>
      <c r="H580" s="79" t="b">
        <v>0</v>
      </c>
      <c r="I580" s="79" t="b">
        <v>0</v>
      </c>
      <c r="J580" s="79" t="b">
        <v>0</v>
      </c>
      <c r="K580" s="79" t="b">
        <v>0</v>
      </c>
      <c r="L580" s="79" t="b">
        <v>0</v>
      </c>
    </row>
    <row r="581" spans="1:12" ht="15">
      <c r="A581" s="111" t="s">
        <v>1475</v>
      </c>
      <c r="B581" s="111" t="s">
        <v>2120</v>
      </c>
      <c r="C581" s="79">
        <v>2</v>
      </c>
      <c r="D581" s="115">
        <v>0.0011392232823327327</v>
      </c>
      <c r="E581" s="115">
        <v>2.932473764677153</v>
      </c>
      <c r="F581" s="79" t="s">
        <v>1595</v>
      </c>
      <c r="G581" s="79" t="b">
        <v>0</v>
      </c>
      <c r="H581" s="79" t="b">
        <v>0</v>
      </c>
      <c r="I581" s="79" t="b">
        <v>0</v>
      </c>
      <c r="J581" s="79" t="b">
        <v>0</v>
      </c>
      <c r="K581" s="79" t="b">
        <v>0</v>
      </c>
      <c r="L581" s="79" t="b">
        <v>0</v>
      </c>
    </row>
    <row r="582" spans="1:12" ht="15">
      <c r="A582" s="111" t="s">
        <v>2120</v>
      </c>
      <c r="B582" s="111" t="s">
        <v>2121</v>
      </c>
      <c r="C582" s="79">
        <v>2</v>
      </c>
      <c r="D582" s="115">
        <v>0.0011392232823327327</v>
      </c>
      <c r="E582" s="115">
        <v>3.2335037603411343</v>
      </c>
      <c r="F582" s="79" t="s">
        <v>1595</v>
      </c>
      <c r="G582" s="79" t="b">
        <v>0</v>
      </c>
      <c r="H582" s="79" t="b">
        <v>0</v>
      </c>
      <c r="I582" s="79" t="b">
        <v>0</v>
      </c>
      <c r="J582" s="79" t="b">
        <v>0</v>
      </c>
      <c r="K582" s="79" t="b">
        <v>0</v>
      </c>
      <c r="L582" s="79" t="b">
        <v>0</v>
      </c>
    </row>
    <row r="583" spans="1:12" ht="15">
      <c r="A583" s="111" t="s">
        <v>2121</v>
      </c>
      <c r="B583" s="111" t="s">
        <v>1522</v>
      </c>
      <c r="C583" s="79">
        <v>2</v>
      </c>
      <c r="D583" s="115">
        <v>0.0011392232823327327</v>
      </c>
      <c r="E583" s="115">
        <v>2.6894357159908586</v>
      </c>
      <c r="F583" s="79" t="s">
        <v>1595</v>
      </c>
      <c r="G583" s="79" t="b">
        <v>0</v>
      </c>
      <c r="H583" s="79" t="b">
        <v>0</v>
      </c>
      <c r="I583" s="79" t="b">
        <v>0</v>
      </c>
      <c r="J583" s="79" t="b">
        <v>0</v>
      </c>
      <c r="K583" s="79" t="b">
        <v>0</v>
      </c>
      <c r="L583" s="79" t="b">
        <v>0</v>
      </c>
    </row>
    <row r="584" spans="1:12" ht="15">
      <c r="A584" s="111" t="s">
        <v>1522</v>
      </c>
      <c r="B584" s="111" t="s">
        <v>1438</v>
      </c>
      <c r="C584" s="79">
        <v>2</v>
      </c>
      <c r="D584" s="115">
        <v>0.0011392232823327327</v>
      </c>
      <c r="E584" s="115">
        <v>0.9112844656072152</v>
      </c>
      <c r="F584" s="79" t="s">
        <v>1595</v>
      </c>
      <c r="G584" s="79" t="b">
        <v>0</v>
      </c>
      <c r="H584" s="79" t="b">
        <v>0</v>
      </c>
      <c r="I584" s="79" t="b">
        <v>0</v>
      </c>
      <c r="J584" s="79" t="b">
        <v>1</v>
      </c>
      <c r="K584" s="79" t="b">
        <v>0</v>
      </c>
      <c r="L584" s="79" t="b">
        <v>0</v>
      </c>
    </row>
    <row r="585" spans="1:12" ht="15">
      <c r="A585" s="111" t="s">
        <v>1438</v>
      </c>
      <c r="B585" s="111" t="s">
        <v>2122</v>
      </c>
      <c r="C585" s="79">
        <v>2</v>
      </c>
      <c r="D585" s="115">
        <v>0.0011392232823327327</v>
      </c>
      <c r="E585" s="115">
        <v>1.4307300350491587</v>
      </c>
      <c r="F585" s="79" t="s">
        <v>1595</v>
      </c>
      <c r="G585" s="79" t="b">
        <v>1</v>
      </c>
      <c r="H585" s="79" t="b">
        <v>0</v>
      </c>
      <c r="I585" s="79" t="b">
        <v>0</v>
      </c>
      <c r="J585" s="79" t="b">
        <v>1</v>
      </c>
      <c r="K585" s="79" t="b">
        <v>0</v>
      </c>
      <c r="L585" s="79" t="b">
        <v>0</v>
      </c>
    </row>
    <row r="586" spans="1:12" ht="15">
      <c r="A586" s="111" t="s">
        <v>2122</v>
      </c>
      <c r="B586" s="111" t="s">
        <v>1795</v>
      </c>
      <c r="C586" s="79">
        <v>2</v>
      </c>
      <c r="D586" s="115">
        <v>0.0011392232823327327</v>
      </c>
      <c r="E586" s="115">
        <v>2.932473764677153</v>
      </c>
      <c r="F586" s="79" t="s">
        <v>1595</v>
      </c>
      <c r="G586" s="79" t="b">
        <v>1</v>
      </c>
      <c r="H586" s="79" t="b">
        <v>0</v>
      </c>
      <c r="I586" s="79" t="b">
        <v>0</v>
      </c>
      <c r="J586" s="79" t="b">
        <v>1</v>
      </c>
      <c r="K586" s="79" t="b">
        <v>0</v>
      </c>
      <c r="L586" s="79" t="b">
        <v>0</v>
      </c>
    </row>
    <row r="587" spans="1:12" ht="15">
      <c r="A587" s="111" t="s">
        <v>1795</v>
      </c>
      <c r="B587" s="111" t="s">
        <v>1440</v>
      </c>
      <c r="C587" s="79">
        <v>2</v>
      </c>
      <c r="D587" s="115">
        <v>0.0011392232823327327</v>
      </c>
      <c r="E587" s="115">
        <v>1.7020248432988794</v>
      </c>
      <c r="F587" s="79" t="s">
        <v>1595</v>
      </c>
      <c r="G587" s="79" t="b">
        <v>1</v>
      </c>
      <c r="H587" s="79" t="b">
        <v>0</v>
      </c>
      <c r="I587" s="79" t="b">
        <v>0</v>
      </c>
      <c r="J587" s="79" t="b">
        <v>0</v>
      </c>
      <c r="K587" s="79" t="b">
        <v>0</v>
      </c>
      <c r="L587" s="79" t="b">
        <v>0</v>
      </c>
    </row>
    <row r="588" spans="1:12" ht="15">
      <c r="A588" s="111" t="s">
        <v>1439</v>
      </c>
      <c r="B588" s="111" t="s">
        <v>2123</v>
      </c>
      <c r="C588" s="79">
        <v>2</v>
      </c>
      <c r="D588" s="115">
        <v>0.0011392232823327327</v>
      </c>
      <c r="E588" s="115">
        <v>1.6480430308326337</v>
      </c>
      <c r="F588" s="79" t="s">
        <v>1595</v>
      </c>
      <c r="G588" s="79" t="b">
        <v>0</v>
      </c>
      <c r="H588" s="79" t="b">
        <v>0</v>
      </c>
      <c r="I588" s="79" t="b">
        <v>0</v>
      </c>
      <c r="J588" s="79" t="b">
        <v>0</v>
      </c>
      <c r="K588" s="79" t="b">
        <v>0</v>
      </c>
      <c r="L588" s="79" t="b">
        <v>0</v>
      </c>
    </row>
    <row r="589" spans="1:12" ht="15">
      <c r="A589" s="111" t="s">
        <v>2123</v>
      </c>
      <c r="B589" s="111" t="s">
        <v>1452</v>
      </c>
      <c r="C589" s="79">
        <v>2</v>
      </c>
      <c r="D589" s="115">
        <v>0.0011392232823327327</v>
      </c>
      <c r="E589" s="115">
        <v>2.304084834626842</v>
      </c>
      <c r="F589" s="79" t="s">
        <v>1595</v>
      </c>
      <c r="G589" s="79" t="b">
        <v>0</v>
      </c>
      <c r="H589" s="79" t="b">
        <v>0</v>
      </c>
      <c r="I589" s="79" t="b">
        <v>0</v>
      </c>
      <c r="J589" s="79" t="b">
        <v>0</v>
      </c>
      <c r="K589" s="79" t="b">
        <v>0</v>
      </c>
      <c r="L589" s="79" t="b">
        <v>0</v>
      </c>
    </row>
    <row r="590" spans="1:12" ht="15">
      <c r="A590" s="111" t="s">
        <v>1452</v>
      </c>
      <c r="B590" s="111" t="s">
        <v>1709</v>
      </c>
      <c r="C590" s="79">
        <v>2</v>
      </c>
      <c r="D590" s="115">
        <v>0.0011392232823327327</v>
      </c>
      <c r="E590" s="115">
        <v>1.760016790276566</v>
      </c>
      <c r="F590" s="79" t="s">
        <v>1595</v>
      </c>
      <c r="G590" s="79" t="b">
        <v>0</v>
      </c>
      <c r="H590" s="79" t="b">
        <v>0</v>
      </c>
      <c r="I590" s="79" t="b">
        <v>0</v>
      </c>
      <c r="J590" s="79" t="b">
        <v>1</v>
      </c>
      <c r="K590" s="79" t="b">
        <v>0</v>
      </c>
      <c r="L590" s="79" t="b">
        <v>0</v>
      </c>
    </row>
    <row r="591" spans="1:12" ht="15">
      <c r="A591" s="111" t="s">
        <v>1709</v>
      </c>
      <c r="B591" s="111" t="s">
        <v>1484</v>
      </c>
      <c r="C591" s="79">
        <v>2</v>
      </c>
      <c r="D591" s="115">
        <v>0.0011392232823327327</v>
      </c>
      <c r="E591" s="115">
        <v>2.2123144612711965</v>
      </c>
      <c r="F591" s="79" t="s">
        <v>1595</v>
      </c>
      <c r="G591" s="79" t="b">
        <v>1</v>
      </c>
      <c r="H591" s="79" t="b">
        <v>0</v>
      </c>
      <c r="I591" s="79" t="b">
        <v>0</v>
      </c>
      <c r="J591" s="79" t="b">
        <v>0</v>
      </c>
      <c r="K591" s="79" t="b">
        <v>0</v>
      </c>
      <c r="L591" s="79" t="b">
        <v>0</v>
      </c>
    </row>
    <row r="592" spans="1:12" ht="15">
      <c r="A592" s="111" t="s">
        <v>1484</v>
      </c>
      <c r="B592" s="111" t="s">
        <v>1447</v>
      </c>
      <c r="C592" s="79">
        <v>2</v>
      </c>
      <c r="D592" s="115">
        <v>0.0011392232823327327</v>
      </c>
      <c r="E592" s="115">
        <v>1.4719517717769526</v>
      </c>
      <c r="F592" s="79" t="s">
        <v>1595</v>
      </c>
      <c r="G592" s="79" t="b">
        <v>0</v>
      </c>
      <c r="H592" s="79" t="b">
        <v>0</v>
      </c>
      <c r="I592" s="79" t="b">
        <v>0</v>
      </c>
      <c r="J592" s="79" t="b">
        <v>0</v>
      </c>
      <c r="K592" s="79" t="b">
        <v>0</v>
      </c>
      <c r="L592" s="79" t="b">
        <v>0</v>
      </c>
    </row>
    <row r="593" spans="1:12" ht="15">
      <c r="A593" s="111" t="s">
        <v>1447</v>
      </c>
      <c r="B593" s="111" t="s">
        <v>1793</v>
      </c>
      <c r="C593" s="79">
        <v>2</v>
      </c>
      <c r="D593" s="115">
        <v>0.0011392232823327327</v>
      </c>
      <c r="E593" s="115">
        <v>1.7283537820212285</v>
      </c>
      <c r="F593" s="79" t="s">
        <v>1595</v>
      </c>
      <c r="G593" s="79" t="b">
        <v>0</v>
      </c>
      <c r="H593" s="79" t="b">
        <v>0</v>
      </c>
      <c r="I593" s="79" t="b">
        <v>0</v>
      </c>
      <c r="J593" s="79" t="b">
        <v>0</v>
      </c>
      <c r="K593" s="79" t="b">
        <v>0</v>
      </c>
      <c r="L593" s="79" t="b">
        <v>0</v>
      </c>
    </row>
    <row r="594" spans="1:12" ht="15">
      <c r="A594" s="111" t="s">
        <v>1793</v>
      </c>
      <c r="B594" s="111" t="s">
        <v>1550</v>
      </c>
      <c r="C594" s="79">
        <v>2</v>
      </c>
      <c r="D594" s="115">
        <v>0.0011392232823327327</v>
      </c>
      <c r="E594" s="115">
        <v>1.839928557071547</v>
      </c>
      <c r="F594" s="79" t="s">
        <v>1595</v>
      </c>
      <c r="G594" s="79" t="b">
        <v>0</v>
      </c>
      <c r="H594" s="79" t="b">
        <v>0</v>
      </c>
      <c r="I594" s="79" t="b">
        <v>0</v>
      </c>
      <c r="J594" s="79" t="b">
        <v>0</v>
      </c>
      <c r="K594" s="79" t="b">
        <v>0</v>
      </c>
      <c r="L594" s="79" t="b">
        <v>0</v>
      </c>
    </row>
    <row r="595" spans="1:12" ht="15">
      <c r="A595" s="111" t="s">
        <v>2124</v>
      </c>
      <c r="B595" s="111" t="s">
        <v>2125</v>
      </c>
      <c r="C595" s="79">
        <v>2</v>
      </c>
      <c r="D595" s="115">
        <v>0.0011392232823327327</v>
      </c>
      <c r="E595" s="115">
        <v>3.2335037603411343</v>
      </c>
      <c r="F595" s="79" t="s">
        <v>1595</v>
      </c>
      <c r="G595" s="79" t="b">
        <v>0</v>
      </c>
      <c r="H595" s="79" t="b">
        <v>0</v>
      </c>
      <c r="I595" s="79" t="b">
        <v>0</v>
      </c>
      <c r="J595" s="79" t="b">
        <v>0</v>
      </c>
      <c r="K595" s="79" t="b">
        <v>0</v>
      </c>
      <c r="L595" s="79" t="b">
        <v>0</v>
      </c>
    </row>
    <row r="596" spans="1:12" ht="15">
      <c r="A596" s="111" t="s">
        <v>1912</v>
      </c>
      <c r="B596" s="111" t="s">
        <v>1717</v>
      </c>
      <c r="C596" s="79">
        <v>2</v>
      </c>
      <c r="D596" s="115">
        <v>0.0013033170384864428</v>
      </c>
      <c r="E596" s="115">
        <v>2.580291246565791</v>
      </c>
      <c r="F596" s="79" t="s">
        <v>1595</v>
      </c>
      <c r="G596" s="79" t="b">
        <v>0</v>
      </c>
      <c r="H596" s="79" t="b">
        <v>0</v>
      </c>
      <c r="I596" s="79" t="b">
        <v>0</v>
      </c>
      <c r="J596" s="79" t="b">
        <v>1</v>
      </c>
      <c r="K596" s="79" t="b">
        <v>0</v>
      </c>
      <c r="L596" s="79" t="b">
        <v>0</v>
      </c>
    </row>
    <row r="597" spans="1:12" ht="15">
      <c r="A597" s="111" t="s">
        <v>1467</v>
      </c>
      <c r="B597" s="111" t="s">
        <v>1477</v>
      </c>
      <c r="C597" s="79">
        <v>2</v>
      </c>
      <c r="D597" s="115">
        <v>0.0013033170384864428</v>
      </c>
      <c r="E597" s="115">
        <v>1.6480430308326337</v>
      </c>
      <c r="F597" s="79" t="s">
        <v>1595</v>
      </c>
      <c r="G597" s="79" t="b">
        <v>0</v>
      </c>
      <c r="H597" s="79" t="b">
        <v>0</v>
      </c>
      <c r="I597" s="79" t="b">
        <v>0</v>
      </c>
      <c r="J597" s="79" t="b">
        <v>0</v>
      </c>
      <c r="K597" s="79" t="b">
        <v>0</v>
      </c>
      <c r="L597" s="79" t="b">
        <v>0</v>
      </c>
    </row>
    <row r="598" spans="1:12" ht="15">
      <c r="A598" s="111" t="s">
        <v>2134</v>
      </c>
      <c r="B598" s="111" t="s">
        <v>1801</v>
      </c>
      <c r="C598" s="79">
        <v>2</v>
      </c>
      <c r="D598" s="115">
        <v>0.0013033170384864428</v>
      </c>
      <c r="E598" s="115">
        <v>3.057412501285453</v>
      </c>
      <c r="F598" s="79" t="s">
        <v>1595</v>
      </c>
      <c r="G598" s="79" t="b">
        <v>0</v>
      </c>
      <c r="H598" s="79" t="b">
        <v>0</v>
      </c>
      <c r="I598" s="79" t="b">
        <v>0</v>
      </c>
      <c r="J598" s="79" t="b">
        <v>0</v>
      </c>
      <c r="K598" s="79" t="b">
        <v>0</v>
      </c>
      <c r="L598" s="79" t="b">
        <v>0</v>
      </c>
    </row>
    <row r="599" spans="1:12" ht="15">
      <c r="A599" s="111" t="s">
        <v>1801</v>
      </c>
      <c r="B599" s="111" t="s">
        <v>2135</v>
      </c>
      <c r="C599" s="79">
        <v>2</v>
      </c>
      <c r="D599" s="115">
        <v>0.0013033170384864428</v>
      </c>
      <c r="E599" s="115">
        <v>3.057412501285453</v>
      </c>
      <c r="F599" s="79" t="s">
        <v>1595</v>
      </c>
      <c r="G599" s="79" t="b">
        <v>0</v>
      </c>
      <c r="H599" s="79" t="b">
        <v>0</v>
      </c>
      <c r="I599" s="79" t="b">
        <v>0</v>
      </c>
      <c r="J599" s="79" t="b">
        <v>0</v>
      </c>
      <c r="K599" s="79" t="b">
        <v>0</v>
      </c>
      <c r="L599" s="79" t="b">
        <v>0</v>
      </c>
    </row>
    <row r="600" spans="1:12" ht="15">
      <c r="A600" s="111" t="s">
        <v>2135</v>
      </c>
      <c r="B600" s="111" t="s">
        <v>2136</v>
      </c>
      <c r="C600" s="79">
        <v>2</v>
      </c>
      <c r="D600" s="115">
        <v>0.0013033170384864428</v>
      </c>
      <c r="E600" s="115">
        <v>3.2335037603411343</v>
      </c>
      <c r="F600" s="79" t="s">
        <v>1595</v>
      </c>
      <c r="G600" s="79" t="b">
        <v>0</v>
      </c>
      <c r="H600" s="79" t="b">
        <v>0</v>
      </c>
      <c r="I600" s="79" t="b">
        <v>0</v>
      </c>
      <c r="J600" s="79" t="b">
        <v>0</v>
      </c>
      <c r="K600" s="79" t="b">
        <v>0</v>
      </c>
      <c r="L600" s="79" t="b">
        <v>0</v>
      </c>
    </row>
    <row r="601" spans="1:12" ht="15">
      <c r="A601" s="111" t="s">
        <v>1797</v>
      </c>
      <c r="B601" s="111" t="s">
        <v>2139</v>
      </c>
      <c r="C601" s="79">
        <v>2</v>
      </c>
      <c r="D601" s="115">
        <v>0.0011392232823327327</v>
      </c>
      <c r="E601" s="115">
        <v>2.932473764677153</v>
      </c>
      <c r="F601" s="79" t="s">
        <v>1595</v>
      </c>
      <c r="G601" s="79" t="b">
        <v>0</v>
      </c>
      <c r="H601" s="79" t="b">
        <v>0</v>
      </c>
      <c r="I601" s="79" t="b">
        <v>0</v>
      </c>
      <c r="J601" s="79" t="b">
        <v>0</v>
      </c>
      <c r="K601" s="79" t="b">
        <v>0</v>
      </c>
      <c r="L601" s="79" t="b">
        <v>0</v>
      </c>
    </row>
    <row r="602" spans="1:12" ht="15">
      <c r="A602" s="111" t="s">
        <v>2139</v>
      </c>
      <c r="B602" s="111" t="s">
        <v>2140</v>
      </c>
      <c r="C602" s="79">
        <v>2</v>
      </c>
      <c r="D602" s="115">
        <v>0.0011392232823327327</v>
      </c>
      <c r="E602" s="115">
        <v>3.2335037603411343</v>
      </c>
      <c r="F602" s="79" t="s">
        <v>1595</v>
      </c>
      <c r="G602" s="79" t="b">
        <v>0</v>
      </c>
      <c r="H602" s="79" t="b">
        <v>0</v>
      </c>
      <c r="I602" s="79" t="b">
        <v>0</v>
      </c>
      <c r="J602" s="79" t="b">
        <v>0</v>
      </c>
      <c r="K602" s="79" t="b">
        <v>0</v>
      </c>
      <c r="L602" s="79" t="b">
        <v>0</v>
      </c>
    </row>
    <row r="603" spans="1:12" ht="15">
      <c r="A603" s="111" t="s">
        <v>2140</v>
      </c>
      <c r="B603" s="111" t="s">
        <v>2141</v>
      </c>
      <c r="C603" s="79">
        <v>2</v>
      </c>
      <c r="D603" s="115">
        <v>0.0011392232823327327</v>
      </c>
      <c r="E603" s="115">
        <v>3.2335037603411343</v>
      </c>
      <c r="F603" s="79" t="s">
        <v>1595</v>
      </c>
      <c r="G603" s="79" t="b">
        <v>0</v>
      </c>
      <c r="H603" s="79" t="b">
        <v>0</v>
      </c>
      <c r="I603" s="79" t="b">
        <v>0</v>
      </c>
      <c r="J603" s="79" t="b">
        <v>0</v>
      </c>
      <c r="K603" s="79" t="b">
        <v>0</v>
      </c>
      <c r="L603" s="79" t="b">
        <v>0</v>
      </c>
    </row>
    <row r="604" spans="1:12" ht="15">
      <c r="A604" s="111" t="s">
        <v>2141</v>
      </c>
      <c r="B604" s="111" t="s">
        <v>1556</v>
      </c>
      <c r="C604" s="79">
        <v>2</v>
      </c>
      <c r="D604" s="115">
        <v>0.0011392232823327327</v>
      </c>
      <c r="E604" s="115">
        <v>2.835563751669097</v>
      </c>
      <c r="F604" s="79" t="s">
        <v>1595</v>
      </c>
      <c r="G604" s="79" t="b">
        <v>0</v>
      </c>
      <c r="H604" s="79" t="b">
        <v>0</v>
      </c>
      <c r="I604" s="79" t="b">
        <v>0</v>
      </c>
      <c r="J604" s="79" t="b">
        <v>0</v>
      </c>
      <c r="K604" s="79" t="b">
        <v>0</v>
      </c>
      <c r="L604" s="79" t="b">
        <v>0</v>
      </c>
    </row>
    <row r="605" spans="1:12" ht="15">
      <c r="A605" s="111" t="s">
        <v>1556</v>
      </c>
      <c r="B605" s="111" t="s">
        <v>2142</v>
      </c>
      <c r="C605" s="79">
        <v>2</v>
      </c>
      <c r="D605" s="115">
        <v>0.0011392232823327327</v>
      </c>
      <c r="E605" s="115">
        <v>2.835563751669097</v>
      </c>
      <c r="F605" s="79" t="s">
        <v>1595</v>
      </c>
      <c r="G605" s="79" t="b">
        <v>0</v>
      </c>
      <c r="H605" s="79" t="b">
        <v>0</v>
      </c>
      <c r="I605" s="79" t="b">
        <v>0</v>
      </c>
      <c r="J605" s="79" t="b">
        <v>0</v>
      </c>
      <c r="K605" s="79" t="b">
        <v>0</v>
      </c>
      <c r="L605" s="79" t="b">
        <v>0</v>
      </c>
    </row>
    <row r="606" spans="1:12" ht="15">
      <c r="A606" s="111" t="s">
        <v>2142</v>
      </c>
      <c r="B606" s="111" t="s">
        <v>2143</v>
      </c>
      <c r="C606" s="79">
        <v>2</v>
      </c>
      <c r="D606" s="115">
        <v>0.0011392232823327327</v>
      </c>
      <c r="E606" s="115">
        <v>3.2335037603411343</v>
      </c>
      <c r="F606" s="79" t="s">
        <v>1595</v>
      </c>
      <c r="G606" s="79" t="b">
        <v>0</v>
      </c>
      <c r="H606" s="79" t="b">
        <v>0</v>
      </c>
      <c r="I606" s="79" t="b">
        <v>0</v>
      </c>
      <c r="J606" s="79" t="b">
        <v>0</v>
      </c>
      <c r="K606" s="79" t="b">
        <v>0</v>
      </c>
      <c r="L606" s="79" t="b">
        <v>0</v>
      </c>
    </row>
    <row r="607" spans="1:12" ht="15">
      <c r="A607" s="111" t="s">
        <v>2143</v>
      </c>
      <c r="B607" s="111" t="s">
        <v>1438</v>
      </c>
      <c r="C607" s="79">
        <v>2</v>
      </c>
      <c r="D607" s="115">
        <v>0.0011392232823327327</v>
      </c>
      <c r="E607" s="115">
        <v>1.4553525099574909</v>
      </c>
      <c r="F607" s="79" t="s">
        <v>1595</v>
      </c>
      <c r="G607" s="79" t="b">
        <v>0</v>
      </c>
      <c r="H607" s="79" t="b">
        <v>0</v>
      </c>
      <c r="I607" s="79" t="b">
        <v>0</v>
      </c>
      <c r="J607" s="79" t="b">
        <v>1</v>
      </c>
      <c r="K607" s="79" t="b">
        <v>0</v>
      </c>
      <c r="L607" s="79" t="b">
        <v>0</v>
      </c>
    </row>
    <row r="608" spans="1:12" ht="15">
      <c r="A608" s="111" t="s">
        <v>1438</v>
      </c>
      <c r="B608" s="111" t="s">
        <v>1862</v>
      </c>
      <c r="C608" s="79">
        <v>2</v>
      </c>
      <c r="D608" s="115">
        <v>0.0011392232823327327</v>
      </c>
      <c r="E608" s="115">
        <v>1.2546387759934774</v>
      </c>
      <c r="F608" s="79" t="s">
        <v>1595</v>
      </c>
      <c r="G608" s="79" t="b">
        <v>1</v>
      </c>
      <c r="H608" s="79" t="b">
        <v>0</v>
      </c>
      <c r="I608" s="79" t="b">
        <v>0</v>
      </c>
      <c r="J608" s="79" t="b">
        <v>0</v>
      </c>
      <c r="K608" s="79" t="b">
        <v>0</v>
      </c>
      <c r="L608" s="79" t="b">
        <v>0</v>
      </c>
    </row>
    <row r="609" spans="1:12" ht="15">
      <c r="A609" s="111" t="s">
        <v>1862</v>
      </c>
      <c r="B609" s="111" t="s">
        <v>1556</v>
      </c>
      <c r="C609" s="79">
        <v>2</v>
      </c>
      <c r="D609" s="115">
        <v>0.0011392232823327327</v>
      </c>
      <c r="E609" s="115">
        <v>2.6594724926134155</v>
      </c>
      <c r="F609" s="79" t="s">
        <v>1595</v>
      </c>
      <c r="G609" s="79" t="b">
        <v>0</v>
      </c>
      <c r="H609" s="79" t="b">
        <v>0</v>
      </c>
      <c r="I609" s="79" t="b">
        <v>0</v>
      </c>
      <c r="J609" s="79" t="b">
        <v>0</v>
      </c>
      <c r="K609" s="79" t="b">
        <v>0</v>
      </c>
      <c r="L609" s="79" t="b">
        <v>0</v>
      </c>
    </row>
    <row r="610" spans="1:12" ht="15">
      <c r="A610" s="111" t="s">
        <v>1556</v>
      </c>
      <c r="B610" s="111" t="s">
        <v>2144</v>
      </c>
      <c r="C610" s="79">
        <v>2</v>
      </c>
      <c r="D610" s="115">
        <v>0.0011392232823327327</v>
      </c>
      <c r="E610" s="115">
        <v>2.835563751669097</v>
      </c>
      <c r="F610" s="79" t="s">
        <v>1595</v>
      </c>
      <c r="G610" s="79" t="b">
        <v>0</v>
      </c>
      <c r="H610" s="79" t="b">
        <v>0</v>
      </c>
      <c r="I610" s="79" t="b">
        <v>0</v>
      </c>
      <c r="J610" s="79" t="b">
        <v>0</v>
      </c>
      <c r="K610" s="79" t="b">
        <v>0</v>
      </c>
      <c r="L610" s="79" t="b">
        <v>0</v>
      </c>
    </row>
    <row r="611" spans="1:12" ht="15">
      <c r="A611" s="111" t="s">
        <v>2144</v>
      </c>
      <c r="B611" s="111" t="s">
        <v>2145</v>
      </c>
      <c r="C611" s="79">
        <v>2</v>
      </c>
      <c r="D611" s="115">
        <v>0.0011392232823327327</v>
      </c>
      <c r="E611" s="115">
        <v>3.2335037603411343</v>
      </c>
      <c r="F611" s="79" t="s">
        <v>1595</v>
      </c>
      <c r="G611" s="79" t="b">
        <v>0</v>
      </c>
      <c r="H611" s="79" t="b">
        <v>0</v>
      </c>
      <c r="I611" s="79" t="b">
        <v>0</v>
      </c>
      <c r="J611" s="79" t="b">
        <v>0</v>
      </c>
      <c r="K611" s="79" t="b">
        <v>0</v>
      </c>
      <c r="L611" s="79" t="b">
        <v>0</v>
      </c>
    </row>
    <row r="612" spans="1:12" ht="15">
      <c r="A612" s="111" t="s">
        <v>2145</v>
      </c>
      <c r="B612" s="111" t="s">
        <v>1782</v>
      </c>
      <c r="C612" s="79">
        <v>2</v>
      </c>
      <c r="D612" s="115">
        <v>0.0011392232823327327</v>
      </c>
      <c r="E612" s="115">
        <v>2.932473764677153</v>
      </c>
      <c r="F612" s="79" t="s">
        <v>1595</v>
      </c>
      <c r="G612" s="79" t="b">
        <v>0</v>
      </c>
      <c r="H612" s="79" t="b">
        <v>0</v>
      </c>
      <c r="I612" s="79" t="b">
        <v>0</v>
      </c>
      <c r="J612" s="79" t="b">
        <v>0</v>
      </c>
      <c r="K612" s="79" t="b">
        <v>0</v>
      </c>
      <c r="L612" s="79" t="b">
        <v>0</v>
      </c>
    </row>
    <row r="613" spans="1:12" ht="15">
      <c r="A613" s="111" t="s">
        <v>1782</v>
      </c>
      <c r="B613" s="111" t="s">
        <v>1797</v>
      </c>
      <c r="C613" s="79">
        <v>2</v>
      </c>
      <c r="D613" s="115">
        <v>0.0011392232823327327</v>
      </c>
      <c r="E613" s="115">
        <v>2.932473764677153</v>
      </c>
      <c r="F613" s="79" t="s">
        <v>1595</v>
      </c>
      <c r="G613" s="79" t="b">
        <v>0</v>
      </c>
      <c r="H613" s="79" t="b">
        <v>0</v>
      </c>
      <c r="I613" s="79" t="b">
        <v>0</v>
      </c>
      <c r="J613" s="79" t="b">
        <v>0</v>
      </c>
      <c r="K613" s="79" t="b">
        <v>0</v>
      </c>
      <c r="L613" s="79" t="b">
        <v>0</v>
      </c>
    </row>
    <row r="614" spans="1:12" ht="15">
      <c r="A614" s="111" t="s">
        <v>1797</v>
      </c>
      <c r="B614" s="111" t="s">
        <v>2146</v>
      </c>
      <c r="C614" s="79">
        <v>2</v>
      </c>
      <c r="D614" s="115">
        <v>0.0011392232823327327</v>
      </c>
      <c r="E614" s="115">
        <v>2.932473764677153</v>
      </c>
      <c r="F614" s="79" t="s">
        <v>1595</v>
      </c>
      <c r="G614" s="79" t="b">
        <v>0</v>
      </c>
      <c r="H614" s="79" t="b">
        <v>0</v>
      </c>
      <c r="I614" s="79" t="b">
        <v>0</v>
      </c>
      <c r="J614" s="79" t="b">
        <v>0</v>
      </c>
      <c r="K614" s="79" t="b">
        <v>0</v>
      </c>
      <c r="L614" s="79" t="b">
        <v>0</v>
      </c>
    </row>
    <row r="615" spans="1:12" ht="15">
      <c r="A615" s="111" t="s">
        <v>2146</v>
      </c>
      <c r="B615" s="111" t="s">
        <v>2147</v>
      </c>
      <c r="C615" s="79">
        <v>2</v>
      </c>
      <c r="D615" s="115">
        <v>0.0011392232823327327</v>
      </c>
      <c r="E615" s="115">
        <v>3.2335037603411343</v>
      </c>
      <c r="F615" s="79" t="s">
        <v>1595</v>
      </c>
      <c r="G615" s="79" t="b">
        <v>0</v>
      </c>
      <c r="H615" s="79" t="b">
        <v>0</v>
      </c>
      <c r="I615" s="79" t="b">
        <v>0</v>
      </c>
      <c r="J615" s="79" t="b">
        <v>0</v>
      </c>
      <c r="K615" s="79" t="b">
        <v>0</v>
      </c>
      <c r="L615" s="79" t="b">
        <v>0</v>
      </c>
    </row>
    <row r="616" spans="1:12" ht="15">
      <c r="A616" s="111" t="s">
        <v>2147</v>
      </c>
      <c r="B616" s="111" t="s">
        <v>2148</v>
      </c>
      <c r="C616" s="79">
        <v>2</v>
      </c>
      <c r="D616" s="115">
        <v>0.0011392232823327327</v>
      </c>
      <c r="E616" s="115">
        <v>3.2335037603411343</v>
      </c>
      <c r="F616" s="79" t="s">
        <v>1595</v>
      </c>
      <c r="G616" s="79" t="b">
        <v>0</v>
      </c>
      <c r="H616" s="79" t="b">
        <v>0</v>
      </c>
      <c r="I616" s="79" t="b">
        <v>0</v>
      </c>
      <c r="J616" s="79" t="b">
        <v>0</v>
      </c>
      <c r="K616" s="79" t="b">
        <v>0</v>
      </c>
      <c r="L616" s="79" t="b">
        <v>0</v>
      </c>
    </row>
    <row r="617" spans="1:12" ht="15">
      <c r="A617" s="111" t="s">
        <v>2148</v>
      </c>
      <c r="B617" s="111" t="s">
        <v>2149</v>
      </c>
      <c r="C617" s="79">
        <v>2</v>
      </c>
      <c r="D617" s="115">
        <v>0.0011392232823327327</v>
      </c>
      <c r="E617" s="115">
        <v>3.2335037603411343</v>
      </c>
      <c r="F617" s="79" t="s">
        <v>1595</v>
      </c>
      <c r="G617" s="79" t="b">
        <v>0</v>
      </c>
      <c r="H617" s="79" t="b">
        <v>0</v>
      </c>
      <c r="I617" s="79" t="b">
        <v>0</v>
      </c>
      <c r="J617" s="79" t="b">
        <v>0</v>
      </c>
      <c r="K617" s="79" t="b">
        <v>0</v>
      </c>
      <c r="L617" s="79" t="b">
        <v>0</v>
      </c>
    </row>
    <row r="618" spans="1:12" ht="15">
      <c r="A618" s="111" t="s">
        <v>2149</v>
      </c>
      <c r="B618" s="111" t="s">
        <v>2150</v>
      </c>
      <c r="C618" s="79">
        <v>2</v>
      </c>
      <c r="D618" s="115">
        <v>0.0011392232823327327</v>
      </c>
      <c r="E618" s="115">
        <v>3.2335037603411343</v>
      </c>
      <c r="F618" s="79" t="s">
        <v>1595</v>
      </c>
      <c r="G618" s="79" t="b">
        <v>0</v>
      </c>
      <c r="H618" s="79" t="b">
        <v>0</v>
      </c>
      <c r="I618" s="79" t="b">
        <v>0</v>
      </c>
      <c r="J618" s="79" t="b">
        <v>0</v>
      </c>
      <c r="K618" s="79" t="b">
        <v>0</v>
      </c>
      <c r="L618" s="79" t="b">
        <v>0</v>
      </c>
    </row>
    <row r="619" spans="1:12" ht="15">
      <c r="A619" s="111" t="s">
        <v>2150</v>
      </c>
      <c r="B619" s="111" t="s">
        <v>2151</v>
      </c>
      <c r="C619" s="79">
        <v>2</v>
      </c>
      <c r="D619" s="115">
        <v>0.0011392232823327327</v>
      </c>
      <c r="E619" s="115">
        <v>3.2335037603411343</v>
      </c>
      <c r="F619" s="79" t="s">
        <v>1595</v>
      </c>
      <c r="G619" s="79" t="b">
        <v>0</v>
      </c>
      <c r="H619" s="79" t="b">
        <v>0</v>
      </c>
      <c r="I619" s="79" t="b">
        <v>0</v>
      </c>
      <c r="J619" s="79" t="b">
        <v>0</v>
      </c>
      <c r="K619" s="79" t="b">
        <v>0</v>
      </c>
      <c r="L619" s="79" t="b">
        <v>0</v>
      </c>
    </row>
    <row r="620" spans="1:12" ht="15">
      <c r="A620" s="111" t="s">
        <v>2151</v>
      </c>
      <c r="B620" s="111" t="s">
        <v>2152</v>
      </c>
      <c r="C620" s="79">
        <v>2</v>
      </c>
      <c r="D620" s="115">
        <v>0.0011392232823327327</v>
      </c>
      <c r="E620" s="115">
        <v>3.2335037603411343</v>
      </c>
      <c r="F620" s="79" t="s">
        <v>1595</v>
      </c>
      <c r="G620" s="79" t="b">
        <v>0</v>
      </c>
      <c r="H620" s="79" t="b">
        <v>0</v>
      </c>
      <c r="I620" s="79" t="b">
        <v>0</v>
      </c>
      <c r="J620" s="79" t="b">
        <v>0</v>
      </c>
      <c r="K620" s="79" t="b">
        <v>0</v>
      </c>
      <c r="L620" s="79" t="b">
        <v>0</v>
      </c>
    </row>
    <row r="621" spans="1:12" ht="15">
      <c r="A621" s="111" t="s">
        <v>2152</v>
      </c>
      <c r="B621" s="111" t="s">
        <v>2153</v>
      </c>
      <c r="C621" s="79">
        <v>2</v>
      </c>
      <c r="D621" s="115">
        <v>0.0011392232823327327</v>
      </c>
      <c r="E621" s="115">
        <v>3.2335037603411343</v>
      </c>
      <c r="F621" s="79" t="s">
        <v>1595</v>
      </c>
      <c r="G621" s="79" t="b">
        <v>0</v>
      </c>
      <c r="H621" s="79" t="b">
        <v>0</v>
      </c>
      <c r="I621" s="79" t="b">
        <v>0</v>
      </c>
      <c r="J621" s="79" t="b">
        <v>0</v>
      </c>
      <c r="K621" s="79" t="b">
        <v>0</v>
      </c>
      <c r="L621" s="79" t="b">
        <v>0</v>
      </c>
    </row>
    <row r="622" spans="1:12" ht="15">
      <c r="A622" s="111" t="s">
        <v>2153</v>
      </c>
      <c r="B622" s="111" t="s">
        <v>2154</v>
      </c>
      <c r="C622" s="79">
        <v>2</v>
      </c>
      <c r="D622" s="115">
        <v>0.0011392232823327327</v>
      </c>
      <c r="E622" s="115">
        <v>3.2335037603411343</v>
      </c>
      <c r="F622" s="79" t="s">
        <v>1595</v>
      </c>
      <c r="G622" s="79" t="b">
        <v>0</v>
      </c>
      <c r="H622" s="79" t="b">
        <v>0</v>
      </c>
      <c r="I622" s="79" t="b">
        <v>0</v>
      </c>
      <c r="J622" s="79" t="b">
        <v>0</v>
      </c>
      <c r="K622" s="79" t="b">
        <v>0</v>
      </c>
      <c r="L622" s="79" t="b">
        <v>0</v>
      </c>
    </row>
    <row r="623" spans="1:12" ht="15">
      <c r="A623" s="111" t="s">
        <v>2154</v>
      </c>
      <c r="B623" s="111" t="s">
        <v>2155</v>
      </c>
      <c r="C623" s="79">
        <v>2</v>
      </c>
      <c r="D623" s="115">
        <v>0.0011392232823327327</v>
      </c>
      <c r="E623" s="115">
        <v>3.2335037603411343</v>
      </c>
      <c r="F623" s="79" t="s">
        <v>1595</v>
      </c>
      <c r="G623" s="79" t="b">
        <v>0</v>
      </c>
      <c r="H623" s="79" t="b">
        <v>0</v>
      </c>
      <c r="I623" s="79" t="b">
        <v>0</v>
      </c>
      <c r="J623" s="79" t="b">
        <v>0</v>
      </c>
      <c r="K623" s="79" t="b">
        <v>0</v>
      </c>
      <c r="L623" s="79" t="b">
        <v>0</v>
      </c>
    </row>
    <row r="624" spans="1:12" ht="15">
      <c r="A624" s="111" t="s">
        <v>2155</v>
      </c>
      <c r="B624" s="111" t="s">
        <v>2156</v>
      </c>
      <c r="C624" s="79">
        <v>2</v>
      </c>
      <c r="D624" s="115">
        <v>0.0011392232823327327</v>
      </c>
      <c r="E624" s="115">
        <v>3.2335037603411343</v>
      </c>
      <c r="F624" s="79" t="s">
        <v>1595</v>
      </c>
      <c r="G624" s="79" t="b">
        <v>0</v>
      </c>
      <c r="H624" s="79" t="b">
        <v>0</v>
      </c>
      <c r="I624" s="79" t="b">
        <v>0</v>
      </c>
      <c r="J624" s="79" t="b">
        <v>0</v>
      </c>
      <c r="K624" s="79" t="b">
        <v>0</v>
      </c>
      <c r="L624" s="79" t="b">
        <v>0</v>
      </c>
    </row>
    <row r="625" spans="1:12" ht="15">
      <c r="A625" s="111" t="s">
        <v>2156</v>
      </c>
      <c r="B625" s="111" t="s">
        <v>2157</v>
      </c>
      <c r="C625" s="79">
        <v>2</v>
      </c>
      <c r="D625" s="115">
        <v>0.0011392232823327327</v>
      </c>
      <c r="E625" s="115">
        <v>3.2335037603411343</v>
      </c>
      <c r="F625" s="79" t="s">
        <v>1595</v>
      </c>
      <c r="G625" s="79" t="b">
        <v>0</v>
      </c>
      <c r="H625" s="79" t="b">
        <v>0</v>
      </c>
      <c r="I625" s="79" t="b">
        <v>0</v>
      </c>
      <c r="J625" s="79" t="b">
        <v>0</v>
      </c>
      <c r="K625" s="79" t="b">
        <v>0</v>
      </c>
      <c r="L625" s="79" t="b">
        <v>0</v>
      </c>
    </row>
    <row r="626" spans="1:12" ht="15">
      <c r="A626" s="111" t="s">
        <v>2157</v>
      </c>
      <c r="B626" s="111" t="s">
        <v>2158</v>
      </c>
      <c r="C626" s="79">
        <v>2</v>
      </c>
      <c r="D626" s="115">
        <v>0.0011392232823327327</v>
      </c>
      <c r="E626" s="115">
        <v>3.2335037603411343</v>
      </c>
      <c r="F626" s="79" t="s">
        <v>1595</v>
      </c>
      <c r="G626" s="79" t="b">
        <v>0</v>
      </c>
      <c r="H626" s="79" t="b">
        <v>0</v>
      </c>
      <c r="I626" s="79" t="b">
        <v>0</v>
      </c>
      <c r="J626" s="79" t="b">
        <v>0</v>
      </c>
      <c r="K626" s="79" t="b">
        <v>0</v>
      </c>
      <c r="L626" s="79" t="b">
        <v>0</v>
      </c>
    </row>
    <row r="627" spans="1:12" ht="15">
      <c r="A627" s="111" t="s">
        <v>2158</v>
      </c>
      <c r="B627" s="111" t="s">
        <v>2159</v>
      </c>
      <c r="C627" s="79">
        <v>2</v>
      </c>
      <c r="D627" s="115">
        <v>0.0011392232823327327</v>
      </c>
      <c r="E627" s="115">
        <v>3.2335037603411343</v>
      </c>
      <c r="F627" s="79" t="s">
        <v>1595</v>
      </c>
      <c r="G627" s="79" t="b">
        <v>0</v>
      </c>
      <c r="H627" s="79" t="b">
        <v>0</v>
      </c>
      <c r="I627" s="79" t="b">
        <v>0</v>
      </c>
      <c r="J627" s="79" t="b">
        <v>0</v>
      </c>
      <c r="K627" s="79" t="b">
        <v>0</v>
      </c>
      <c r="L627" s="79" t="b">
        <v>0</v>
      </c>
    </row>
    <row r="628" spans="1:12" ht="15">
      <c r="A628" s="111" t="s">
        <v>2159</v>
      </c>
      <c r="B628" s="111" t="s">
        <v>2160</v>
      </c>
      <c r="C628" s="79">
        <v>2</v>
      </c>
      <c r="D628" s="115">
        <v>0.0011392232823327327</v>
      </c>
      <c r="E628" s="115">
        <v>3.2335037603411343</v>
      </c>
      <c r="F628" s="79" t="s">
        <v>1595</v>
      </c>
      <c r="G628" s="79" t="b">
        <v>0</v>
      </c>
      <c r="H628" s="79" t="b">
        <v>0</v>
      </c>
      <c r="I628" s="79" t="b">
        <v>0</v>
      </c>
      <c r="J628" s="79" t="b">
        <v>0</v>
      </c>
      <c r="K628" s="79" t="b">
        <v>0</v>
      </c>
      <c r="L628" s="79" t="b">
        <v>0</v>
      </c>
    </row>
    <row r="629" spans="1:12" ht="15">
      <c r="A629" s="111" t="s">
        <v>2160</v>
      </c>
      <c r="B629" s="111" t="s">
        <v>1857</v>
      </c>
      <c r="C629" s="79">
        <v>2</v>
      </c>
      <c r="D629" s="115">
        <v>0.0011392232823327327</v>
      </c>
      <c r="E629" s="115">
        <v>3.057412501285453</v>
      </c>
      <c r="F629" s="79" t="s">
        <v>1595</v>
      </c>
      <c r="G629" s="79" t="b">
        <v>0</v>
      </c>
      <c r="H629" s="79" t="b">
        <v>0</v>
      </c>
      <c r="I629" s="79" t="b">
        <v>0</v>
      </c>
      <c r="J629" s="79" t="b">
        <v>0</v>
      </c>
      <c r="K629" s="79" t="b">
        <v>0</v>
      </c>
      <c r="L629" s="79" t="b">
        <v>0</v>
      </c>
    </row>
    <row r="630" spans="1:12" ht="15">
      <c r="A630" s="111" t="s">
        <v>1857</v>
      </c>
      <c r="B630" s="111" t="s">
        <v>2161</v>
      </c>
      <c r="C630" s="79">
        <v>2</v>
      </c>
      <c r="D630" s="115">
        <v>0.0011392232823327327</v>
      </c>
      <c r="E630" s="115">
        <v>3.057412501285453</v>
      </c>
      <c r="F630" s="79" t="s">
        <v>1595</v>
      </c>
      <c r="G630" s="79" t="b">
        <v>0</v>
      </c>
      <c r="H630" s="79" t="b">
        <v>0</v>
      </c>
      <c r="I630" s="79" t="b">
        <v>0</v>
      </c>
      <c r="J630" s="79" t="b">
        <v>0</v>
      </c>
      <c r="K630" s="79" t="b">
        <v>0</v>
      </c>
      <c r="L630" s="79" t="b">
        <v>0</v>
      </c>
    </row>
    <row r="631" spans="1:12" ht="15">
      <c r="A631" s="111" t="s">
        <v>2161</v>
      </c>
      <c r="B631" s="111" t="s">
        <v>1557</v>
      </c>
      <c r="C631" s="79">
        <v>2</v>
      </c>
      <c r="D631" s="115">
        <v>0.0011392232823327327</v>
      </c>
      <c r="E631" s="115">
        <v>3.2335037603411343</v>
      </c>
      <c r="F631" s="79" t="s">
        <v>1595</v>
      </c>
      <c r="G631" s="79" t="b">
        <v>0</v>
      </c>
      <c r="H631" s="79" t="b">
        <v>0</v>
      </c>
      <c r="I631" s="79" t="b">
        <v>0</v>
      </c>
      <c r="J631" s="79" t="b">
        <v>0</v>
      </c>
      <c r="K631" s="79" t="b">
        <v>0</v>
      </c>
      <c r="L631" s="79" t="b">
        <v>0</v>
      </c>
    </row>
    <row r="632" spans="1:12" ht="15">
      <c r="A632" s="111" t="s">
        <v>1557</v>
      </c>
      <c r="B632" s="111" t="s">
        <v>2162</v>
      </c>
      <c r="C632" s="79">
        <v>2</v>
      </c>
      <c r="D632" s="115">
        <v>0.0011392232823327327</v>
      </c>
      <c r="E632" s="115">
        <v>3.2335037603411343</v>
      </c>
      <c r="F632" s="79" t="s">
        <v>1595</v>
      </c>
      <c r="G632" s="79" t="b">
        <v>0</v>
      </c>
      <c r="H632" s="79" t="b">
        <v>0</v>
      </c>
      <c r="I632" s="79" t="b">
        <v>0</v>
      </c>
      <c r="J632" s="79" t="b">
        <v>0</v>
      </c>
      <c r="K632" s="79" t="b">
        <v>0</v>
      </c>
      <c r="L632" s="79" t="b">
        <v>0</v>
      </c>
    </row>
    <row r="633" spans="1:12" ht="15">
      <c r="A633" s="111" t="s">
        <v>1438</v>
      </c>
      <c r="B633" s="111" t="s">
        <v>1690</v>
      </c>
      <c r="C633" s="79">
        <v>6</v>
      </c>
      <c r="D633" s="115">
        <v>0.006544876266512282</v>
      </c>
      <c r="E633" s="115">
        <v>1.436549431524006</v>
      </c>
      <c r="F633" s="79" t="s">
        <v>1398</v>
      </c>
      <c r="G633" s="79" t="b">
        <v>1</v>
      </c>
      <c r="H633" s="79" t="b">
        <v>0</v>
      </c>
      <c r="I633" s="79" t="b">
        <v>0</v>
      </c>
      <c r="J633" s="79" t="b">
        <v>0</v>
      </c>
      <c r="K633" s="79" t="b">
        <v>1</v>
      </c>
      <c r="L633" s="79" t="b">
        <v>0</v>
      </c>
    </row>
    <row r="634" spans="1:12" ht="15">
      <c r="A634" s="111" t="s">
        <v>1690</v>
      </c>
      <c r="B634" s="111" t="s">
        <v>1683</v>
      </c>
      <c r="C634" s="79">
        <v>6</v>
      </c>
      <c r="D634" s="115">
        <v>0.006544876266512282</v>
      </c>
      <c r="E634" s="115">
        <v>2.2265999052073573</v>
      </c>
      <c r="F634" s="79" t="s">
        <v>1398</v>
      </c>
      <c r="G634" s="79" t="b">
        <v>0</v>
      </c>
      <c r="H634" s="79" t="b">
        <v>1</v>
      </c>
      <c r="I634" s="79" t="b">
        <v>0</v>
      </c>
      <c r="J634" s="79" t="b">
        <v>0</v>
      </c>
      <c r="K634" s="79" t="b">
        <v>1</v>
      </c>
      <c r="L634" s="79" t="b">
        <v>0</v>
      </c>
    </row>
    <row r="635" spans="1:12" ht="15">
      <c r="A635" s="111" t="s">
        <v>1735</v>
      </c>
      <c r="B635" s="111" t="s">
        <v>1736</v>
      </c>
      <c r="C635" s="79">
        <v>6</v>
      </c>
      <c r="D635" s="115">
        <v>0.006544876266512282</v>
      </c>
      <c r="E635" s="115">
        <v>2.2265999052073573</v>
      </c>
      <c r="F635" s="79" t="s">
        <v>1398</v>
      </c>
      <c r="G635" s="79" t="b">
        <v>0</v>
      </c>
      <c r="H635" s="79" t="b">
        <v>0</v>
      </c>
      <c r="I635" s="79" t="b">
        <v>0</v>
      </c>
      <c r="J635" s="79" t="b">
        <v>0</v>
      </c>
      <c r="K635" s="79" t="b">
        <v>1</v>
      </c>
      <c r="L635" s="79" t="b">
        <v>0</v>
      </c>
    </row>
    <row r="636" spans="1:12" ht="15">
      <c r="A636" s="111" t="s">
        <v>1736</v>
      </c>
      <c r="B636" s="111" t="s">
        <v>1439</v>
      </c>
      <c r="C636" s="79">
        <v>6</v>
      </c>
      <c r="D636" s="115">
        <v>0.006544876266512282</v>
      </c>
      <c r="E636" s="115">
        <v>1.499601177271095</v>
      </c>
      <c r="F636" s="79" t="s">
        <v>1398</v>
      </c>
      <c r="G636" s="79" t="b">
        <v>0</v>
      </c>
      <c r="H636" s="79" t="b">
        <v>1</v>
      </c>
      <c r="I636" s="79" t="b">
        <v>0</v>
      </c>
      <c r="J636" s="79" t="b">
        <v>0</v>
      </c>
      <c r="K636" s="79" t="b">
        <v>0</v>
      </c>
      <c r="L636" s="79" t="b">
        <v>0</v>
      </c>
    </row>
    <row r="637" spans="1:12" ht="15">
      <c r="A637" s="111" t="s">
        <v>1440</v>
      </c>
      <c r="B637" s="111" t="s">
        <v>1438</v>
      </c>
      <c r="C637" s="79">
        <v>5</v>
      </c>
      <c r="D637" s="115">
        <v>0.005811379647699576</v>
      </c>
      <c r="E637" s="115">
        <v>0.9432986765038078</v>
      </c>
      <c r="F637" s="79" t="s">
        <v>1398</v>
      </c>
      <c r="G637" s="79" t="b">
        <v>0</v>
      </c>
      <c r="H637" s="79" t="b">
        <v>0</v>
      </c>
      <c r="I637" s="79" t="b">
        <v>0</v>
      </c>
      <c r="J637" s="79" t="b">
        <v>1</v>
      </c>
      <c r="K637" s="79" t="b">
        <v>0</v>
      </c>
      <c r="L637" s="79" t="b">
        <v>0</v>
      </c>
    </row>
    <row r="638" spans="1:12" ht="15">
      <c r="A638" s="111" t="s">
        <v>1750</v>
      </c>
      <c r="B638" s="111" t="s">
        <v>1442</v>
      </c>
      <c r="C638" s="79">
        <v>5</v>
      </c>
      <c r="D638" s="115">
        <v>0.008965576418168975</v>
      </c>
      <c r="E638" s="115">
        <v>2.050508646151676</v>
      </c>
      <c r="F638" s="79" t="s">
        <v>1398</v>
      </c>
      <c r="G638" s="79" t="b">
        <v>0</v>
      </c>
      <c r="H638" s="79" t="b">
        <v>0</v>
      </c>
      <c r="I638" s="79" t="b">
        <v>0</v>
      </c>
      <c r="J638" s="79" t="b">
        <v>0</v>
      </c>
      <c r="K638" s="79" t="b">
        <v>0</v>
      </c>
      <c r="L638" s="79" t="b">
        <v>0</v>
      </c>
    </row>
    <row r="639" spans="1:12" ht="15">
      <c r="A639" s="111" t="s">
        <v>1746</v>
      </c>
      <c r="B639" s="111" t="s">
        <v>1747</v>
      </c>
      <c r="C639" s="79">
        <v>5</v>
      </c>
      <c r="D639" s="115">
        <v>0.005811379647699576</v>
      </c>
      <c r="E639" s="115">
        <v>2.3057811512549824</v>
      </c>
      <c r="F639" s="79" t="s">
        <v>1398</v>
      </c>
      <c r="G639" s="79" t="b">
        <v>0</v>
      </c>
      <c r="H639" s="79" t="b">
        <v>0</v>
      </c>
      <c r="I639" s="79" t="b">
        <v>0</v>
      </c>
      <c r="J639" s="79" t="b">
        <v>0</v>
      </c>
      <c r="K639" s="79" t="b">
        <v>0</v>
      </c>
      <c r="L639" s="79" t="b">
        <v>0</v>
      </c>
    </row>
    <row r="640" spans="1:12" ht="15">
      <c r="A640" s="111" t="s">
        <v>1747</v>
      </c>
      <c r="B640" s="111" t="s">
        <v>1708</v>
      </c>
      <c r="C640" s="79">
        <v>5</v>
      </c>
      <c r="D640" s="115">
        <v>0.005811379647699576</v>
      </c>
      <c r="E640" s="115">
        <v>2.3057811512549824</v>
      </c>
      <c r="F640" s="79" t="s">
        <v>1398</v>
      </c>
      <c r="G640" s="79" t="b">
        <v>0</v>
      </c>
      <c r="H640" s="79" t="b">
        <v>0</v>
      </c>
      <c r="I640" s="79" t="b">
        <v>0</v>
      </c>
      <c r="J640" s="79" t="b">
        <v>0</v>
      </c>
      <c r="K640" s="79" t="b">
        <v>1</v>
      </c>
      <c r="L640" s="79" t="b">
        <v>0</v>
      </c>
    </row>
    <row r="641" spans="1:12" ht="15">
      <c r="A641" s="111" t="s">
        <v>1708</v>
      </c>
      <c r="B641" s="111" t="s">
        <v>1688</v>
      </c>
      <c r="C641" s="79">
        <v>5</v>
      </c>
      <c r="D641" s="115">
        <v>0.005811379647699576</v>
      </c>
      <c r="E641" s="115">
        <v>2.2265999052073573</v>
      </c>
      <c r="F641" s="79" t="s">
        <v>1398</v>
      </c>
      <c r="G641" s="79" t="b">
        <v>0</v>
      </c>
      <c r="H641" s="79" t="b">
        <v>1</v>
      </c>
      <c r="I641" s="79" t="b">
        <v>0</v>
      </c>
      <c r="J641" s="79" t="b">
        <v>0</v>
      </c>
      <c r="K641" s="79" t="b">
        <v>0</v>
      </c>
      <c r="L641" s="79" t="b">
        <v>0</v>
      </c>
    </row>
    <row r="642" spans="1:12" ht="15">
      <c r="A642" s="111" t="s">
        <v>1688</v>
      </c>
      <c r="B642" s="111" t="s">
        <v>1571</v>
      </c>
      <c r="C642" s="79">
        <v>5</v>
      </c>
      <c r="D642" s="115">
        <v>0.005811379647699576</v>
      </c>
      <c r="E642" s="115">
        <v>2.2265999052073573</v>
      </c>
      <c r="F642" s="79" t="s">
        <v>1398</v>
      </c>
      <c r="G642" s="79" t="b">
        <v>0</v>
      </c>
      <c r="H642" s="79" t="b">
        <v>0</v>
      </c>
      <c r="I642" s="79" t="b">
        <v>0</v>
      </c>
      <c r="J642" s="79" t="b">
        <v>0</v>
      </c>
      <c r="K642" s="79" t="b">
        <v>0</v>
      </c>
      <c r="L642" s="79" t="b">
        <v>0</v>
      </c>
    </row>
    <row r="643" spans="1:12" ht="15">
      <c r="A643" s="111" t="s">
        <v>1438</v>
      </c>
      <c r="B643" s="111" t="s">
        <v>1463</v>
      </c>
      <c r="C643" s="79">
        <v>4</v>
      </c>
      <c r="D643" s="115">
        <v>0.0049989593607880235</v>
      </c>
      <c r="E643" s="115">
        <v>1.3396394185159497</v>
      </c>
      <c r="F643" s="79" t="s">
        <v>1398</v>
      </c>
      <c r="G643" s="79" t="b">
        <v>1</v>
      </c>
      <c r="H643" s="79" t="b">
        <v>0</v>
      </c>
      <c r="I643" s="79" t="b">
        <v>0</v>
      </c>
      <c r="J643" s="79" t="b">
        <v>0</v>
      </c>
      <c r="K643" s="79" t="b">
        <v>0</v>
      </c>
      <c r="L643" s="79" t="b">
        <v>0</v>
      </c>
    </row>
    <row r="644" spans="1:12" ht="15">
      <c r="A644" s="111" t="s">
        <v>1463</v>
      </c>
      <c r="B644" s="111" t="s">
        <v>1792</v>
      </c>
      <c r="C644" s="79">
        <v>4</v>
      </c>
      <c r="D644" s="115">
        <v>0.0049989593607880235</v>
      </c>
      <c r="E644" s="115">
        <v>2.3057811512549824</v>
      </c>
      <c r="F644" s="79" t="s">
        <v>1398</v>
      </c>
      <c r="G644" s="79" t="b">
        <v>0</v>
      </c>
      <c r="H644" s="79" t="b">
        <v>0</v>
      </c>
      <c r="I644" s="79" t="b">
        <v>0</v>
      </c>
      <c r="J644" s="79" t="b">
        <v>0</v>
      </c>
      <c r="K644" s="79" t="b">
        <v>0</v>
      </c>
      <c r="L644" s="79" t="b">
        <v>0</v>
      </c>
    </row>
    <row r="645" spans="1:12" ht="15">
      <c r="A645" s="111" t="s">
        <v>1792</v>
      </c>
      <c r="B645" s="111" t="s">
        <v>1698</v>
      </c>
      <c r="C645" s="79">
        <v>4</v>
      </c>
      <c r="D645" s="115">
        <v>0.0049989593607880235</v>
      </c>
      <c r="E645" s="115">
        <v>2.159653115576744</v>
      </c>
      <c r="F645" s="79" t="s">
        <v>1398</v>
      </c>
      <c r="G645" s="79" t="b">
        <v>0</v>
      </c>
      <c r="H645" s="79" t="b">
        <v>0</v>
      </c>
      <c r="I645" s="79" t="b">
        <v>0</v>
      </c>
      <c r="J645" s="79" t="b">
        <v>0</v>
      </c>
      <c r="K645" s="79" t="b">
        <v>0</v>
      </c>
      <c r="L645" s="79" t="b">
        <v>0</v>
      </c>
    </row>
    <row r="646" spans="1:12" ht="15">
      <c r="A646" s="111" t="s">
        <v>1676</v>
      </c>
      <c r="B646" s="111" t="s">
        <v>1439</v>
      </c>
      <c r="C646" s="79">
        <v>4</v>
      </c>
      <c r="D646" s="115">
        <v>0.0049989593607880235</v>
      </c>
      <c r="E646" s="115">
        <v>0.8006311729350764</v>
      </c>
      <c r="F646" s="79" t="s">
        <v>1398</v>
      </c>
      <c r="G646" s="79" t="b">
        <v>0</v>
      </c>
      <c r="H646" s="79" t="b">
        <v>0</v>
      </c>
      <c r="I646" s="79" t="b">
        <v>0</v>
      </c>
      <c r="J646" s="79" t="b">
        <v>0</v>
      </c>
      <c r="K646" s="79" t="b">
        <v>0</v>
      </c>
      <c r="L646" s="79" t="b">
        <v>0</v>
      </c>
    </row>
    <row r="647" spans="1:12" ht="15">
      <c r="A647" s="111" t="s">
        <v>1478</v>
      </c>
      <c r="B647" s="111" t="s">
        <v>1519</v>
      </c>
      <c r="C647" s="79">
        <v>4</v>
      </c>
      <c r="D647" s="115">
        <v>0.0049989593607880235</v>
      </c>
      <c r="E647" s="115">
        <v>2.062743102568688</v>
      </c>
      <c r="F647" s="79" t="s">
        <v>1398</v>
      </c>
      <c r="G647" s="79" t="b">
        <v>0</v>
      </c>
      <c r="H647" s="79" t="b">
        <v>0</v>
      </c>
      <c r="I647" s="79" t="b">
        <v>0</v>
      </c>
      <c r="J647" s="79" t="b">
        <v>1</v>
      </c>
      <c r="K647" s="79" t="b">
        <v>0</v>
      </c>
      <c r="L647" s="79" t="b">
        <v>0</v>
      </c>
    </row>
    <row r="648" spans="1:12" ht="15">
      <c r="A648" s="111" t="s">
        <v>1519</v>
      </c>
      <c r="B648" s="111" t="s">
        <v>1482</v>
      </c>
      <c r="C648" s="79">
        <v>4</v>
      </c>
      <c r="D648" s="115">
        <v>0.0049989593607880235</v>
      </c>
      <c r="E648" s="115">
        <v>2.004751155591001</v>
      </c>
      <c r="F648" s="79" t="s">
        <v>1398</v>
      </c>
      <c r="G648" s="79" t="b">
        <v>1</v>
      </c>
      <c r="H648" s="79" t="b">
        <v>0</v>
      </c>
      <c r="I648" s="79" t="b">
        <v>0</v>
      </c>
      <c r="J648" s="79" t="b">
        <v>0</v>
      </c>
      <c r="K648" s="79" t="b">
        <v>0</v>
      </c>
      <c r="L648" s="79" t="b">
        <v>0</v>
      </c>
    </row>
    <row r="649" spans="1:12" ht="15">
      <c r="A649" s="111" t="s">
        <v>1807</v>
      </c>
      <c r="B649" s="111" t="s">
        <v>1479</v>
      </c>
      <c r="C649" s="79">
        <v>3</v>
      </c>
      <c r="D649" s="115">
        <v>0.004087501298411324</v>
      </c>
      <c r="E649" s="115">
        <v>2.4026911642630386</v>
      </c>
      <c r="F649" s="79" t="s">
        <v>1398</v>
      </c>
      <c r="G649" s="79" t="b">
        <v>0</v>
      </c>
      <c r="H649" s="79" t="b">
        <v>0</v>
      </c>
      <c r="I649" s="79" t="b">
        <v>0</v>
      </c>
      <c r="J649" s="79" t="b">
        <v>0</v>
      </c>
      <c r="K649" s="79" t="b">
        <v>0</v>
      </c>
      <c r="L649" s="79" t="b">
        <v>0</v>
      </c>
    </row>
    <row r="650" spans="1:12" ht="15">
      <c r="A650" s="111" t="s">
        <v>1479</v>
      </c>
      <c r="B650" s="111" t="s">
        <v>1564</v>
      </c>
      <c r="C650" s="79">
        <v>3</v>
      </c>
      <c r="D650" s="115">
        <v>0.004087501298411324</v>
      </c>
      <c r="E650" s="115">
        <v>2.4026911642630386</v>
      </c>
      <c r="F650" s="79" t="s">
        <v>1398</v>
      </c>
      <c r="G650" s="79" t="b">
        <v>0</v>
      </c>
      <c r="H650" s="79" t="b">
        <v>0</v>
      </c>
      <c r="I650" s="79" t="b">
        <v>0</v>
      </c>
      <c r="J650" s="79" t="b">
        <v>0</v>
      </c>
      <c r="K650" s="79" t="b">
        <v>0</v>
      </c>
      <c r="L650" s="79" t="b">
        <v>0</v>
      </c>
    </row>
    <row r="651" spans="1:12" ht="15">
      <c r="A651" s="111" t="s">
        <v>1564</v>
      </c>
      <c r="B651" s="111" t="s">
        <v>1808</v>
      </c>
      <c r="C651" s="79">
        <v>3</v>
      </c>
      <c r="D651" s="115">
        <v>0.004087501298411324</v>
      </c>
      <c r="E651" s="115">
        <v>2.5276299008713385</v>
      </c>
      <c r="F651" s="79" t="s">
        <v>1398</v>
      </c>
      <c r="G651" s="79" t="b">
        <v>0</v>
      </c>
      <c r="H651" s="79" t="b">
        <v>0</v>
      </c>
      <c r="I651" s="79" t="b">
        <v>0</v>
      </c>
      <c r="J651" s="79" t="b">
        <v>0</v>
      </c>
      <c r="K651" s="79" t="b">
        <v>0</v>
      </c>
      <c r="L651" s="79" t="b">
        <v>0</v>
      </c>
    </row>
    <row r="652" spans="1:12" ht="15">
      <c r="A652" s="111" t="s">
        <v>1808</v>
      </c>
      <c r="B652" s="111" t="s">
        <v>1469</v>
      </c>
      <c r="C652" s="79">
        <v>3</v>
      </c>
      <c r="D652" s="115">
        <v>0.004087501298411324</v>
      </c>
      <c r="E652" s="115">
        <v>2.5276299008713385</v>
      </c>
      <c r="F652" s="79" t="s">
        <v>1398</v>
      </c>
      <c r="G652" s="79" t="b">
        <v>0</v>
      </c>
      <c r="H652" s="79" t="b">
        <v>0</v>
      </c>
      <c r="I652" s="79" t="b">
        <v>0</v>
      </c>
      <c r="J652" s="79" t="b">
        <v>0</v>
      </c>
      <c r="K652" s="79" t="b">
        <v>0</v>
      </c>
      <c r="L652" s="79" t="b">
        <v>0</v>
      </c>
    </row>
    <row r="653" spans="1:12" ht="15">
      <c r="A653" s="111" t="s">
        <v>1469</v>
      </c>
      <c r="B653" s="111" t="s">
        <v>1682</v>
      </c>
      <c r="C653" s="79">
        <v>3</v>
      </c>
      <c r="D653" s="115">
        <v>0.004087501298411324</v>
      </c>
      <c r="E653" s="115">
        <v>2.004751155591001</v>
      </c>
      <c r="F653" s="79" t="s">
        <v>1398</v>
      </c>
      <c r="G653" s="79" t="b">
        <v>0</v>
      </c>
      <c r="H653" s="79" t="b">
        <v>0</v>
      </c>
      <c r="I653" s="79" t="b">
        <v>0</v>
      </c>
      <c r="J653" s="79" t="b">
        <v>0</v>
      </c>
      <c r="K653" s="79" t="b">
        <v>0</v>
      </c>
      <c r="L653" s="79" t="b">
        <v>0</v>
      </c>
    </row>
    <row r="654" spans="1:12" ht="15">
      <c r="A654" s="111" t="s">
        <v>1682</v>
      </c>
      <c r="B654" s="111" t="s">
        <v>1558</v>
      </c>
      <c r="C654" s="79">
        <v>3</v>
      </c>
      <c r="D654" s="115">
        <v>0.004087501298411324</v>
      </c>
      <c r="E654" s="115">
        <v>2.0347143789684443</v>
      </c>
      <c r="F654" s="79" t="s">
        <v>1398</v>
      </c>
      <c r="G654" s="79" t="b">
        <v>0</v>
      </c>
      <c r="H654" s="79" t="b">
        <v>0</v>
      </c>
      <c r="I654" s="79" t="b">
        <v>0</v>
      </c>
      <c r="J654" s="79" t="b">
        <v>0</v>
      </c>
      <c r="K654" s="79" t="b">
        <v>0</v>
      </c>
      <c r="L654" s="79" t="b">
        <v>0</v>
      </c>
    </row>
    <row r="655" spans="1:12" ht="15">
      <c r="A655" s="111" t="s">
        <v>1558</v>
      </c>
      <c r="B655" s="111" t="s">
        <v>1703</v>
      </c>
      <c r="C655" s="79">
        <v>3</v>
      </c>
      <c r="D655" s="115">
        <v>0.004087501298411324</v>
      </c>
      <c r="E655" s="115">
        <v>2.1016611685990574</v>
      </c>
      <c r="F655" s="79" t="s">
        <v>1398</v>
      </c>
      <c r="G655" s="79" t="b">
        <v>0</v>
      </c>
      <c r="H655" s="79" t="b">
        <v>0</v>
      </c>
      <c r="I655" s="79" t="b">
        <v>0</v>
      </c>
      <c r="J655" s="79" t="b">
        <v>0</v>
      </c>
      <c r="K655" s="79" t="b">
        <v>0</v>
      </c>
      <c r="L655" s="79" t="b">
        <v>0</v>
      </c>
    </row>
    <row r="656" spans="1:12" ht="15">
      <c r="A656" s="111" t="s">
        <v>1703</v>
      </c>
      <c r="B656" s="111" t="s">
        <v>1592</v>
      </c>
      <c r="C656" s="79">
        <v>3</v>
      </c>
      <c r="D656" s="115">
        <v>0.004087501298411324</v>
      </c>
      <c r="E656" s="115">
        <v>2.159653115576744</v>
      </c>
      <c r="F656" s="79" t="s">
        <v>1398</v>
      </c>
      <c r="G656" s="79" t="b">
        <v>0</v>
      </c>
      <c r="H656" s="79" t="b">
        <v>0</v>
      </c>
      <c r="I656" s="79" t="b">
        <v>0</v>
      </c>
      <c r="J656" s="79" t="b">
        <v>0</v>
      </c>
      <c r="K656" s="79" t="b">
        <v>1</v>
      </c>
      <c r="L656" s="79" t="b">
        <v>0</v>
      </c>
    </row>
    <row r="657" spans="1:12" ht="15">
      <c r="A657" s="111" t="s">
        <v>1592</v>
      </c>
      <c r="B657" s="111" t="s">
        <v>1682</v>
      </c>
      <c r="C657" s="79">
        <v>3</v>
      </c>
      <c r="D657" s="115">
        <v>0.004087501298411324</v>
      </c>
      <c r="E657" s="115">
        <v>2.004751155591001</v>
      </c>
      <c r="F657" s="79" t="s">
        <v>1398</v>
      </c>
      <c r="G657" s="79" t="b">
        <v>0</v>
      </c>
      <c r="H657" s="79" t="b">
        <v>1</v>
      </c>
      <c r="I657" s="79" t="b">
        <v>0</v>
      </c>
      <c r="J657" s="79" t="b">
        <v>0</v>
      </c>
      <c r="K657" s="79" t="b">
        <v>0</v>
      </c>
      <c r="L657" s="79" t="b">
        <v>0</v>
      </c>
    </row>
    <row r="658" spans="1:12" ht="15">
      <c r="A658" s="111" t="s">
        <v>1682</v>
      </c>
      <c r="B658" s="111" t="s">
        <v>1809</v>
      </c>
      <c r="C658" s="79">
        <v>3</v>
      </c>
      <c r="D658" s="115">
        <v>0.004087501298411324</v>
      </c>
      <c r="E658" s="115">
        <v>2.159653115576744</v>
      </c>
      <c r="F658" s="79" t="s">
        <v>1398</v>
      </c>
      <c r="G658" s="79" t="b">
        <v>0</v>
      </c>
      <c r="H658" s="79" t="b">
        <v>0</v>
      </c>
      <c r="I658" s="79" t="b">
        <v>0</v>
      </c>
      <c r="J658" s="79" t="b">
        <v>1</v>
      </c>
      <c r="K658" s="79" t="b">
        <v>0</v>
      </c>
      <c r="L658" s="79" t="b">
        <v>0</v>
      </c>
    </row>
    <row r="659" spans="1:12" ht="15">
      <c r="A659" s="111" t="s">
        <v>1809</v>
      </c>
      <c r="B659" s="111" t="s">
        <v>1769</v>
      </c>
      <c r="C659" s="79">
        <v>3</v>
      </c>
      <c r="D659" s="115">
        <v>0.004087501298411324</v>
      </c>
      <c r="E659" s="115">
        <v>2.4026911642630386</v>
      </c>
      <c r="F659" s="79" t="s">
        <v>1398</v>
      </c>
      <c r="G659" s="79" t="b">
        <v>1</v>
      </c>
      <c r="H659" s="79" t="b">
        <v>0</v>
      </c>
      <c r="I659" s="79" t="b">
        <v>0</v>
      </c>
      <c r="J659" s="79" t="b">
        <v>0</v>
      </c>
      <c r="K659" s="79" t="b">
        <v>0</v>
      </c>
      <c r="L659" s="79" t="b">
        <v>0</v>
      </c>
    </row>
    <row r="660" spans="1:12" ht="15">
      <c r="A660" s="111" t="s">
        <v>1769</v>
      </c>
      <c r="B660" s="111" t="s">
        <v>1810</v>
      </c>
      <c r="C660" s="79">
        <v>3</v>
      </c>
      <c r="D660" s="115">
        <v>0.004087501298411324</v>
      </c>
      <c r="E660" s="115">
        <v>2.4026911642630386</v>
      </c>
      <c r="F660" s="79" t="s">
        <v>1398</v>
      </c>
      <c r="G660" s="79" t="b">
        <v>0</v>
      </c>
      <c r="H660" s="79" t="b">
        <v>0</v>
      </c>
      <c r="I660" s="79" t="b">
        <v>0</v>
      </c>
      <c r="J660" s="79" t="b">
        <v>0</v>
      </c>
      <c r="K660" s="79" t="b">
        <v>0</v>
      </c>
      <c r="L660" s="79" t="b">
        <v>0</v>
      </c>
    </row>
    <row r="661" spans="1:12" ht="15">
      <c r="A661" s="111" t="s">
        <v>1810</v>
      </c>
      <c r="B661" s="111" t="s">
        <v>1811</v>
      </c>
      <c r="C661" s="79">
        <v>3</v>
      </c>
      <c r="D661" s="115">
        <v>0.004087501298411324</v>
      </c>
      <c r="E661" s="115">
        <v>2.5276299008713385</v>
      </c>
      <c r="F661" s="79" t="s">
        <v>1398</v>
      </c>
      <c r="G661" s="79" t="b">
        <v>0</v>
      </c>
      <c r="H661" s="79" t="b">
        <v>0</v>
      </c>
      <c r="I661" s="79" t="b">
        <v>0</v>
      </c>
      <c r="J661" s="79" t="b">
        <v>0</v>
      </c>
      <c r="K661" s="79" t="b">
        <v>0</v>
      </c>
      <c r="L661" s="79" t="b">
        <v>0</v>
      </c>
    </row>
    <row r="662" spans="1:12" ht="15">
      <c r="A662" s="111" t="s">
        <v>1811</v>
      </c>
      <c r="B662" s="111" t="s">
        <v>1676</v>
      </c>
      <c r="C662" s="79">
        <v>3</v>
      </c>
      <c r="D662" s="115">
        <v>0.004087501298411324</v>
      </c>
      <c r="E662" s="115">
        <v>1.725997554638172</v>
      </c>
      <c r="F662" s="79" t="s">
        <v>1398</v>
      </c>
      <c r="G662" s="79" t="b">
        <v>0</v>
      </c>
      <c r="H662" s="79" t="b">
        <v>0</v>
      </c>
      <c r="I662" s="79" t="b">
        <v>0</v>
      </c>
      <c r="J662" s="79" t="b">
        <v>0</v>
      </c>
      <c r="K662" s="79" t="b">
        <v>0</v>
      </c>
      <c r="L662" s="79" t="b">
        <v>0</v>
      </c>
    </row>
    <row r="663" spans="1:12" ht="15">
      <c r="A663" s="111" t="s">
        <v>1676</v>
      </c>
      <c r="B663" s="111" t="s">
        <v>1812</v>
      </c>
      <c r="C663" s="79">
        <v>3</v>
      </c>
      <c r="D663" s="115">
        <v>0.004087501298411324</v>
      </c>
      <c r="E663" s="115">
        <v>1.70372115992702</v>
      </c>
      <c r="F663" s="79" t="s">
        <v>1398</v>
      </c>
      <c r="G663" s="79" t="b">
        <v>0</v>
      </c>
      <c r="H663" s="79" t="b">
        <v>0</v>
      </c>
      <c r="I663" s="79" t="b">
        <v>0</v>
      </c>
      <c r="J663" s="79" t="b">
        <v>0</v>
      </c>
      <c r="K663" s="79" t="b">
        <v>0</v>
      </c>
      <c r="L663" s="79" t="b">
        <v>0</v>
      </c>
    </row>
    <row r="664" spans="1:12" ht="15">
      <c r="A664" s="111" t="s">
        <v>1812</v>
      </c>
      <c r="B664" s="111" t="s">
        <v>1813</v>
      </c>
      <c r="C664" s="79">
        <v>3</v>
      </c>
      <c r="D664" s="115">
        <v>0.004087501298411324</v>
      </c>
      <c r="E664" s="115">
        <v>2.5276299008713385</v>
      </c>
      <c r="F664" s="79" t="s">
        <v>1398</v>
      </c>
      <c r="G664" s="79" t="b">
        <v>0</v>
      </c>
      <c r="H664" s="79" t="b">
        <v>0</v>
      </c>
      <c r="I664" s="79" t="b">
        <v>0</v>
      </c>
      <c r="J664" s="79" t="b">
        <v>0</v>
      </c>
      <c r="K664" s="79" t="b">
        <v>0</v>
      </c>
      <c r="L664" s="79" t="b">
        <v>0</v>
      </c>
    </row>
    <row r="665" spans="1:12" ht="15">
      <c r="A665" s="111" t="s">
        <v>1813</v>
      </c>
      <c r="B665" s="111" t="s">
        <v>1814</v>
      </c>
      <c r="C665" s="79">
        <v>3</v>
      </c>
      <c r="D665" s="115">
        <v>0.004087501298411324</v>
      </c>
      <c r="E665" s="115">
        <v>2.5276299008713385</v>
      </c>
      <c r="F665" s="79" t="s">
        <v>1398</v>
      </c>
      <c r="G665" s="79" t="b">
        <v>0</v>
      </c>
      <c r="H665" s="79" t="b">
        <v>0</v>
      </c>
      <c r="I665" s="79" t="b">
        <v>0</v>
      </c>
      <c r="J665" s="79" t="b">
        <v>0</v>
      </c>
      <c r="K665" s="79" t="b">
        <v>0</v>
      </c>
      <c r="L665" s="79" t="b">
        <v>0</v>
      </c>
    </row>
    <row r="666" spans="1:12" ht="15">
      <c r="A666" s="111" t="s">
        <v>1814</v>
      </c>
      <c r="B666" s="111" t="s">
        <v>1438</v>
      </c>
      <c r="C666" s="79">
        <v>3</v>
      </c>
      <c r="D666" s="115">
        <v>0.004087501298411324</v>
      </c>
      <c r="E666" s="115">
        <v>1.4484486548237139</v>
      </c>
      <c r="F666" s="79" t="s">
        <v>1398</v>
      </c>
      <c r="G666" s="79" t="b">
        <v>0</v>
      </c>
      <c r="H666" s="79" t="b">
        <v>0</v>
      </c>
      <c r="I666" s="79" t="b">
        <v>0</v>
      </c>
      <c r="J666" s="79" t="b">
        <v>1</v>
      </c>
      <c r="K666" s="79" t="b">
        <v>0</v>
      </c>
      <c r="L666" s="79" t="b">
        <v>0</v>
      </c>
    </row>
    <row r="667" spans="1:12" ht="15">
      <c r="A667" s="111" t="s">
        <v>1438</v>
      </c>
      <c r="B667" s="111" t="s">
        <v>1815</v>
      </c>
      <c r="C667" s="79">
        <v>3</v>
      </c>
      <c r="D667" s="115">
        <v>0.004087501298411324</v>
      </c>
      <c r="E667" s="115">
        <v>1.436549431524006</v>
      </c>
      <c r="F667" s="79" t="s">
        <v>1398</v>
      </c>
      <c r="G667" s="79" t="b">
        <v>1</v>
      </c>
      <c r="H667" s="79" t="b">
        <v>0</v>
      </c>
      <c r="I667" s="79" t="b">
        <v>0</v>
      </c>
      <c r="J667" s="79" t="b">
        <v>0</v>
      </c>
      <c r="K667" s="79" t="b">
        <v>1</v>
      </c>
      <c r="L667" s="79" t="b">
        <v>0</v>
      </c>
    </row>
    <row r="668" spans="1:12" ht="15">
      <c r="A668" s="111" t="s">
        <v>1815</v>
      </c>
      <c r="B668" s="111" t="s">
        <v>1516</v>
      </c>
      <c r="C668" s="79">
        <v>3</v>
      </c>
      <c r="D668" s="115">
        <v>0.004087501298411324</v>
      </c>
      <c r="E668" s="115">
        <v>2.159653115576744</v>
      </c>
      <c r="F668" s="79" t="s">
        <v>1398</v>
      </c>
      <c r="G668" s="79" t="b">
        <v>0</v>
      </c>
      <c r="H668" s="79" t="b">
        <v>1</v>
      </c>
      <c r="I668" s="79" t="b">
        <v>0</v>
      </c>
      <c r="J668" s="79" t="b">
        <v>0</v>
      </c>
      <c r="K668" s="79" t="b">
        <v>0</v>
      </c>
      <c r="L668" s="79" t="b">
        <v>0</v>
      </c>
    </row>
    <row r="669" spans="1:12" ht="15">
      <c r="A669" s="111" t="s">
        <v>1516</v>
      </c>
      <c r="B669" s="111" t="s">
        <v>1516</v>
      </c>
      <c r="C669" s="79">
        <v>3</v>
      </c>
      <c r="D669" s="115">
        <v>0.004087501298411324</v>
      </c>
      <c r="E669" s="115">
        <v>1.79167633028215</v>
      </c>
      <c r="F669" s="79" t="s">
        <v>1398</v>
      </c>
      <c r="G669" s="79" t="b">
        <v>0</v>
      </c>
      <c r="H669" s="79" t="b">
        <v>0</v>
      </c>
      <c r="I669" s="79" t="b">
        <v>0</v>
      </c>
      <c r="J669" s="79" t="b">
        <v>0</v>
      </c>
      <c r="K669" s="79" t="b">
        <v>0</v>
      </c>
      <c r="L669" s="79" t="b">
        <v>0</v>
      </c>
    </row>
    <row r="670" spans="1:12" ht="15">
      <c r="A670" s="111" t="s">
        <v>1516</v>
      </c>
      <c r="B670" s="111" t="s">
        <v>1816</v>
      </c>
      <c r="C670" s="79">
        <v>3</v>
      </c>
      <c r="D670" s="115">
        <v>0.004087501298411324</v>
      </c>
      <c r="E670" s="115">
        <v>2.159653115576744</v>
      </c>
      <c r="F670" s="79" t="s">
        <v>1398</v>
      </c>
      <c r="G670" s="79" t="b">
        <v>0</v>
      </c>
      <c r="H670" s="79" t="b">
        <v>0</v>
      </c>
      <c r="I670" s="79" t="b">
        <v>0</v>
      </c>
      <c r="J670" s="79" t="b">
        <v>0</v>
      </c>
      <c r="K670" s="79" t="b">
        <v>0</v>
      </c>
      <c r="L670" s="79" t="b">
        <v>0</v>
      </c>
    </row>
    <row r="671" spans="1:12" ht="15">
      <c r="A671" s="111" t="s">
        <v>1477</v>
      </c>
      <c r="B671" s="111" t="s">
        <v>1698</v>
      </c>
      <c r="C671" s="79">
        <v>3</v>
      </c>
      <c r="D671" s="115">
        <v>0.004087501298411324</v>
      </c>
      <c r="E671" s="115">
        <v>2.0347143789684443</v>
      </c>
      <c r="F671" s="79" t="s">
        <v>1398</v>
      </c>
      <c r="G671" s="79" t="b">
        <v>0</v>
      </c>
      <c r="H671" s="79" t="b">
        <v>0</v>
      </c>
      <c r="I671" s="79" t="b">
        <v>0</v>
      </c>
      <c r="J671" s="79" t="b">
        <v>0</v>
      </c>
      <c r="K671" s="79" t="b">
        <v>0</v>
      </c>
      <c r="L671" s="79" t="b">
        <v>0</v>
      </c>
    </row>
    <row r="672" spans="1:12" ht="15">
      <c r="A672" s="111" t="s">
        <v>1698</v>
      </c>
      <c r="B672" s="111" t="s">
        <v>1894</v>
      </c>
      <c r="C672" s="79">
        <v>3</v>
      </c>
      <c r="D672" s="115">
        <v>0.004087501298411324</v>
      </c>
      <c r="E672" s="115">
        <v>2.5276299008713385</v>
      </c>
      <c r="F672" s="79" t="s">
        <v>1398</v>
      </c>
      <c r="G672" s="79" t="b">
        <v>0</v>
      </c>
      <c r="H672" s="79" t="b">
        <v>0</v>
      </c>
      <c r="I672" s="79" t="b">
        <v>0</v>
      </c>
      <c r="J672" s="79" t="b">
        <v>0</v>
      </c>
      <c r="K672" s="79" t="b">
        <v>0</v>
      </c>
      <c r="L672" s="79" t="b">
        <v>0</v>
      </c>
    </row>
    <row r="673" spans="1:12" ht="15">
      <c r="A673" s="111" t="s">
        <v>1894</v>
      </c>
      <c r="B673" s="111" t="s">
        <v>1482</v>
      </c>
      <c r="C673" s="79">
        <v>3</v>
      </c>
      <c r="D673" s="115">
        <v>0.004087501298411324</v>
      </c>
      <c r="E673" s="115">
        <v>2.1016611685990574</v>
      </c>
      <c r="F673" s="79" t="s">
        <v>1398</v>
      </c>
      <c r="G673" s="79" t="b">
        <v>0</v>
      </c>
      <c r="H673" s="79" t="b">
        <v>0</v>
      </c>
      <c r="I673" s="79" t="b">
        <v>0</v>
      </c>
      <c r="J673" s="79" t="b">
        <v>0</v>
      </c>
      <c r="K673" s="79" t="b">
        <v>0</v>
      </c>
      <c r="L673" s="79" t="b">
        <v>0</v>
      </c>
    </row>
    <row r="674" spans="1:12" ht="15">
      <c r="A674" s="111" t="s">
        <v>1482</v>
      </c>
      <c r="B674" s="111" t="s">
        <v>1483</v>
      </c>
      <c r="C674" s="79">
        <v>3</v>
      </c>
      <c r="D674" s="115">
        <v>0.004087501298411324</v>
      </c>
      <c r="E674" s="115">
        <v>2.1016611685990574</v>
      </c>
      <c r="F674" s="79" t="s">
        <v>1398</v>
      </c>
      <c r="G674" s="79" t="b">
        <v>0</v>
      </c>
      <c r="H674" s="79" t="b">
        <v>0</v>
      </c>
      <c r="I674" s="79" t="b">
        <v>0</v>
      </c>
      <c r="J674" s="79" t="b">
        <v>0</v>
      </c>
      <c r="K674" s="79" t="b">
        <v>0</v>
      </c>
      <c r="L674" s="79" t="b">
        <v>0</v>
      </c>
    </row>
    <row r="675" spans="1:12" ht="15">
      <c r="A675" s="111" t="s">
        <v>1693</v>
      </c>
      <c r="B675" s="111" t="s">
        <v>1509</v>
      </c>
      <c r="C675" s="79">
        <v>3</v>
      </c>
      <c r="D675" s="115">
        <v>0.004087501298411324</v>
      </c>
      <c r="E675" s="115">
        <v>2.2777524276547387</v>
      </c>
      <c r="F675" s="79" t="s">
        <v>1398</v>
      </c>
      <c r="G675" s="79" t="b">
        <v>0</v>
      </c>
      <c r="H675" s="79" t="b">
        <v>0</v>
      </c>
      <c r="I675" s="79" t="b">
        <v>0</v>
      </c>
      <c r="J675" s="79" t="b">
        <v>0</v>
      </c>
      <c r="K675" s="79" t="b">
        <v>0</v>
      </c>
      <c r="L675" s="79" t="b">
        <v>0</v>
      </c>
    </row>
    <row r="676" spans="1:12" ht="15">
      <c r="A676" s="111" t="s">
        <v>1439</v>
      </c>
      <c r="B676" s="111" t="s">
        <v>1681</v>
      </c>
      <c r="C676" s="79">
        <v>3</v>
      </c>
      <c r="D676" s="115">
        <v>0.005379345850901385</v>
      </c>
      <c r="E676" s="115">
        <v>1.3884507251484284</v>
      </c>
      <c r="F676" s="79" t="s">
        <v>1398</v>
      </c>
      <c r="G676" s="79" t="b">
        <v>0</v>
      </c>
      <c r="H676" s="79" t="b">
        <v>0</v>
      </c>
      <c r="I676" s="79" t="b">
        <v>0</v>
      </c>
      <c r="J676" s="79" t="b">
        <v>0</v>
      </c>
      <c r="K676" s="79" t="b">
        <v>0</v>
      </c>
      <c r="L676" s="79" t="b">
        <v>0</v>
      </c>
    </row>
    <row r="677" spans="1:12" ht="15">
      <c r="A677" s="111" t="s">
        <v>1530</v>
      </c>
      <c r="B677" s="111" t="s">
        <v>1794</v>
      </c>
      <c r="C677" s="79">
        <v>3</v>
      </c>
      <c r="D677" s="115">
        <v>0.004087501298411324</v>
      </c>
      <c r="E677" s="115">
        <v>2.5276299008713385</v>
      </c>
      <c r="F677" s="79" t="s">
        <v>1398</v>
      </c>
      <c r="G677" s="79" t="b">
        <v>0</v>
      </c>
      <c r="H677" s="79" t="b">
        <v>0</v>
      </c>
      <c r="I677" s="79" t="b">
        <v>0</v>
      </c>
      <c r="J677" s="79" t="b">
        <v>0</v>
      </c>
      <c r="K677" s="79" t="b">
        <v>0</v>
      </c>
      <c r="L677" s="79" t="b">
        <v>0</v>
      </c>
    </row>
    <row r="678" spans="1:12" ht="15">
      <c r="A678" s="111" t="s">
        <v>1439</v>
      </c>
      <c r="B678" s="111" t="s">
        <v>1899</v>
      </c>
      <c r="C678" s="79">
        <v>3</v>
      </c>
      <c r="D678" s="115">
        <v>0.004087501298411324</v>
      </c>
      <c r="E678" s="115">
        <v>1.5133894617567283</v>
      </c>
      <c r="F678" s="79" t="s">
        <v>1398</v>
      </c>
      <c r="G678" s="79" t="b">
        <v>0</v>
      </c>
      <c r="H678" s="79" t="b">
        <v>0</v>
      </c>
      <c r="I678" s="79" t="b">
        <v>0</v>
      </c>
      <c r="J678" s="79" t="b">
        <v>1</v>
      </c>
      <c r="K678" s="79" t="b">
        <v>0</v>
      </c>
      <c r="L678" s="79" t="b">
        <v>0</v>
      </c>
    </row>
    <row r="679" spans="1:12" ht="15">
      <c r="A679" s="111" t="s">
        <v>1683</v>
      </c>
      <c r="B679" s="111" t="s">
        <v>1911</v>
      </c>
      <c r="C679" s="79">
        <v>3</v>
      </c>
      <c r="D679" s="115">
        <v>0.004087501298411324</v>
      </c>
      <c r="E679" s="115">
        <v>2.2265999052073573</v>
      </c>
      <c r="F679" s="79" t="s">
        <v>1398</v>
      </c>
      <c r="G679" s="79" t="b">
        <v>0</v>
      </c>
      <c r="H679" s="79" t="b">
        <v>1</v>
      </c>
      <c r="I679" s="79" t="b">
        <v>0</v>
      </c>
      <c r="J679" s="79" t="b">
        <v>0</v>
      </c>
      <c r="K679" s="79" t="b">
        <v>1</v>
      </c>
      <c r="L679" s="79" t="b">
        <v>0</v>
      </c>
    </row>
    <row r="680" spans="1:12" ht="15">
      <c r="A680" s="111" t="s">
        <v>1911</v>
      </c>
      <c r="B680" s="111" t="s">
        <v>1438</v>
      </c>
      <c r="C680" s="79">
        <v>3</v>
      </c>
      <c r="D680" s="115">
        <v>0.004087501298411324</v>
      </c>
      <c r="E680" s="115">
        <v>1.4484486548237139</v>
      </c>
      <c r="F680" s="79" t="s">
        <v>1398</v>
      </c>
      <c r="G680" s="79" t="b">
        <v>0</v>
      </c>
      <c r="H680" s="79" t="b">
        <v>1</v>
      </c>
      <c r="I680" s="79" t="b">
        <v>0</v>
      </c>
      <c r="J680" s="79" t="b">
        <v>1</v>
      </c>
      <c r="K680" s="79" t="b">
        <v>0</v>
      </c>
      <c r="L680" s="79" t="b">
        <v>0</v>
      </c>
    </row>
    <row r="681" spans="1:12" ht="15">
      <c r="A681" s="111" t="s">
        <v>1482</v>
      </c>
      <c r="B681" s="111" t="s">
        <v>1731</v>
      </c>
      <c r="C681" s="79">
        <v>3</v>
      </c>
      <c r="D681" s="115">
        <v>0.004087501298411324</v>
      </c>
      <c r="E681" s="115">
        <v>1.9767224319907577</v>
      </c>
      <c r="F681" s="79" t="s">
        <v>1398</v>
      </c>
      <c r="G681" s="79" t="b">
        <v>0</v>
      </c>
      <c r="H681" s="79" t="b">
        <v>0</v>
      </c>
      <c r="I681" s="79" t="b">
        <v>0</v>
      </c>
      <c r="J681" s="79" t="b">
        <v>0</v>
      </c>
      <c r="K681" s="79" t="b">
        <v>0</v>
      </c>
      <c r="L681" s="79" t="b">
        <v>0</v>
      </c>
    </row>
    <row r="682" spans="1:12" ht="15">
      <c r="A682" s="111" t="s">
        <v>1683</v>
      </c>
      <c r="B682" s="111" t="s">
        <v>1573</v>
      </c>
      <c r="C682" s="79">
        <v>3</v>
      </c>
      <c r="D682" s="115">
        <v>0.004087501298411324</v>
      </c>
      <c r="E682" s="115">
        <v>2.1016611685990574</v>
      </c>
      <c r="F682" s="79" t="s">
        <v>1398</v>
      </c>
      <c r="G682" s="79" t="b">
        <v>0</v>
      </c>
      <c r="H682" s="79" t="b">
        <v>1</v>
      </c>
      <c r="I682" s="79" t="b">
        <v>0</v>
      </c>
      <c r="J682" s="79" t="b">
        <v>0</v>
      </c>
      <c r="K682" s="79" t="b">
        <v>0</v>
      </c>
      <c r="L682" s="79" t="b">
        <v>0</v>
      </c>
    </row>
    <row r="683" spans="1:12" ht="15">
      <c r="A683" s="111" t="s">
        <v>1573</v>
      </c>
      <c r="B683" s="111" t="s">
        <v>1901</v>
      </c>
      <c r="C683" s="79">
        <v>3</v>
      </c>
      <c r="D683" s="115">
        <v>0.004087501298411324</v>
      </c>
      <c r="E683" s="115">
        <v>2.5276299008713385</v>
      </c>
      <c r="F683" s="79" t="s">
        <v>1398</v>
      </c>
      <c r="G683" s="79" t="b">
        <v>0</v>
      </c>
      <c r="H683" s="79" t="b">
        <v>0</v>
      </c>
      <c r="I683" s="79" t="b">
        <v>0</v>
      </c>
      <c r="J683" s="79" t="b">
        <v>0</v>
      </c>
      <c r="K683" s="79" t="b">
        <v>1</v>
      </c>
      <c r="L683" s="79" t="b">
        <v>0</v>
      </c>
    </row>
    <row r="684" spans="1:12" ht="15">
      <c r="A684" s="111" t="s">
        <v>1901</v>
      </c>
      <c r="B684" s="111" t="s">
        <v>1725</v>
      </c>
      <c r="C684" s="79">
        <v>3</v>
      </c>
      <c r="D684" s="115">
        <v>0.004087501298411324</v>
      </c>
      <c r="E684" s="115">
        <v>2.5276299008713385</v>
      </c>
      <c r="F684" s="79" t="s">
        <v>1398</v>
      </c>
      <c r="G684" s="79" t="b">
        <v>0</v>
      </c>
      <c r="H684" s="79" t="b">
        <v>1</v>
      </c>
      <c r="I684" s="79" t="b">
        <v>0</v>
      </c>
      <c r="J684" s="79" t="b">
        <v>0</v>
      </c>
      <c r="K684" s="79" t="b">
        <v>0</v>
      </c>
      <c r="L684" s="79" t="b">
        <v>0</v>
      </c>
    </row>
    <row r="685" spans="1:12" ht="15">
      <c r="A685" s="111" t="s">
        <v>1725</v>
      </c>
      <c r="B685" s="111" t="s">
        <v>1699</v>
      </c>
      <c r="C685" s="79">
        <v>3</v>
      </c>
      <c r="D685" s="115">
        <v>0.004087501298411324</v>
      </c>
      <c r="E685" s="115">
        <v>2.1016611685990574</v>
      </c>
      <c r="F685" s="79" t="s">
        <v>1398</v>
      </c>
      <c r="G685" s="79" t="b">
        <v>0</v>
      </c>
      <c r="H685" s="79" t="b">
        <v>0</v>
      </c>
      <c r="I685" s="79" t="b">
        <v>0</v>
      </c>
      <c r="J685" s="79" t="b">
        <v>0</v>
      </c>
      <c r="K685" s="79" t="b">
        <v>0</v>
      </c>
      <c r="L685" s="79" t="b">
        <v>0</v>
      </c>
    </row>
    <row r="686" spans="1:12" ht="15">
      <c r="A686" s="111" t="s">
        <v>1699</v>
      </c>
      <c r="B686" s="111" t="s">
        <v>1541</v>
      </c>
      <c r="C686" s="79">
        <v>3</v>
      </c>
      <c r="D686" s="115">
        <v>0.004087501298411324</v>
      </c>
      <c r="E686" s="115">
        <v>1.9767224319907577</v>
      </c>
      <c r="F686" s="79" t="s">
        <v>1398</v>
      </c>
      <c r="G686" s="79" t="b">
        <v>0</v>
      </c>
      <c r="H686" s="79" t="b">
        <v>0</v>
      </c>
      <c r="I686" s="79" t="b">
        <v>0</v>
      </c>
      <c r="J686" s="79" t="b">
        <v>0</v>
      </c>
      <c r="K686" s="79" t="b">
        <v>0</v>
      </c>
      <c r="L686" s="79" t="b">
        <v>0</v>
      </c>
    </row>
    <row r="687" spans="1:12" ht="15">
      <c r="A687" s="111" t="s">
        <v>1541</v>
      </c>
      <c r="B687" s="111" t="s">
        <v>1676</v>
      </c>
      <c r="C687" s="79">
        <v>3</v>
      </c>
      <c r="D687" s="115">
        <v>0.004087501298411324</v>
      </c>
      <c r="E687" s="115">
        <v>1.6010588180298722</v>
      </c>
      <c r="F687" s="79" t="s">
        <v>1398</v>
      </c>
      <c r="G687" s="79" t="b">
        <v>0</v>
      </c>
      <c r="H687" s="79" t="b">
        <v>0</v>
      </c>
      <c r="I687" s="79" t="b">
        <v>0</v>
      </c>
      <c r="J687" s="79" t="b">
        <v>0</v>
      </c>
      <c r="K687" s="79" t="b">
        <v>0</v>
      </c>
      <c r="L687" s="79" t="b">
        <v>0</v>
      </c>
    </row>
    <row r="688" spans="1:12" ht="15">
      <c r="A688" s="111" t="s">
        <v>1676</v>
      </c>
      <c r="B688" s="111" t="s">
        <v>1689</v>
      </c>
      <c r="C688" s="79">
        <v>3</v>
      </c>
      <c r="D688" s="115">
        <v>0.004087501298411324</v>
      </c>
      <c r="E688" s="115">
        <v>1.70372115992702</v>
      </c>
      <c r="F688" s="79" t="s">
        <v>1398</v>
      </c>
      <c r="G688" s="79" t="b">
        <v>0</v>
      </c>
      <c r="H688" s="79" t="b">
        <v>0</v>
      </c>
      <c r="I688" s="79" t="b">
        <v>0</v>
      </c>
      <c r="J688" s="79" t="b">
        <v>0</v>
      </c>
      <c r="K688" s="79" t="b">
        <v>0</v>
      </c>
      <c r="L688" s="79" t="b">
        <v>0</v>
      </c>
    </row>
    <row r="689" spans="1:12" ht="15">
      <c r="A689" s="111" t="s">
        <v>1689</v>
      </c>
      <c r="B689" s="111" t="s">
        <v>1902</v>
      </c>
      <c r="C689" s="79">
        <v>3</v>
      </c>
      <c r="D689" s="115">
        <v>0.004087501298411324</v>
      </c>
      <c r="E689" s="115">
        <v>2.5276299008713385</v>
      </c>
      <c r="F689" s="79" t="s">
        <v>1398</v>
      </c>
      <c r="G689" s="79" t="b">
        <v>0</v>
      </c>
      <c r="H689" s="79" t="b">
        <v>0</v>
      </c>
      <c r="I689" s="79" t="b">
        <v>0</v>
      </c>
      <c r="J689" s="79" t="b">
        <v>0</v>
      </c>
      <c r="K689" s="79" t="b">
        <v>0</v>
      </c>
      <c r="L689" s="79" t="b">
        <v>0</v>
      </c>
    </row>
    <row r="690" spans="1:12" ht="15">
      <c r="A690" s="111" t="s">
        <v>1902</v>
      </c>
      <c r="B690" s="111" t="s">
        <v>1550</v>
      </c>
      <c r="C690" s="79">
        <v>3</v>
      </c>
      <c r="D690" s="115">
        <v>0.004087501298411324</v>
      </c>
      <c r="E690" s="115">
        <v>1.8286598965353198</v>
      </c>
      <c r="F690" s="79" t="s">
        <v>1398</v>
      </c>
      <c r="G690" s="79" t="b">
        <v>0</v>
      </c>
      <c r="H690" s="79" t="b">
        <v>0</v>
      </c>
      <c r="I690" s="79" t="b">
        <v>0</v>
      </c>
      <c r="J690" s="79" t="b">
        <v>0</v>
      </c>
      <c r="K690" s="79" t="b">
        <v>0</v>
      </c>
      <c r="L690" s="79" t="b">
        <v>0</v>
      </c>
    </row>
    <row r="691" spans="1:12" ht="15">
      <c r="A691" s="111" t="s">
        <v>1550</v>
      </c>
      <c r="B691" s="111" t="s">
        <v>1703</v>
      </c>
      <c r="C691" s="79">
        <v>3</v>
      </c>
      <c r="D691" s="115">
        <v>0.004087501298411324</v>
      </c>
      <c r="E691" s="115">
        <v>1.70372115992702</v>
      </c>
      <c r="F691" s="79" t="s">
        <v>1398</v>
      </c>
      <c r="G691" s="79" t="b">
        <v>0</v>
      </c>
      <c r="H691" s="79" t="b">
        <v>0</v>
      </c>
      <c r="I691" s="79" t="b">
        <v>0</v>
      </c>
      <c r="J691" s="79" t="b">
        <v>0</v>
      </c>
      <c r="K691" s="79" t="b">
        <v>0</v>
      </c>
      <c r="L691" s="79" t="b">
        <v>0</v>
      </c>
    </row>
    <row r="692" spans="1:12" ht="15">
      <c r="A692" s="111" t="s">
        <v>1703</v>
      </c>
      <c r="B692" s="111" t="s">
        <v>1903</v>
      </c>
      <c r="C692" s="79">
        <v>3</v>
      </c>
      <c r="D692" s="115">
        <v>0.004087501298411324</v>
      </c>
      <c r="E692" s="115">
        <v>2.159653115576744</v>
      </c>
      <c r="F692" s="79" t="s">
        <v>1398</v>
      </c>
      <c r="G692" s="79" t="b">
        <v>0</v>
      </c>
      <c r="H692" s="79" t="b">
        <v>0</v>
      </c>
      <c r="I692" s="79" t="b">
        <v>0</v>
      </c>
      <c r="J692" s="79" t="b">
        <v>0</v>
      </c>
      <c r="K692" s="79" t="b">
        <v>1</v>
      </c>
      <c r="L692" s="79" t="b">
        <v>0</v>
      </c>
    </row>
    <row r="693" spans="1:12" ht="15">
      <c r="A693" s="111" t="s">
        <v>1903</v>
      </c>
      <c r="B693" s="111" t="s">
        <v>1465</v>
      </c>
      <c r="C693" s="79">
        <v>3</v>
      </c>
      <c r="D693" s="115">
        <v>0.004087501298411324</v>
      </c>
      <c r="E693" s="115">
        <v>2.4026911642630386</v>
      </c>
      <c r="F693" s="79" t="s">
        <v>1398</v>
      </c>
      <c r="G693" s="79" t="b">
        <v>0</v>
      </c>
      <c r="H693" s="79" t="b">
        <v>1</v>
      </c>
      <c r="I693" s="79" t="b">
        <v>0</v>
      </c>
      <c r="J693" s="79" t="b">
        <v>0</v>
      </c>
      <c r="K693" s="79" t="b">
        <v>0</v>
      </c>
      <c r="L693" s="79" t="b">
        <v>0</v>
      </c>
    </row>
    <row r="694" spans="1:12" ht="15">
      <c r="A694" s="111" t="s">
        <v>1465</v>
      </c>
      <c r="B694" s="111" t="s">
        <v>1904</v>
      </c>
      <c r="C694" s="79">
        <v>3</v>
      </c>
      <c r="D694" s="115">
        <v>0.004087501298411324</v>
      </c>
      <c r="E694" s="115">
        <v>2.4026911642630386</v>
      </c>
      <c r="F694" s="79" t="s">
        <v>1398</v>
      </c>
      <c r="G694" s="79" t="b">
        <v>0</v>
      </c>
      <c r="H694" s="79" t="b">
        <v>0</v>
      </c>
      <c r="I694" s="79" t="b">
        <v>0</v>
      </c>
      <c r="J694" s="79" t="b">
        <v>0</v>
      </c>
      <c r="K694" s="79" t="b">
        <v>0</v>
      </c>
      <c r="L694" s="79" t="b">
        <v>0</v>
      </c>
    </row>
    <row r="695" spans="1:12" ht="15">
      <c r="A695" s="111" t="s">
        <v>1904</v>
      </c>
      <c r="B695" s="111" t="s">
        <v>1791</v>
      </c>
      <c r="C695" s="79">
        <v>3</v>
      </c>
      <c r="D695" s="115">
        <v>0.004087501298411324</v>
      </c>
      <c r="E695" s="115">
        <v>2.4026911642630386</v>
      </c>
      <c r="F695" s="79" t="s">
        <v>1398</v>
      </c>
      <c r="G695" s="79" t="b">
        <v>0</v>
      </c>
      <c r="H695" s="79" t="b">
        <v>0</v>
      </c>
      <c r="I695" s="79" t="b">
        <v>0</v>
      </c>
      <c r="J695" s="79" t="b">
        <v>0</v>
      </c>
      <c r="K695" s="79" t="b">
        <v>0</v>
      </c>
      <c r="L695" s="79" t="b">
        <v>0</v>
      </c>
    </row>
    <row r="696" spans="1:12" ht="15">
      <c r="A696" s="111" t="s">
        <v>1791</v>
      </c>
      <c r="B696" s="111" t="s">
        <v>1699</v>
      </c>
      <c r="C696" s="79">
        <v>3</v>
      </c>
      <c r="D696" s="115">
        <v>0.004087501298411324</v>
      </c>
      <c r="E696" s="115">
        <v>1.9767224319907577</v>
      </c>
      <c r="F696" s="79" t="s">
        <v>1398</v>
      </c>
      <c r="G696" s="79" t="b">
        <v>0</v>
      </c>
      <c r="H696" s="79" t="b">
        <v>0</v>
      </c>
      <c r="I696" s="79" t="b">
        <v>0</v>
      </c>
      <c r="J696" s="79" t="b">
        <v>0</v>
      </c>
      <c r="K696" s="79" t="b">
        <v>0</v>
      </c>
      <c r="L696" s="79" t="b">
        <v>0</v>
      </c>
    </row>
    <row r="697" spans="1:12" ht="15">
      <c r="A697" s="111" t="s">
        <v>1699</v>
      </c>
      <c r="B697" s="111" t="s">
        <v>1905</v>
      </c>
      <c r="C697" s="79">
        <v>3</v>
      </c>
      <c r="D697" s="115">
        <v>0.004087501298411324</v>
      </c>
      <c r="E697" s="115">
        <v>2.1016611685990574</v>
      </c>
      <c r="F697" s="79" t="s">
        <v>1398</v>
      </c>
      <c r="G697" s="79" t="b">
        <v>0</v>
      </c>
      <c r="H697" s="79" t="b">
        <v>0</v>
      </c>
      <c r="I697" s="79" t="b">
        <v>0</v>
      </c>
      <c r="J697" s="79" t="b">
        <v>0</v>
      </c>
      <c r="K697" s="79" t="b">
        <v>1</v>
      </c>
      <c r="L697" s="79" t="b">
        <v>0</v>
      </c>
    </row>
    <row r="698" spans="1:12" ht="15">
      <c r="A698" s="111" t="s">
        <v>1905</v>
      </c>
      <c r="B698" s="111" t="s">
        <v>1906</v>
      </c>
      <c r="C698" s="79">
        <v>3</v>
      </c>
      <c r="D698" s="115">
        <v>0.004087501298411324</v>
      </c>
      <c r="E698" s="115">
        <v>2.5276299008713385</v>
      </c>
      <c r="F698" s="79" t="s">
        <v>1398</v>
      </c>
      <c r="G698" s="79" t="b">
        <v>0</v>
      </c>
      <c r="H698" s="79" t="b">
        <v>1</v>
      </c>
      <c r="I698" s="79" t="b">
        <v>0</v>
      </c>
      <c r="J698" s="79" t="b">
        <v>0</v>
      </c>
      <c r="K698" s="79" t="b">
        <v>0</v>
      </c>
      <c r="L698" s="79" t="b">
        <v>0</v>
      </c>
    </row>
    <row r="699" spans="1:12" ht="15">
      <c r="A699" s="111" t="s">
        <v>1906</v>
      </c>
      <c r="B699" s="111" t="s">
        <v>1907</v>
      </c>
      <c r="C699" s="79">
        <v>3</v>
      </c>
      <c r="D699" s="115">
        <v>0.004087501298411324</v>
      </c>
      <c r="E699" s="115">
        <v>2.5276299008713385</v>
      </c>
      <c r="F699" s="79" t="s">
        <v>1398</v>
      </c>
      <c r="G699" s="79" t="b">
        <v>0</v>
      </c>
      <c r="H699" s="79" t="b">
        <v>0</v>
      </c>
      <c r="I699" s="79" t="b">
        <v>0</v>
      </c>
      <c r="J699" s="79" t="b">
        <v>0</v>
      </c>
      <c r="K699" s="79" t="b">
        <v>0</v>
      </c>
      <c r="L699" s="79" t="b">
        <v>0</v>
      </c>
    </row>
    <row r="700" spans="1:12" ht="15">
      <c r="A700" s="111" t="s">
        <v>1729</v>
      </c>
      <c r="B700" s="111" t="s">
        <v>1676</v>
      </c>
      <c r="C700" s="79">
        <v>3</v>
      </c>
      <c r="D700" s="115">
        <v>0.004087501298411324</v>
      </c>
      <c r="E700" s="115">
        <v>1.725997554638172</v>
      </c>
      <c r="F700" s="79" t="s">
        <v>1398</v>
      </c>
      <c r="G700" s="79" t="b">
        <v>0</v>
      </c>
      <c r="H700" s="79" t="b">
        <v>0</v>
      </c>
      <c r="I700" s="79" t="b">
        <v>0</v>
      </c>
      <c r="J700" s="79" t="b">
        <v>0</v>
      </c>
      <c r="K700" s="79" t="b">
        <v>0</v>
      </c>
      <c r="L700" s="79" t="b">
        <v>0</v>
      </c>
    </row>
    <row r="701" spans="1:12" ht="15">
      <c r="A701" s="111" t="s">
        <v>1439</v>
      </c>
      <c r="B701" s="111" t="s">
        <v>1900</v>
      </c>
      <c r="C701" s="79">
        <v>3</v>
      </c>
      <c r="D701" s="115">
        <v>0.004087501298411324</v>
      </c>
      <c r="E701" s="115">
        <v>1.5133894617567283</v>
      </c>
      <c r="F701" s="79" t="s">
        <v>1398</v>
      </c>
      <c r="G701" s="79" t="b">
        <v>0</v>
      </c>
      <c r="H701" s="79" t="b">
        <v>0</v>
      </c>
      <c r="I701" s="79" t="b">
        <v>0</v>
      </c>
      <c r="J701" s="79" t="b">
        <v>0</v>
      </c>
      <c r="K701" s="79" t="b">
        <v>0</v>
      </c>
      <c r="L701" s="79" t="b">
        <v>0</v>
      </c>
    </row>
    <row r="702" spans="1:12" ht="15">
      <c r="A702" s="111" t="s">
        <v>1900</v>
      </c>
      <c r="B702" s="111" t="s">
        <v>1438</v>
      </c>
      <c r="C702" s="79">
        <v>3</v>
      </c>
      <c r="D702" s="115">
        <v>0.004087501298411324</v>
      </c>
      <c r="E702" s="115">
        <v>1.4484486548237139</v>
      </c>
      <c r="F702" s="79" t="s">
        <v>1398</v>
      </c>
      <c r="G702" s="79" t="b">
        <v>0</v>
      </c>
      <c r="H702" s="79" t="b">
        <v>0</v>
      </c>
      <c r="I702" s="79" t="b">
        <v>0</v>
      </c>
      <c r="J702" s="79" t="b">
        <v>1</v>
      </c>
      <c r="K702" s="79" t="b">
        <v>0</v>
      </c>
      <c r="L702" s="79" t="b">
        <v>0</v>
      </c>
    </row>
    <row r="703" spans="1:12" ht="15">
      <c r="A703" s="111" t="s">
        <v>1438</v>
      </c>
      <c r="B703" s="111" t="s">
        <v>1705</v>
      </c>
      <c r="C703" s="79">
        <v>3</v>
      </c>
      <c r="D703" s="115">
        <v>0.004087501298411324</v>
      </c>
      <c r="E703" s="115">
        <v>1.436549431524006</v>
      </c>
      <c r="F703" s="79" t="s">
        <v>1398</v>
      </c>
      <c r="G703" s="79" t="b">
        <v>1</v>
      </c>
      <c r="H703" s="79" t="b">
        <v>0</v>
      </c>
      <c r="I703" s="79" t="b">
        <v>0</v>
      </c>
      <c r="J703" s="79" t="b">
        <v>0</v>
      </c>
      <c r="K703" s="79" t="b">
        <v>0</v>
      </c>
      <c r="L703" s="79" t="b">
        <v>0</v>
      </c>
    </row>
    <row r="704" spans="1:12" ht="15">
      <c r="A704" s="111" t="s">
        <v>1705</v>
      </c>
      <c r="B704" s="111" t="s">
        <v>1566</v>
      </c>
      <c r="C704" s="79">
        <v>3</v>
      </c>
      <c r="D704" s="115">
        <v>0.004087501298411324</v>
      </c>
      <c r="E704" s="115">
        <v>2.159653115576744</v>
      </c>
      <c r="F704" s="79" t="s">
        <v>1398</v>
      </c>
      <c r="G704" s="79" t="b">
        <v>0</v>
      </c>
      <c r="H704" s="79" t="b">
        <v>0</v>
      </c>
      <c r="I704" s="79" t="b">
        <v>0</v>
      </c>
      <c r="J704" s="79" t="b">
        <v>0</v>
      </c>
      <c r="K704" s="79" t="b">
        <v>0</v>
      </c>
      <c r="L704" s="79" t="b">
        <v>0</v>
      </c>
    </row>
    <row r="705" spans="1:12" ht="15">
      <c r="A705" s="111" t="s">
        <v>1566</v>
      </c>
      <c r="B705" s="111" t="s">
        <v>1682</v>
      </c>
      <c r="C705" s="79">
        <v>3</v>
      </c>
      <c r="D705" s="115">
        <v>0.004087501298411324</v>
      </c>
      <c r="E705" s="115">
        <v>1.6367743702964068</v>
      </c>
      <c r="F705" s="79" t="s">
        <v>1398</v>
      </c>
      <c r="G705" s="79" t="b">
        <v>0</v>
      </c>
      <c r="H705" s="79" t="b">
        <v>0</v>
      </c>
      <c r="I705" s="79" t="b">
        <v>0</v>
      </c>
      <c r="J705" s="79" t="b">
        <v>0</v>
      </c>
      <c r="K705" s="79" t="b">
        <v>0</v>
      </c>
      <c r="L705" s="79" t="b">
        <v>0</v>
      </c>
    </row>
    <row r="706" spans="1:12" ht="15">
      <c r="A706" s="111" t="s">
        <v>1440</v>
      </c>
      <c r="B706" s="111" t="s">
        <v>1679</v>
      </c>
      <c r="C706" s="79">
        <v>2</v>
      </c>
      <c r="D706" s="115">
        <v>0.003042855123830801</v>
      </c>
      <c r="E706" s="115">
        <v>1.2565631285848007</v>
      </c>
      <c r="F706" s="79" t="s">
        <v>1398</v>
      </c>
      <c r="G706" s="79" t="b">
        <v>0</v>
      </c>
      <c r="H706" s="79" t="b">
        <v>0</v>
      </c>
      <c r="I706" s="79" t="b">
        <v>0</v>
      </c>
      <c r="J706" s="79" t="b">
        <v>0</v>
      </c>
      <c r="K706" s="79" t="b">
        <v>0</v>
      </c>
      <c r="L706" s="79" t="b">
        <v>0</v>
      </c>
    </row>
    <row r="707" spans="1:12" ht="15">
      <c r="A707" s="111" t="s">
        <v>1487</v>
      </c>
      <c r="B707" s="111" t="s">
        <v>1488</v>
      </c>
      <c r="C707" s="79">
        <v>2</v>
      </c>
      <c r="D707" s="115">
        <v>0.003042855123830801</v>
      </c>
      <c r="E707" s="115">
        <v>2.70372115992702</v>
      </c>
      <c r="F707" s="79" t="s">
        <v>1398</v>
      </c>
      <c r="G707" s="79" t="b">
        <v>0</v>
      </c>
      <c r="H707" s="79" t="b">
        <v>0</v>
      </c>
      <c r="I707" s="79" t="b">
        <v>0</v>
      </c>
      <c r="J707" s="79" t="b">
        <v>0</v>
      </c>
      <c r="K707" s="79" t="b">
        <v>0</v>
      </c>
      <c r="L707" s="79" t="b">
        <v>0</v>
      </c>
    </row>
    <row r="708" spans="1:12" ht="15">
      <c r="A708" s="111" t="s">
        <v>1681</v>
      </c>
      <c r="B708" s="111" t="s">
        <v>1679</v>
      </c>
      <c r="C708" s="79">
        <v>2</v>
      </c>
      <c r="D708" s="115">
        <v>0.00358623056726759</v>
      </c>
      <c r="E708" s="115">
        <v>1.858623119912763</v>
      </c>
      <c r="F708" s="79" t="s">
        <v>1398</v>
      </c>
      <c r="G708" s="79" t="b">
        <v>0</v>
      </c>
      <c r="H708" s="79" t="b">
        <v>0</v>
      </c>
      <c r="I708" s="79" t="b">
        <v>0</v>
      </c>
      <c r="J708" s="79" t="b">
        <v>0</v>
      </c>
      <c r="K708" s="79" t="b">
        <v>0</v>
      </c>
      <c r="L708" s="79" t="b">
        <v>0</v>
      </c>
    </row>
    <row r="709" spans="1:12" ht="15">
      <c r="A709" s="111" t="s">
        <v>1681</v>
      </c>
      <c r="B709" s="111" t="s">
        <v>1438</v>
      </c>
      <c r="C709" s="79">
        <v>2</v>
      </c>
      <c r="D709" s="115">
        <v>0.00358623056726759</v>
      </c>
      <c r="E709" s="115">
        <v>1.1474186591597326</v>
      </c>
      <c r="F709" s="79" t="s">
        <v>1398</v>
      </c>
      <c r="G709" s="79" t="b">
        <v>0</v>
      </c>
      <c r="H709" s="79" t="b">
        <v>0</v>
      </c>
      <c r="I709" s="79" t="b">
        <v>0</v>
      </c>
      <c r="J709" s="79" t="b">
        <v>1</v>
      </c>
      <c r="K709" s="79" t="b">
        <v>0</v>
      </c>
      <c r="L709" s="79" t="b">
        <v>0</v>
      </c>
    </row>
    <row r="710" spans="1:12" ht="15">
      <c r="A710" s="111" t="s">
        <v>1794</v>
      </c>
      <c r="B710" s="111" t="s">
        <v>1565</v>
      </c>
      <c r="C710" s="79">
        <v>2</v>
      </c>
      <c r="D710" s="115">
        <v>0.003042855123830801</v>
      </c>
      <c r="E710" s="115">
        <v>2.5276299008713385</v>
      </c>
      <c r="F710" s="79" t="s">
        <v>1398</v>
      </c>
      <c r="G710" s="79" t="b">
        <v>0</v>
      </c>
      <c r="H710" s="79" t="b">
        <v>0</v>
      </c>
      <c r="I710" s="79" t="b">
        <v>0</v>
      </c>
      <c r="J710" s="79" t="b">
        <v>1</v>
      </c>
      <c r="K710" s="79" t="b">
        <v>0</v>
      </c>
      <c r="L710" s="79" t="b">
        <v>0</v>
      </c>
    </row>
    <row r="711" spans="1:12" ht="15">
      <c r="A711" s="111" t="s">
        <v>1565</v>
      </c>
      <c r="B711" s="111" t="s">
        <v>1439</v>
      </c>
      <c r="C711" s="79">
        <v>2</v>
      </c>
      <c r="D711" s="115">
        <v>0.003042855123830801</v>
      </c>
      <c r="E711" s="115">
        <v>1.499601177271095</v>
      </c>
      <c r="F711" s="79" t="s">
        <v>1398</v>
      </c>
      <c r="G711" s="79" t="b">
        <v>1</v>
      </c>
      <c r="H711" s="79" t="b">
        <v>0</v>
      </c>
      <c r="I711" s="79" t="b">
        <v>0</v>
      </c>
      <c r="J711" s="79" t="b">
        <v>0</v>
      </c>
      <c r="K711" s="79" t="b">
        <v>0</v>
      </c>
      <c r="L711" s="79" t="b">
        <v>0</v>
      </c>
    </row>
    <row r="712" spans="1:12" ht="15">
      <c r="A712" s="111" t="s">
        <v>1439</v>
      </c>
      <c r="B712" s="111" t="s">
        <v>1524</v>
      </c>
      <c r="C712" s="79">
        <v>2</v>
      </c>
      <c r="D712" s="115">
        <v>0.003042855123830801</v>
      </c>
      <c r="E712" s="115">
        <v>1.5133894617567283</v>
      </c>
      <c r="F712" s="79" t="s">
        <v>1398</v>
      </c>
      <c r="G712" s="79" t="b">
        <v>0</v>
      </c>
      <c r="H712" s="79" t="b">
        <v>0</v>
      </c>
      <c r="I712" s="79" t="b">
        <v>0</v>
      </c>
      <c r="J712" s="79" t="b">
        <v>0</v>
      </c>
      <c r="K712" s="79" t="b">
        <v>0</v>
      </c>
      <c r="L712" s="79" t="b">
        <v>0</v>
      </c>
    </row>
    <row r="713" spans="1:12" ht="15">
      <c r="A713" s="111" t="s">
        <v>1524</v>
      </c>
      <c r="B713" s="111" t="s">
        <v>1877</v>
      </c>
      <c r="C713" s="79">
        <v>2</v>
      </c>
      <c r="D713" s="115">
        <v>0.003042855123830801</v>
      </c>
      <c r="E713" s="115">
        <v>2.5276299008713385</v>
      </c>
      <c r="F713" s="79" t="s">
        <v>1398</v>
      </c>
      <c r="G713" s="79" t="b">
        <v>0</v>
      </c>
      <c r="H713" s="79" t="b">
        <v>0</v>
      </c>
      <c r="I713" s="79" t="b">
        <v>0</v>
      </c>
      <c r="J713" s="79" t="b">
        <v>0</v>
      </c>
      <c r="K713" s="79" t="b">
        <v>1</v>
      </c>
      <c r="L713" s="79" t="b">
        <v>0</v>
      </c>
    </row>
    <row r="714" spans="1:12" ht="15">
      <c r="A714" s="111" t="s">
        <v>1877</v>
      </c>
      <c r="B714" s="111" t="s">
        <v>1707</v>
      </c>
      <c r="C714" s="79">
        <v>2</v>
      </c>
      <c r="D714" s="115">
        <v>0.003042855123830801</v>
      </c>
      <c r="E714" s="115">
        <v>2.5276299008713385</v>
      </c>
      <c r="F714" s="79" t="s">
        <v>1398</v>
      </c>
      <c r="G714" s="79" t="b">
        <v>0</v>
      </c>
      <c r="H714" s="79" t="b">
        <v>1</v>
      </c>
      <c r="I714" s="79" t="b">
        <v>0</v>
      </c>
      <c r="J714" s="79" t="b">
        <v>0</v>
      </c>
      <c r="K714" s="79" t="b">
        <v>1</v>
      </c>
      <c r="L714" s="79" t="b">
        <v>0</v>
      </c>
    </row>
    <row r="715" spans="1:12" ht="15">
      <c r="A715" s="111" t="s">
        <v>1707</v>
      </c>
      <c r="B715" s="111" t="s">
        <v>2114</v>
      </c>
      <c r="C715" s="79">
        <v>2</v>
      </c>
      <c r="D715" s="115">
        <v>0.003042855123830801</v>
      </c>
      <c r="E715" s="115">
        <v>2.70372115992702</v>
      </c>
      <c r="F715" s="79" t="s">
        <v>1398</v>
      </c>
      <c r="G715" s="79" t="b">
        <v>0</v>
      </c>
      <c r="H715" s="79" t="b">
        <v>1</v>
      </c>
      <c r="I715" s="79" t="b">
        <v>0</v>
      </c>
      <c r="J715" s="79" t="b">
        <v>0</v>
      </c>
      <c r="K715" s="79" t="b">
        <v>0</v>
      </c>
      <c r="L715" s="79" t="b">
        <v>0</v>
      </c>
    </row>
    <row r="716" spans="1:12" ht="15">
      <c r="A716" s="111" t="s">
        <v>2114</v>
      </c>
      <c r="B716" s="111" t="s">
        <v>2115</v>
      </c>
      <c r="C716" s="79">
        <v>2</v>
      </c>
      <c r="D716" s="115">
        <v>0.003042855123830801</v>
      </c>
      <c r="E716" s="115">
        <v>2.70372115992702</v>
      </c>
      <c r="F716" s="79" t="s">
        <v>1398</v>
      </c>
      <c r="G716" s="79" t="b">
        <v>0</v>
      </c>
      <c r="H716" s="79" t="b">
        <v>0</v>
      </c>
      <c r="I716" s="79" t="b">
        <v>0</v>
      </c>
      <c r="J716" s="79" t="b">
        <v>1</v>
      </c>
      <c r="K716" s="79" t="b">
        <v>0</v>
      </c>
      <c r="L716" s="79" t="b">
        <v>0</v>
      </c>
    </row>
    <row r="717" spans="1:12" ht="15">
      <c r="A717" s="111" t="s">
        <v>2115</v>
      </c>
      <c r="B717" s="111" t="s">
        <v>1536</v>
      </c>
      <c r="C717" s="79">
        <v>2</v>
      </c>
      <c r="D717" s="115">
        <v>0.003042855123830801</v>
      </c>
      <c r="E717" s="115">
        <v>2.5276299008713385</v>
      </c>
      <c r="F717" s="79" t="s">
        <v>1398</v>
      </c>
      <c r="G717" s="79" t="b">
        <v>1</v>
      </c>
      <c r="H717" s="79" t="b">
        <v>0</v>
      </c>
      <c r="I717" s="79" t="b">
        <v>0</v>
      </c>
      <c r="J717" s="79" t="b">
        <v>0</v>
      </c>
      <c r="K717" s="79" t="b">
        <v>0</v>
      </c>
      <c r="L717" s="79" t="b">
        <v>0</v>
      </c>
    </row>
    <row r="718" spans="1:12" ht="15">
      <c r="A718" s="111" t="s">
        <v>1536</v>
      </c>
      <c r="B718" s="111" t="s">
        <v>1472</v>
      </c>
      <c r="C718" s="79">
        <v>2</v>
      </c>
      <c r="D718" s="115">
        <v>0.003042855123830801</v>
      </c>
      <c r="E718" s="115">
        <v>2.129689892199301</v>
      </c>
      <c r="F718" s="79" t="s">
        <v>1398</v>
      </c>
      <c r="G718" s="79" t="b">
        <v>0</v>
      </c>
      <c r="H718" s="79" t="b">
        <v>0</v>
      </c>
      <c r="I718" s="79" t="b">
        <v>0</v>
      </c>
      <c r="J718" s="79" t="b">
        <v>0</v>
      </c>
      <c r="K718" s="79" t="b">
        <v>0</v>
      </c>
      <c r="L718" s="79" t="b">
        <v>0</v>
      </c>
    </row>
    <row r="719" spans="1:12" ht="15">
      <c r="A719" s="111" t="s">
        <v>1472</v>
      </c>
      <c r="B719" s="111" t="s">
        <v>1909</v>
      </c>
      <c r="C719" s="79">
        <v>2</v>
      </c>
      <c r="D719" s="115">
        <v>0.003042855123830801</v>
      </c>
      <c r="E719" s="115">
        <v>2.050508646151676</v>
      </c>
      <c r="F719" s="79" t="s">
        <v>1398</v>
      </c>
      <c r="G719" s="79" t="b">
        <v>0</v>
      </c>
      <c r="H719" s="79" t="b">
        <v>0</v>
      </c>
      <c r="I719" s="79" t="b">
        <v>0</v>
      </c>
      <c r="J719" s="79" t="b">
        <v>0</v>
      </c>
      <c r="K719" s="79" t="b">
        <v>1</v>
      </c>
      <c r="L719" s="79" t="b">
        <v>0</v>
      </c>
    </row>
    <row r="720" spans="1:12" ht="15">
      <c r="A720" s="111" t="s">
        <v>2064</v>
      </c>
      <c r="B720" s="111" t="s">
        <v>2065</v>
      </c>
      <c r="C720" s="79">
        <v>2</v>
      </c>
      <c r="D720" s="115">
        <v>0.003042855123830801</v>
      </c>
      <c r="E720" s="115">
        <v>2.70372115992702</v>
      </c>
      <c r="F720" s="79" t="s">
        <v>1398</v>
      </c>
      <c r="G720" s="79" t="b">
        <v>0</v>
      </c>
      <c r="H720" s="79" t="b">
        <v>0</v>
      </c>
      <c r="I720" s="79" t="b">
        <v>0</v>
      </c>
      <c r="J720" s="79" t="b">
        <v>0</v>
      </c>
      <c r="K720" s="79" t="b">
        <v>1</v>
      </c>
      <c r="L720" s="79" t="b">
        <v>0</v>
      </c>
    </row>
    <row r="721" spans="1:12" ht="15">
      <c r="A721" s="111" t="s">
        <v>2065</v>
      </c>
      <c r="B721" s="111" t="s">
        <v>1484</v>
      </c>
      <c r="C721" s="79">
        <v>2</v>
      </c>
      <c r="D721" s="115">
        <v>0.003042855123830801</v>
      </c>
      <c r="E721" s="115">
        <v>2.3057811512549824</v>
      </c>
      <c r="F721" s="79" t="s">
        <v>1398</v>
      </c>
      <c r="G721" s="79" t="b">
        <v>0</v>
      </c>
      <c r="H721" s="79" t="b">
        <v>1</v>
      </c>
      <c r="I721" s="79" t="b">
        <v>0</v>
      </c>
      <c r="J721" s="79" t="b">
        <v>0</v>
      </c>
      <c r="K721" s="79" t="b">
        <v>0</v>
      </c>
      <c r="L721" s="79" t="b">
        <v>0</v>
      </c>
    </row>
    <row r="722" spans="1:12" ht="15">
      <c r="A722" s="111" t="s">
        <v>1484</v>
      </c>
      <c r="B722" s="111" t="s">
        <v>1467</v>
      </c>
      <c r="C722" s="79">
        <v>2</v>
      </c>
      <c r="D722" s="115">
        <v>0.003042855123830801</v>
      </c>
      <c r="E722" s="115">
        <v>1.70372115992702</v>
      </c>
      <c r="F722" s="79" t="s">
        <v>1398</v>
      </c>
      <c r="G722" s="79" t="b">
        <v>0</v>
      </c>
      <c r="H722" s="79" t="b">
        <v>0</v>
      </c>
      <c r="I722" s="79" t="b">
        <v>0</v>
      </c>
      <c r="J722" s="79" t="b">
        <v>0</v>
      </c>
      <c r="K722" s="79" t="b">
        <v>0</v>
      </c>
      <c r="L722" s="79" t="b">
        <v>0</v>
      </c>
    </row>
    <row r="723" spans="1:12" ht="15">
      <c r="A723" s="111" t="s">
        <v>1467</v>
      </c>
      <c r="B723" s="111" t="s">
        <v>1734</v>
      </c>
      <c r="C723" s="79">
        <v>2</v>
      </c>
      <c r="D723" s="115">
        <v>0.003042855123830801</v>
      </c>
      <c r="E723" s="115">
        <v>2.159653115576744</v>
      </c>
      <c r="F723" s="79" t="s">
        <v>1398</v>
      </c>
      <c r="G723" s="79" t="b">
        <v>0</v>
      </c>
      <c r="H723" s="79" t="b">
        <v>0</v>
      </c>
      <c r="I723" s="79" t="b">
        <v>0</v>
      </c>
      <c r="J723" s="79" t="b">
        <v>0</v>
      </c>
      <c r="K723" s="79" t="b">
        <v>1</v>
      </c>
      <c r="L723" s="79" t="b">
        <v>0</v>
      </c>
    </row>
    <row r="724" spans="1:12" ht="15">
      <c r="A724" s="111" t="s">
        <v>1734</v>
      </c>
      <c r="B724" s="111" t="s">
        <v>2066</v>
      </c>
      <c r="C724" s="79">
        <v>2</v>
      </c>
      <c r="D724" s="115">
        <v>0.003042855123830801</v>
      </c>
      <c r="E724" s="115">
        <v>2.70372115992702</v>
      </c>
      <c r="F724" s="79" t="s">
        <v>1398</v>
      </c>
      <c r="G724" s="79" t="b">
        <v>0</v>
      </c>
      <c r="H724" s="79" t="b">
        <v>1</v>
      </c>
      <c r="I724" s="79" t="b">
        <v>0</v>
      </c>
      <c r="J724" s="79" t="b">
        <v>0</v>
      </c>
      <c r="K724" s="79" t="b">
        <v>0</v>
      </c>
      <c r="L724" s="79" t="b">
        <v>0</v>
      </c>
    </row>
    <row r="725" spans="1:12" ht="15">
      <c r="A725" s="111" t="s">
        <v>2066</v>
      </c>
      <c r="B725" s="111" t="s">
        <v>1787</v>
      </c>
      <c r="C725" s="79">
        <v>2</v>
      </c>
      <c r="D725" s="115">
        <v>0.003042855123830801</v>
      </c>
      <c r="E725" s="115">
        <v>2.70372115992702</v>
      </c>
      <c r="F725" s="79" t="s">
        <v>1398</v>
      </c>
      <c r="G725" s="79" t="b">
        <v>0</v>
      </c>
      <c r="H725" s="79" t="b">
        <v>0</v>
      </c>
      <c r="I725" s="79" t="b">
        <v>0</v>
      </c>
      <c r="J725" s="79" t="b">
        <v>0</v>
      </c>
      <c r="K725" s="79" t="b">
        <v>0</v>
      </c>
      <c r="L725" s="79" t="b">
        <v>0</v>
      </c>
    </row>
    <row r="726" spans="1:12" ht="15">
      <c r="A726" s="111" t="s">
        <v>1787</v>
      </c>
      <c r="B726" s="111" t="s">
        <v>2067</v>
      </c>
      <c r="C726" s="79">
        <v>2</v>
      </c>
      <c r="D726" s="115">
        <v>0.003042855123830801</v>
      </c>
      <c r="E726" s="115">
        <v>2.70372115992702</v>
      </c>
      <c r="F726" s="79" t="s">
        <v>1398</v>
      </c>
      <c r="G726" s="79" t="b">
        <v>0</v>
      </c>
      <c r="H726" s="79" t="b">
        <v>0</v>
      </c>
      <c r="I726" s="79" t="b">
        <v>0</v>
      </c>
      <c r="J726" s="79" t="b">
        <v>0</v>
      </c>
      <c r="K726" s="79" t="b">
        <v>0</v>
      </c>
      <c r="L726" s="79" t="b">
        <v>0</v>
      </c>
    </row>
    <row r="727" spans="1:12" ht="15">
      <c r="A727" s="111" t="s">
        <v>2067</v>
      </c>
      <c r="B727" s="111" t="s">
        <v>1472</v>
      </c>
      <c r="C727" s="79">
        <v>2</v>
      </c>
      <c r="D727" s="115">
        <v>0.003042855123830801</v>
      </c>
      <c r="E727" s="115">
        <v>2.3057811512549824</v>
      </c>
      <c r="F727" s="79" t="s">
        <v>1398</v>
      </c>
      <c r="G727" s="79" t="b">
        <v>0</v>
      </c>
      <c r="H727" s="79" t="b">
        <v>0</v>
      </c>
      <c r="I727" s="79" t="b">
        <v>0</v>
      </c>
      <c r="J727" s="79" t="b">
        <v>0</v>
      </c>
      <c r="K727" s="79" t="b">
        <v>0</v>
      </c>
      <c r="L727" s="79" t="b">
        <v>0</v>
      </c>
    </row>
    <row r="728" spans="1:12" ht="15">
      <c r="A728" s="111" t="s">
        <v>1472</v>
      </c>
      <c r="B728" s="111" t="s">
        <v>2068</v>
      </c>
      <c r="C728" s="79">
        <v>2</v>
      </c>
      <c r="D728" s="115">
        <v>0.003042855123830801</v>
      </c>
      <c r="E728" s="115">
        <v>2.2265999052073573</v>
      </c>
      <c r="F728" s="79" t="s">
        <v>1398</v>
      </c>
      <c r="G728" s="79" t="b">
        <v>0</v>
      </c>
      <c r="H728" s="79" t="b">
        <v>0</v>
      </c>
      <c r="I728" s="79" t="b">
        <v>0</v>
      </c>
      <c r="J728" s="79" t="b">
        <v>0</v>
      </c>
      <c r="K728" s="79" t="b">
        <v>0</v>
      </c>
      <c r="L728" s="79" t="b">
        <v>0</v>
      </c>
    </row>
    <row r="729" spans="1:12" ht="15">
      <c r="A729" s="111" t="s">
        <v>2068</v>
      </c>
      <c r="B729" s="111" t="s">
        <v>2069</v>
      </c>
      <c r="C729" s="79">
        <v>2</v>
      </c>
      <c r="D729" s="115">
        <v>0.003042855123830801</v>
      </c>
      <c r="E729" s="115">
        <v>2.70372115992702</v>
      </c>
      <c r="F729" s="79" t="s">
        <v>1398</v>
      </c>
      <c r="G729" s="79" t="b">
        <v>0</v>
      </c>
      <c r="H729" s="79" t="b">
        <v>0</v>
      </c>
      <c r="I729" s="79" t="b">
        <v>0</v>
      </c>
      <c r="J729" s="79" t="b">
        <v>0</v>
      </c>
      <c r="K729" s="79" t="b">
        <v>0</v>
      </c>
      <c r="L729" s="79" t="b">
        <v>0</v>
      </c>
    </row>
    <row r="730" spans="1:12" ht="15">
      <c r="A730" s="111" t="s">
        <v>2069</v>
      </c>
      <c r="B730" s="111" t="s">
        <v>2070</v>
      </c>
      <c r="C730" s="79">
        <v>2</v>
      </c>
      <c r="D730" s="115">
        <v>0.003042855123830801</v>
      </c>
      <c r="E730" s="115">
        <v>2.70372115992702</v>
      </c>
      <c r="F730" s="79" t="s">
        <v>1398</v>
      </c>
      <c r="G730" s="79" t="b">
        <v>0</v>
      </c>
      <c r="H730" s="79" t="b">
        <v>0</v>
      </c>
      <c r="I730" s="79" t="b">
        <v>0</v>
      </c>
      <c r="J730" s="79" t="b">
        <v>0</v>
      </c>
      <c r="K730" s="79" t="b">
        <v>0</v>
      </c>
      <c r="L730" s="79" t="b">
        <v>0</v>
      </c>
    </row>
    <row r="731" spans="1:12" ht="15">
      <c r="A731" s="111" t="s">
        <v>2070</v>
      </c>
      <c r="B731" s="111" t="s">
        <v>2071</v>
      </c>
      <c r="C731" s="79">
        <v>2</v>
      </c>
      <c r="D731" s="115">
        <v>0.003042855123830801</v>
      </c>
      <c r="E731" s="115">
        <v>2.70372115992702</v>
      </c>
      <c r="F731" s="79" t="s">
        <v>1398</v>
      </c>
      <c r="G731" s="79" t="b">
        <v>0</v>
      </c>
      <c r="H731" s="79" t="b">
        <v>0</v>
      </c>
      <c r="I731" s="79" t="b">
        <v>0</v>
      </c>
      <c r="J731" s="79" t="b">
        <v>0</v>
      </c>
      <c r="K731" s="79" t="b">
        <v>0</v>
      </c>
      <c r="L731" s="79" t="b">
        <v>0</v>
      </c>
    </row>
    <row r="732" spans="1:12" ht="15">
      <c r="A732" s="111" t="s">
        <v>2071</v>
      </c>
      <c r="B732" s="111" t="s">
        <v>1481</v>
      </c>
      <c r="C732" s="79">
        <v>2</v>
      </c>
      <c r="D732" s="115">
        <v>0.003042855123830801</v>
      </c>
      <c r="E732" s="115">
        <v>2.70372115992702</v>
      </c>
      <c r="F732" s="79" t="s">
        <v>1398</v>
      </c>
      <c r="G732" s="79" t="b">
        <v>0</v>
      </c>
      <c r="H732" s="79" t="b">
        <v>0</v>
      </c>
      <c r="I732" s="79" t="b">
        <v>0</v>
      </c>
      <c r="J732" s="79" t="b">
        <v>0</v>
      </c>
      <c r="K732" s="79" t="b">
        <v>0</v>
      </c>
      <c r="L732" s="79" t="b">
        <v>0</v>
      </c>
    </row>
    <row r="733" spans="1:12" ht="15">
      <c r="A733" s="111" t="s">
        <v>1481</v>
      </c>
      <c r="B733" s="111" t="s">
        <v>2072</v>
      </c>
      <c r="C733" s="79">
        <v>2</v>
      </c>
      <c r="D733" s="115">
        <v>0.003042855123830801</v>
      </c>
      <c r="E733" s="115">
        <v>2.70372115992702</v>
      </c>
      <c r="F733" s="79" t="s">
        <v>1398</v>
      </c>
      <c r="G733" s="79" t="b">
        <v>0</v>
      </c>
      <c r="H733" s="79" t="b">
        <v>0</v>
      </c>
      <c r="I733" s="79" t="b">
        <v>0</v>
      </c>
      <c r="J733" s="79" t="b">
        <v>0</v>
      </c>
      <c r="K733" s="79" t="b">
        <v>1</v>
      </c>
      <c r="L733" s="79" t="b">
        <v>0</v>
      </c>
    </row>
    <row r="734" spans="1:12" ht="15">
      <c r="A734" s="111" t="s">
        <v>2072</v>
      </c>
      <c r="B734" s="111" t="s">
        <v>1893</v>
      </c>
      <c r="C734" s="79">
        <v>2</v>
      </c>
      <c r="D734" s="115">
        <v>0.003042855123830801</v>
      </c>
      <c r="E734" s="115">
        <v>2.70372115992702</v>
      </c>
      <c r="F734" s="79" t="s">
        <v>1398</v>
      </c>
      <c r="G734" s="79" t="b">
        <v>0</v>
      </c>
      <c r="H734" s="79" t="b">
        <v>1</v>
      </c>
      <c r="I734" s="79" t="b">
        <v>0</v>
      </c>
      <c r="J734" s="79" t="b">
        <v>0</v>
      </c>
      <c r="K734" s="79" t="b">
        <v>0</v>
      </c>
      <c r="L734" s="79" t="b">
        <v>0</v>
      </c>
    </row>
    <row r="735" spans="1:12" ht="15">
      <c r="A735" s="111" t="s">
        <v>1893</v>
      </c>
      <c r="B735" s="111" t="s">
        <v>1467</v>
      </c>
      <c r="C735" s="79">
        <v>2</v>
      </c>
      <c r="D735" s="115">
        <v>0.003042855123830801</v>
      </c>
      <c r="E735" s="115">
        <v>2.1016611685990574</v>
      </c>
      <c r="F735" s="79" t="s">
        <v>1398</v>
      </c>
      <c r="G735" s="79" t="b">
        <v>0</v>
      </c>
      <c r="H735" s="79" t="b">
        <v>0</v>
      </c>
      <c r="I735" s="79" t="b">
        <v>0</v>
      </c>
      <c r="J735" s="79" t="b">
        <v>0</v>
      </c>
      <c r="K735" s="79" t="b">
        <v>0</v>
      </c>
      <c r="L735" s="79" t="b">
        <v>0</v>
      </c>
    </row>
    <row r="736" spans="1:12" ht="15">
      <c r="A736" s="111" t="s">
        <v>1467</v>
      </c>
      <c r="B736" s="111" t="s">
        <v>1537</v>
      </c>
      <c r="C736" s="79">
        <v>2</v>
      </c>
      <c r="D736" s="115">
        <v>0.003042855123830801</v>
      </c>
      <c r="E736" s="115">
        <v>1.6825318608570818</v>
      </c>
      <c r="F736" s="79" t="s">
        <v>1398</v>
      </c>
      <c r="G736" s="79" t="b">
        <v>0</v>
      </c>
      <c r="H736" s="79" t="b">
        <v>0</v>
      </c>
      <c r="I736" s="79" t="b">
        <v>0</v>
      </c>
      <c r="J736" s="79" t="b">
        <v>0</v>
      </c>
      <c r="K736" s="79" t="b">
        <v>0</v>
      </c>
      <c r="L736" s="79" t="b">
        <v>0</v>
      </c>
    </row>
    <row r="737" spans="1:12" ht="15">
      <c r="A737" s="111" t="s">
        <v>1537</v>
      </c>
      <c r="B737" s="111" t="s">
        <v>1586</v>
      </c>
      <c r="C737" s="79">
        <v>2</v>
      </c>
      <c r="D737" s="115">
        <v>0.003042855123830801</v>
      </c>
      <c r="E737" s="115">
        <v>2.2265999052073573</v>
      </c>
      <c r="F737" s="79" t="s">
        <v>1398</v>
      </c>
      <c r="G737" s="79" t="b">
        <v>0</v>
      </c>
      <c r="H737" s="79" t="b">
        <v>0</v>
      </c>
      <c r="I737" s="79" t="b">
        <v>0</v>
      </c>
      <c r="J737" s="79" t="b">
        <v>0</v>
      </c>
      <c r="K737" s="79" t="b">
        <v>0</v>
      </c>
      <c r="L737" s="79" t="b">
        <v>0</v>
      </c>
    </row>
    <row r="738" spans="1:12" ht="15">
      <c r="A738" s="111" t="s">
        <v>1586</v>
      </c>
      <c r="B738" s="111" t="s">
        <v>1686</v>
      </c>
      <c r="C738" s="79">
        <v>2</v>
      </c>
      <c r="D738" s="115">
        <v>0.003042855123830801</v>
      </c>
      <c r="E738" s="115">
        <v>2.159653115576744</v>
      </c>
      <c r="F738" s="79" t="s">
        <v>1398</v>
      </c>
      <c r="G738" s="79" t="b">
        <v>0</v>
      </c>
      <c r="H738" s="79" t="b">
        <v>0</v>
      </c>
      <c r="I738" s="79" t="b">
        <v>0</v>
      </c>
      <c r="J738" s="79" t="b">
        <v>0</v>
      </c>
      <c r="K738" s="79" t="b">
        <v>0</v>
      </c>
      <c r="L738" s="79" t="b">
        <v>0</v>
      </c>
    </row>
    <row r="739" spans="1:12" ht="15">
      <c r="A739" s="111" t="s">
        <v>1686</v>
      </c>
      <c r="B739" s="111" t="s">
        <v>1709</v>
      </c>
      <c r="C739" s="79">
        <v>2</v>
      </c>
      <c r="D739" s="115">
        <v>0.003042855123830801</v>
      </c>
      <c r="E739" s="115">
        <v>1.6825318608570818</v>
      </c>
      <c r="F739" s="79" t="s">
        <v>1398</v>
      </c>
      <c r="G739" s="79" t="b">
        <v>0</v>
      </c>
      <c r="H739" s="79" t="b">
        <v>0</v>
      </c>
      <c r="I739" s="79" t="b">
        <v>0</v>
      </c>
      <c r="J739" s="79" t="b">
        <v>1</v>
      </c>
      <c r="K739" s="79" t="b">
        <v>0</v>
      </c>
      <c r="L739" s="79" t="b">
        <v>0</v>
      </c>
    </row>
    <row r="740" spans="1:12" ht="15">
      <c r="A740" s="111" t="s">
        <v>1709</v>
      </c>
      <c r="B740" s="111" t="s">
        <v>2073</v>
      </c>
      <c r="C740" s="79">
        <v>2</v>
      </c>
      <c r="D740" s="115">
        <v>0.003042855123830801</v>
      </c>
      <c r="E740" s="115">
        <v>2.2265999052073573</v>
      </c>
      <c r="F740" s="79" t="s">
        <v>1398</v>
      </c>
      <c r="G740" s="79" t="b">
        <v>1</v>
      </c>
      <c r="H740" s="79" t="b">
        <v>0</v>
      </c>
      <c r="I740" s="79" t="b">
        <v>0</v>
      </c>
      <c r="J740" s="79" t="b">
        <v>0</v>
      </c>
      <c r="K740" s="79" t="b">
        <v>0</v>
      </c>
      <c r="L740" s="79" t="b">
        <v>0</v>
      </c>
    </row>
    <row r="741" spans="1:12" ht="15">
      <c r="A741" s="111" t="s">
        <v>2073</v>
      </c>
      <c r="B741" s="111" t="s">
        <v>2074</v>
      </c>
      <c r="C741" s="79">
        <v>2</v>
      </c>
      <c r="D741" s="115">
        <v>0.003042855123830801</v>
      </c>
      <c r="E741" s="115">
        <v>2.70372115992702</v>
      </c>
      <c r="F741" s="79" t="s">
        <v>1398</v>
      </c>
      <c r="G741" s="79" t="b">
        <v>0</v>
      </c>
      <c r="H741" s="79" t="b">
        <v>0</v>
      </c>
      <c r="I741" s="79" t="b">
        <v>0</v>
      </c>
      <c r="J741" s="79" t="b">
        <v>0</v>
      </c>
      <c r="K741" s="79" t="b">
        <v>0</v>
      </c>
      <c r="L741" s="79" t="b">
        <v>0</v>
      </c>
    </row>
    <row r="742" spans="1:12" ht="15">
      <c r="A742" s="111" t="s">
        <v>1478</v>
      </c>
      <c r="B742" s="111" t="s">
        <v>2107</v>
      </c>
      <c r="C742" s="79">
        <v>2</v>
      </c>
      <c r="D742" s="115">
        <v>0.003042855123830801</v>
      </c>
      <c r="E742" s="115">
        <v>2.159653115576744</v>
      </c>
      <c r="F742" s="79" t="s">
        <v>1398</v>
      </c>
      <c r="G742" s="79" t="b">
        <v>0</v>
      </c>
      <c r="H742" s="79" t="b">
        <v>0</v>
      </c>
      <c r="I742" s="79" t="b">
        <v>0</v>
      </c>
      <c r="J742" s="79" t="b">
        <v>0</v>
      </c>
      <c r="K742" s="79" t="b">
        <v>0</v>
      </c>
      <c r="L742" s="79" t="b">
        <v>0</v>
      </c>
    </row>
    <row r="743" spans="1:12" ht="15">
      <c r="A743" s="111" t="s">
        <v>2107</v>
      </c>
      <c r="B743" s="111" t="s">
        <v>2108</v>
      </c>
      <c r="C743" s="79">
        <v>2</v>
      </c>
      <c r="D743" s="115">
        <v>0.003042855123830801</v>
      </c>
      <c r="E743" s="115">
        <v>2.70372115992702</v>
      </c>
      <c r="F743" s="79" t="s">
        <v>1398</v>
      </c>
      <c r="G743" s="79" t="b">
        <v>0</v>
      </c>
      <c r="H743" s="79" t="b">
        <v>0</v>
      </c>
      <c r="I743" s="79" t="b">
        <v>0</v>
      </c>
      <c r="J743" s="79" t="b">
        <v>0</v>
      </c>
      <c r="K743" s="79" t="b">
        <v>1</v>
      </c>
      <c r="L743" s="79" t="b">
        <v>0</v>
      </c>
    </row>
    <row r="744" spans="1:12" ht="15">
      <c r="A744" s="111" t="s">
        <v>2108</v>
      </c>
      <c r="B744" s="111" t="s">
        <v>1880</v>
      </c>
      <c r="C744" s="79">
        <v>2</v>
      </c>
      <c r="D744" s="115">
        <v>0.003042855123830801</v>
      </c>
      <c r="E744" s="115">
        <v>2.5276299008713385</v>
      </c>
      <c r="F744" s="79" t="s">
        <v>1398</v>
      </c>
      <c r="G744" s="79" t="b">
        <v>0</v>
      </c>
      <c r="H744" s="79" t="b">
        <v>1</v>
      </c>
      <c r="I744" s="79" t="b">
        <v>0</v>
      </c>
      <c r="J744" s="79" t="b">
        <v>0</v>
      </c>
      <c r="K744" s="79" t="b">
        <v>0</v>
      </c>
      <c r="L744" s="79" t="b">
        <v>0</v>
      </c>
    </row>
    <row r="745" spans="1:12" ht="15">
      <c r="A745" s="111" t="s">
        <v>1880</v>
      </c>
      <c r="B745" s="111" t="s">
        <v>2109</v>
      </c>
      <c r="C745" s="79">
        <v>2</v>
      </c>
      <c r="D745" s="115">
        <v>0.003042855123830801</v>
      </c>
      <c r="E745" s="115">
        <v>2.70372115992702</v>
      </c>
      <c r="F745" s="79" t="s">
        <v>1398</v>
      </c>
      <c r="G745" s="79" t="b">
        <v>0</v>
      </c>
      <c r="H745" s="79" t="b">
        <v>0</v>
      </c>
      <c r="I745" s="79" t="b">
        <v>0</v>
      </c>
      <c r="J745" s="79" t="b">
        <v>0</v>
      </c>
      <c r="K745" s="79" t="b">
        <v>0</v>
      </c>
      <c r="L745" s="79" t="b">
        <v>0</v>
      </c>
    </row>
    <row r="746" spans="1:12" ht="15">
      <c r="A746" s="111" t="s">
        <v>2109</v>
      </c>
      <c r="B746" s="111" t="s">
        <v>1686</v>
      </c>
      <c r="C746" s="79">
        <v>2</v>
      </c>
      <c r="D746" s="115">
        <v>0.003042855123830801</v>
      </c>
      <c r="E746" s="115">
        <v>2.159653115576744</v>
      </c>
      <c r="F746" s="79" t="s">
        <v>1398</v>
      </c>
      <c r="G746" s="79" t="b">
        <v>0</v>
      </c>
      <c r="H746" s="79" t="b">
        <v>0</v>
      </c>
      <c r="I746" s="79" t="b">
        <v>0</v>
      </c>
      <c r="J746" s="79" t="b">
        <v>0</v>
      </c>
      <c r="K746" s="79" t="b">
        <v>0</v>
      </c>
      <c r="L746" s="79" t="b">
        <v>0</v>
      </c>
    </row>
    <row r="747" spans="1:12" ht="15">
      <c r="A747" s="111" t="s">
        <v>1686</v>
      </c>
      <c r="B747" s="111" t="s">
        <v>1796</v>
      </c>
      <c r="C747" s="79">
        <v>2</v>
      </c>
      <c r="D747" s="115">
        <v>0.003042855123830801</v>
      </c>
      <c r="E747" s="115">
        <v>2.159653115576744</v>
      </c>
      <c r="F747" s="79" t="s">
        <v>1398</v>
      </c>
      <c r="G747" s="79" t="b">
        <v>0</v>
      </c>
      <c r="H747" s="79" t="b">
        <v>0</v>
      </c>
      <c r="I747" s="79" t="b">
        <v>0</v>
      </c>
      <c r="J747" s="79" t="b">
        <v>0</v>
      </c>
      <c r="K747" s="79" t="b">
        <v>0</v>
      </c>
      <c r="L747" s="79" t="b">
        <v>0</v>
      </c>
    </row>
    <row r="748" spans="1:12" ht="15">
      <c r="A748" s="111" t="s">
        <v>1796</v>
      </c>
      <c r="B748" s="111" t="s">
        <v>1534</v>
      </c>
      <c r="C748" s="79">
        <v>2</v>
      </c>
      <c r="D748" s="115">
        <v>0.003042855123830801</v>
      </c>
      <c r="E748" s="115">
        <v>2.5276299008713385</v>
      </c>
      <c r="F748" s="79" t="s">
        <v>1398</v>
      </c>
      <c r="G748" s="79" t="b">
        <v>0</v>
      </c>
      <c r="H748" s="79" t="b">
        <v>0</v>
      </c>
      <c r="I748" s="79" t="b">
        <v>0</v>
      </c>
      <c r="J748" s="79" t="b">
        <v>0</v>
      </c>
      <c r="K748" s="79" t="b">
        <v>0</v>
      </c>
      <c r="L748" s="79" t="b">
        <v>0</v>
      </c>
    </row>
    <row r="749" spans="1:12" ht="15">
      <c r="A749" s="111" t="s">
        <v>1534</v>
      </c>
      <c r="B749" s="111" t="s">
        <v>2110</v>
      </c>
      <c r="C749" s="79">
        <v>2</v>
      </c>
      <c r="D749" s="115">
        <v>0.003042855123830801</v>
      </c>
      <c r="E749" s="115">
        <v>2.5276299008713385</v>
      </c>
      <c r="F749" s="79" t="s">
        <v>1398</v>
      </c>
      <c r="G749" s="79" t="b">
        <v>0</v>
      </c>
      <c r="H749" s="79" t="b">
        <v>0</v>
      </c>
      <c r="I749" s="79" t="b">
        <v>0</v>
      </c>
      <c r="J749" s="79" t="b">
        <v>0</v>
      </c>
      <c r="K749" s="79" t="b">
        <v>0</v>
      </c>
      <c r="L749" s="79" t="b">
        <v>0</v>
      </c>
    </row>
    <row r="750" spans="1:12" ht="15">
      <c r="A750" s="111" t="s">
        <v>2110</v>
      </c>
      <c r="B750" s="111" t="s">
        <v>1686</v>
      </c>
      <c r="C750" s="79">
        <v>2</v>
      </c>
      <c r="D750" s="115">
        <v>0.003042855123830801</v>
      </c>
      <c r="E750" s="115">
        <v>2.159653115576744</v>
      </c>
      <c r="F750" s="79" t="s">
        <v>1398</v>
      </c>
      <c r="G750" s="79" t="b">
        <v>0</v>
      </c>
      <c r="H750" s="79" t="b">
        <v>0</v>
      </c>
      <c r="I750" s="79" t="b">
        <v>0</v>
      </c>
      <c r="J750" s="79" t="b">
        <v>0</v>
      </c>
      <c r="K750" s="79" t="b">
        <v>0</v>
      </c>
      <c r="L750" s="79" t="b">
        <v>0</v>
      </c>
    </row>
    <row r="751" spans="1:12" ht="15">
      <c r="A751" s="111" t="s">
        <v>1686</v>
      </c>
      <c r="B751" s="111" t="s">
        <v>2111</v>
      </c>
      <c r="C751" s="79">
        <v>2</v>
      </c>
      <c r="D751" s="115">
        <v>0.003042855123830801</v>
      </c>
      <c r="E751" s="115">
        <v>2.159653115576744</v>
      </c>
      <c r="F751" s="79" t="s">
        <v>1398</v>
      </c>
      <c r="G751" s="79" t="b">
        <v>0</v>
      </c>
      <c r="H751" s="79" t="b">
        <v>0</v>
      </c>
      <c r="I751" s="79" t="b">
        <v>0</v>
      </c>
      <c r="J751" s="79" t="b">
        <v>0</v>
      </c>
      <c r="K751" s="79" t="b">
        <v>0</v>
      </c>
      <c r="L751" s="79" t="b">
        <v>0</v>
      </c>
    </row>
    <row r="752" spans="1:12" ht="15">
      <c r="A752" s="111" t="s">
        <v>2111</v>
      </c>
      <c r="B752" s="111" t="s">
        <v>1474</v>
      </c>
      <c r="C752" s="79">
        <v>2</v>
      </c>
      <c r="D752" s="115">
        <v>0.003042855123830801</v>
      </c>
      <c r="E752" s="115">
        <v>2.3057811512549824</v>
      </c>
      <c r="F752" s="79" t="s">
        <v>1398</v>
      </c>
      <c r="G752" s="79" t="b">
        <v>0</v>
      </c>
      <c r="H752" s="79" t="b">
        <v>0</v>
      </c>
      <c r="I752" s="79" t="b">
        <v>0</v>
      </c>
      <c r="J752" s="79" t="b">
        <v>0</v>
      </c>
      <c r="K752" s="79" t="b">
        <v>0</v>
      </c>
      <c r="L752" s="79" t="b">
        <v>0</v>
      </c>
    </row>
    <row r="753" spans="1:12" ht="15">
      <c r="A753" s="111" t="s">
        <v>1474</v>
      </c>
      <c r="B753" s="111" t="s">
        <v>1785</v>
      </c>
      <c r="C753" s="79">
        <v>2</v>
      </c>
      <c r="D753" s="115">
        <v>0.003042855123830801</v>
      </c>
      <c r="E753" s="115">
        <v>2.4026911642630386</v>
      </c>
      <c r="F753" s="79" t="s">
        <v>1398</v>
      </c>
      <c r="G753" s="79" t="b">
        <v>0</v>
      </c>
      <c r="H753" s="79" t="b">
        <v>0</v>
      </c>
      <c r="I753" s="79" t="b">
        <v>0</v>
      </c>
      <c r="J753" s="79" t="b">
        <v>0</v>
      </c>
      <c r="K753" s="79" t="b">
        <v>0</v>
      </c>
      <c r="L753" s="79" t="b">
        <v>0</v>
      </c>
    </row>
    <row r="754" spans="1:12" ht="15">
      <c r="A754" s="111" t="s">
        <v>1785</v>
      </c>
      <c r="B754" s="111" t="s">
        <v>2112</v>
      </c>
      <c r="C754" s="79">
        <v>2</v>
      </c>
      <c r="D754" s="115">
        <v>0.003042855123830801</v>
      </c>
      <c r="E754" s="115">
        <v>2.70372115992702</v>
      </c>
      <c r="F754" s="79" t="s">
        <v>1398</v>
      </c>
      <c r="G754" s="79" t="b">
        <v>0</v>
      </c>
      <c r="H754" s="79" t="b">
        <v>0</v>
      </c>
      <c r="I754" s="79" t="b">
        <v>0</v>
      </c>
      <c r="J754" s="79" t="b">
        <v>0</v>
      </c>
      <c r="K754" s="79" t="b">
        <v>0</v>
      </c>
      <c r="L754" s="79" t="b">
        <v>0</v>
      </c>
    </row>
    <row r="755" spans="1:12" ht="15">
      <c r="A755" s="111" t="s">
        <v>2112</v>
      </c>
      <c r="B755" s="111" t="s">
        <v>2113</v>
      </c>
      <c r="C755" s="79">
        <v>2</v>
      </c>
      <c r="D755" s="115">
        <v>0.003042855123830801</v>
      </c>
      <c r="E755" s="115">
        <v>2.70372115992702</v>
      </c>
      <c r="F755" s="79" t="s">
        <v>1398</v>
      </c>
      <c r="G755" s="79" t="b">
        <v>0</v>
      </c>
      <c r="H755" s="79" t="b">
        <v>0</v>
      </c>
      <c r="I755" s="79" t="b">
        <v>0</v>
      </c>
      <c r="J755" s="79" t="b">
        <v>0</v>
      </c>
      <c r="K755" s="79" t="b">
        <v>0</v>
      </c>
      <c r="L755" s="79" t="b">
        <v>0</v>
      </c>
    </row>
    <row r="756" spans="1:12" ht="15">
      <c r="A756" s="111" t="s">
        <v>1679</v>
      </c>
      <c r="B756" s="111" t="s">
        <v>1733</v>
      </c>
      <c r="C756" s="79">
        <v>2</v>
      </c>
      <c r="D756" s="115">
        <v>0.003042855123830801</v>
      </c>
      <c r="E756" s="115">
        <v>2.0505086461516764</v>
      </c>
      <c r="F756" s="79" t="s">
        <v>1398</v>
      </c>
      <c r="G756" s="79" t="b">
        <v>0</v>
      </c>
      <c r="H756" s="79" t="b">
        <v>0</v>
      </c>
      <c r="I756" s="79" t="b">
        <v>0</v>
      </c>
      <c r="J756" s="79" t="b">
        <v>0</v>
      </c>
      <c r="K756" s="79" t="b">
        <v>0</v>
      </c>
      <c r="L756" s="79" t="b">
        <v>0</v>
      </c>
    </row>
    <row r="757" spans="1:12" ht="15">
      <c r="A757" s="111" t="s">
        <v>1733</v>
      </c>
      <c r="B757" s="111" t="s">
        <v>1584</v>
      </c>
      <c r="C757" s="79">
        <v>2</v>
      </c>
      <c r="D757" s="115">
        <v>0.003042855123830801</v>
      </c>
      <c r="E757" s="115">
        <v>2.4026911642630386</v>
      </c>
      <c r="F757" s="79" t="s">
        <v>1398</v>
      </c>
      <c r="G757" s="79" t="b">
        <v>0</v>
      </c>
      <c r="H757" s="79" t="b">
        <v>0</v>
      </c>
      <c r="I757" s="79" t="b">
        <v>0</v>
      </c>
      <c r="J757" s="79" t="b">
        <v>0</v>
      </c>
      <c r="K757" s="79" t="b">
        <v>0</v>
      </c>
      <c r="L757" s="79" t="b">
        <v>0</v>
      </c>
    </row>
    <row r="758" spans="1:12" ht="15">
      <c r="A758" s="111" t="s">
        <v>1584</v>
      </c>
      <c r="B758" s="111" t="s">
        <v>2100</v>
      </c>
      <c r="C758" s="79">
        <v>2</v>
      </c>
      <c r="D758" s="115">
        <v>0.003042855123830801</v>
      </c>
      <c r="E758" s="115">
        <v>2.4026911642630386</v>
      </c>
      <c r="F758" s="79" t="s">
        <v>1398</v>
      </c>
      <c r="G758" s="79" t="b">
        <v>0</v>
      </c>
      <c r="H758" s="79" t="b">
        <v>0</v>
      </c>
      <c r="I758" s="79" t="b">
        <v>0</v>
      </c>
      <c r="J758" s="79" t="b">
        <v>0</v>
      </c>
      <c r="K758" s="79" t="b">
        <v>0</v>
      </c>
      <c r="L758" s="79" t="b">
        <v>0</v>
      </c>
    </row>
    <row r="759" spans="1:12" ht="15">
      <c r="A759" s="111" t="s">
        <v>2100</v>
      </c>
      <c r="B759" s="111" t="s">
        <v>2101</v>
      </c>
      <c r="C759" s="79">
        <v>2</v>
      </c>
      <c r="D759" s="115">
        <v>0.003042855123830801</v>
      </c>
      <c r="E759" s="115">
        <v>2.70372115992702</v>
      </c>
      <c r="F759" s="79" t="s">
        <v>1398</v>
      </c>
      <c r="G759" s="79" t="b">
        <v>0</v>
      </c>
      <c r="H759" s="79" t="b">
        <v>0</v>
      </c>
      <c r="I759" s="79" t="b">
        <v>0</v>
      </c>
      <c r="J759" s="79" t="b">
        <v>1</v>
      </c>
      <c r="K759" s="79" t="b">
        <v>0</v>
      </c>
      <c r="L759" s="79" t="b">
        <v>0</v>
      </c>
    </row>
    <row r="760" spans="1:12" ht="15">
      <c r="A760" s="111" t="s">
        <v>2101</v>
      </c>
      <c r="B760" s="111" t="s">
        <v>2102</v>
      </c>
      <c r="C760" s="79">
        <v>2</v>
      </c>
      <c r="D760" s="115">
        <v>0.003042855123830801</v>
      </c>
      <c r="E760" s="115">
        <v>2.70372115992702</v>
      </c>
      <c r="F760" s="79" t="s">
        <v>1398</v>
      </c>
      <c r="G760" s="79" t="b">
        <v>1</v>
      </c>
      <c r="H760" s="79" t="b">
        <v>0</v>
      </c>
      <c r="I760" s="79" t="b">
        <v>0</v>
      </c>
      <c r="J760" s="79" t="b">
        <v>0</v>
      </c>
      <c r="K760" s="79" t="b">
        <v>0</v>
      </c>
      <c r="L760" s="79" t="b">
        <v>0</v>
      </c>
    </row>
    <row r="761" spans="1:12" ht="15">
      <c r="A761" s="111" t="s">
        <v>2102</v>
      </c>
      <c r="B761" s="111" t="s">
        <v>2103</v>
      </c>
      <c r="C761" s="79">
        <v>2</v>
      </c>
      <c r="D761" s="115">
        <v>0.003042855123830801</v>
      </c>
      <c r="E761" s="115">
        <v>2.70372115992702</v>
      </c>
      <c r="F761" s="79" t="s">
        <v>1398</v>
      </c>
      <c r="G761" s="79" t="b">
        <v>0</v>
      </c>
      <c r="H761" s="79" t="b">
        <v>0</v>
      </c>
      <c r="I761" s="79" t="b">
        <v>0</v>
      </c>
      <c r="J761" s="79" t="b">
        <v>0</v>
      </c>
      <c r="K761" s="79" t="b">
        <v>0</v>
      </c>
      <c r="L761" s="79" t="b">
        <v>0</v>
      </c>
    </row>
    <row r="762" spans="1:12" ht="15">
      <c r="A762" s="111" t="s">
        <v>2103</v>
      </c>
      <c r="B762" s="111" t="s">
        <v>1474</v>
      </c>
      <c r="C762" s="79">
        <v>2</v>
      </c>
      <c r="D762" s="115">
        <v>0.003042855123830801</v>
      </c>
      <c r="E762" s="115">
        <v>2.3057811512549824</v>
      </c>
      <c r="F762" s="79" t="s">
        <v>1398</v>
      </c>
      <c r="G762" s="79" t="b">
        <v>0</v>
      </c>
      <c r="H762" s="79" t="b">
        <v>0</v>
      </c>
      <c r="I762" s="79" t="b">
        <v>0</v>
      </c>
      <c r="J762" s="79" t="b">
        <v>0</v>
      </c>
      <c r="K762" s="79" t="b">
        <v>0</v>
      </c>
      <c r="L762" s="79" t="b">
        <v>0</v>
      </c>
    </row>
    <row r="763" spans="1:12" ht="15">
      <c r="A763" s="111" t="s">
        <v>1474</v>
      </c>
      <c r="B763" s="111" t="s">
        <v>2104</v>
      </c>
      <c r="C763" s="79">
        <v>2</v>
      </c>
      <c r="D763" s="115">
        <v>0.003042855123830801</v>
      </c>
      <c r="E763" s="115">
        <v>2.4026911642630386</v>
      </c>
      <c r="F763" s="79" t="s">
        <v>1398</v>
      </c>
      <c r="G763" s="79" t="b">
        <v>0</v>
      </c>
      <c r="H763" s="79" t="b">
        <v>0</v>
      </c>
      <c r="I763" s="79" t="b">
        <v>0</v>
      </c>
      <c r="J763" s="79" t="b">
        <v>0</v>
      </c>
      <c r="K763" s="79" t="b">
        <v>0</v>
      </c>
      <c r="L763" s="79" t="b">
        <v>0</v>
      </c>
    </row>
    <row r="764" spans="1:12" ht="15">
      <c r="A764" s="111" t="s">
        <v>2104</v>
      </c>
      <c r="B764" s="111" t="s">
        <v>1497</v>
      </c>
      <c r="C764" s="79">
        <v>2</v>
      </c>
      <c r="D764" s="115">
        <v>0.003042855123830801</v>
      </c>
      <c r="E764" s="115">
        <v>2.4026911642630386</v>
      </c>
      <c r="F764" s="79" t="s">
        <v>1398</v>
      </c>
      <c r="G764" s="79" t="b">
        <v>0</v>
      </c>
      <c r="H764" s="79" t="b">
        <v>0</v>
      </c>
      <c r="I764" s="79" t="b">
        <v>0</v>
      </c>
      <c r="J764" s="79" t="b">
        <v>0</v>
      </c>
      <c r="K764" s="79" t="b">
        <v>0</v>
      </c>
      <c r="L764" s="79" t="b">
        <v>0</v>
      </c>
    </row>
    <row r="765" spans="1:12" ht="15">
      <c r="A765" s="111" t="s">
        <v>1497</v>
      </c>
      <c r="B765" s="111" t="s">
        <v>2105</v>
      </c>
      <c r="C765" s="79">
        <v>2</v>
      </c>
      <c r="D765" s="115">
        <v>0.003042855123830801</v>
      </c>
      <c r="E765" s="115">
        <v>2.4026911642630386</v>
      </c>
      <c r="F765" s="79" t="s">
        <v>1398</v>
      </c>
      <c r="G765" s="79" t="b">
        <v>0</v>
      </c>
      <c r="H765" s="79" t="b">
        <v>0</v>
      </c>
      <c r="I765" s="79" t="b">
        <v>0</v>
      </c>
      <c r="J765" s="79" t="b">
        <v>0</v>
      </c>
      <c r="K765" s="79" t="b">
        <v>0</v>
      </c>
      <c r="L765" s="79" t="b">
        <v>0</v>
      </c>
    </row>
    <row r="766" spans="1:12" ht="15">
      <c r="A766" s="111" t="s">
        <v>2105</v>
      </c>
      <c r="B766" s="111" t="s">
        <v>1452</v>
      </c>
      <c r="C766" s="79">
        <v>2</v>
      </c>
      <c r="D766" s="115">
        <v>0.003042855123830801</v>
      </c>
      <c r="E766" s="115">
        <v>2.159653115576744</v>
      </c>
      <c r="F766" s="79" t="s">
        <v>1398</v>
      </c>
      <c r="G766" s="79" t="b">
        <v>0</v>
      </c>
      <c r="H766" s="79" t="b">
        <v>0</v>
      </c>
      <c r="I766" s="79" t="b">
        <v>0</v>
      </c>
      <c r="J766" s="79" t="b">
        <v>0</v>
      </c>
      <c r="K766" s="79" t="b">
        <v>0</v>
      </c>
      <c r="L766" s="79" t="b">
        <v>0</v>
      </c>
    </row>
    <row r="767" spans="1:12" ht="15">
      <c r="A767" s="111" t="s">
        <v>1452</v>
      </c>
      <c r="B767" s="111" t="s">
        <v>1572</v>
      </c>
      <c r="C767" s="79">
        <v>2</v>
      </c>
      <c r="D767" s="115">
        <v>0.003042855123830801</v>
      </c>
      <c r="E767" s="115">
        <v>1.858623119912763</v>
      </c>
      <c r="F767" s="79" t="s">
        <v>1398</v>
      </c>
      <c r="G767" s="79" t="b">
        <v>0</v>
      </c>
      <c r="H767" s="79" t="b">
        <v>0</v>
      </c>
      <c r="I767" s="79" t="b">
        <v>0</v>
      </c>
      <c r="J767" s="79" t="b">
        <v>1</v>
      </c>
      <c r="K767" s="79" t="b">
        <v>0</v>
      </c>
      <c r="L767" s="79" t="b">
        <v>0</v>
      </c>
    </row>
    <row r="768" spans="1:12" ht="15">
      <c r="A768" s="111" t="s">
        <v>1572</v>
      </c>
      <c r="B768" s="111" t="s">
        <v>2106</v>
      </c>
      <c r="C768" s="79">
        <v>2</v>
      </c>
      <c r="D768" s="115">
        <v>0.003042855123830801</v>
      </c>
      <c r="E768" s="115">
        <v>2.4026911642630386</v>
      </c>
      <c r="F768" s="79" t="s">
        <v>1398</v>
      </c>
      <c r="G768" s="79" t="b">
        <v>1</v>
      </c>
      <c r="H768" s="79" t="b">
        <v>0</v>
      </c>
      <c r="I768" s="79" t="b">
        <v>0</v>
      </c>
      <c r="J768" s="79" t="b">
        <v>0</v>
      </c>
      <c r="K768" s="79" t="b">
        <v>0</v>
      </c>
      <c r="L768" s="79" t="b">
        <v>0</v>
      </c>
    </row>
    <row r="769" spans="1:12" ht="15">
      <c r="A769" s="111" t="s">
        <v>2106</v>
      </c>
      <c r="B769" s="111" t="s">
        <v>1572</v>
      </c>
      <c r="C769" s="79">
        <v>2</v>
      </c>
      <c r="D769" s="115">
        <v>0.003042855123830801</v>
      </c>
      <c r="E769" s="115">
        <v>2.4026911642630386</v>
      </c>
      <c r="F769" s="79" t="s">
        <v>1398</v>
      </c>
      <c r="G769" s="79" t="b">
        <v>0</v>
      </c>
      <c r="H769" s="79" t="b">
        <v>0</v>
      </c>
      <c r="I769" s="79" t="b">
        <v>0</v>
      </c>
      <c r="J769" s="79" t="b">
        <v>1</v>
      </c>
      <c r="K769" s="79" t="b">
        <v>0</v>
      </c>
      <c r="L769" s="79" t="b">
        <v>0</v>
      </c>
    </row>
    <row r="770" spans="1:12" ht="15">
      <c r="A770" s="111" t="s">
        <v>1572</v>
      </c>
      <c r="B770" s="111" t="s">
        <v>1584</v>
      </c>
      <c r="C770" s="79">
        <v>2</v>
      </c>
      <c r="D770" s="115">
        <v>0.003042855123830801</v>
      </c>
      <c r="E770" s="115">
        <v>2.1016611685990574</v>
      </c>
      <c r="F770" s="79" t="s">
        <v>1398</v>
      </c>
      <c r="G770" s="79" t="b">
        <v>1</v>
      </c>
      <c r="H770" s="79" t="b">
        <v>0</v>
      </c>
      <c r="I770" s="79" t="b">
        <v>0</v>
      </c>
      <c r="J770" s="79" t="b">
        <v>0</v>
      </c>
      <c r="K770" s="79" t="b">
        <v>0</v>
      </c>
      <c r="L770" s="79" t="b">
        <v>0</v>
      </c>
    </row>
    <row r="771" spans="1:12" ht="15">
      <c r="A771" s="111" t="s">
        <v>1584</v>
      </c>
      <c r="B771" s="111" t="s">
        <v>1743</v>
      </c>
      <c r="C771" s="79">
        <v>2</v>
      </c>
      <c r="D771" s="115">
        <v>0.003042855123830801</v>
      </c>
      <c r="E771" s="115">
        <v>2.1016611685990574</v>
      </c>
      <c r="F771" s="79" t="s">
        <v>1398</v>
      </c>
      <c r="G771" s="79" t="b">
        <v>0</v>
      </c>
      <c r="H771" s="79" t="b">
        <v>0</v>
      </c>
      <c r="I771" s="79" t="b">
        <v>0</v>
      </c>
      <c r="J771" s="79" t="b">
        <v>0</v>
      </c>
      <c r="K771" s="79" t="b">
        <v>0</v>
      </c>
      <c r="L771" s="79" t="b">
        <v>0</v>
      </c>
    </row>
    <row r="772" spans="1:12" ht="15">
      <c r="A772" s="111" t="s">
        <v>1743</v>
      </c>
      <c r="B772" s="111" t="s">
        <v>1744</v>
      </c>
      <c r="C772" s="79">
        <v>2</v>
      </c>
      <c r="D772" s="115">
        <v>0.003042855123830801</v>
      </c>
      <c r="E772" s="115">
        <v>2.004751155591001</v>
      </c>
      <c r="F772" s="79" t="s">
        <v>1398</v>
      </c>
      <c r="G772" s="79" t="b">
        <v>0</v>
      </c>
      <c r="H772" s="79" t="b">
        <v>0</v>
      </c>
      <c r="I772" s="79" t="b">
        <v>0</v>
      </c>
      <c r="J772" s="79" t="b">
        <v>0</v>
      </c>
      <c r="K772" s="79" t="b">
        <v>0</v>
      </c>
      <c r="L772" s="79" t="b">
        <v>0</v>
      </c>
    </row>
    <row r="773" spans="1:12" ht="15">
      <c r="A773" s="111" t="s">
        <v>1439</v>
      </c>
      <c r="B773" s="111" t="s">
        <v>1699</v>
      </c>
      <c r="C773" s="79">
        <v>2</v>
      </c>
      <c r="D773" s="115">
        <v>0.003042855123830801</v>
      </c>
      <c r="E773" s="115">
        <v>0.911329470428766</v>
      </c>
      <c r="F773" s="79" t="s">
        <v>1398</v>
      </c>
      <c r="G773" s="79" t="b">
        <v>0</v>
      </c>
      <c r="H773" s="79" t="b">
        <v>0</v>
      </c>
      <c r="I773" s="79" t="b">
        <v>0</v>
      </c>
      <c r="J773" s="79" t="b">
        <v>0</v>
      </c>
      <c r="K773" s="79" t="b">
        <v>0</v>
      </c>
      <c r="L773" s="79" t="b">
        <v>0</v>
      </c>
    </row>
    <row r="774" spans="1:12" ht="15">
      <c r="A774" s="111" t="s">
        <v>1699</v>
      </c>
      <c r="B774" s="111" t="s">
        <v>1491</v>
      </c>
      <c r="C774" s="79">
        <v>2</v>
      </c>
      <c r="D774" s="115">
        <v>0.003042855123830801</v>
      </c>
      <c r="E774" s="115">
        <v>1.624539913879395</v>
      </c>
      <c r="F774" s="79" t="s">
        <v>1398</v>
      </c>
      <c r="G774" s="79" t="b">
        <v>0</v>
      </c>
      <c r="H774" s="79" t="b">
        <v>0</v>
      </c>
      <c r="I774" s="79" t="b">
        <v>0</v>
      </c>
      <c r="J774" s="79" t="b">
        <v>0</v>
      </c>
      <c r="K774" s="79" t="b">
        <v>0</v>
      </c>
      <c r="L774" s="79" t="b">
        <v>0</v>
      </c>
    </row>
    <row r="775" spans="1:12" ht="15">
      <c r="A775" s="111" t="s">
        <v>1491</v>
      </c>
      <c r="B775" s="111" t="s">
        <v>2096</v>
      </c>
      <c r="C775" s="79">
        <v>2</v>
      </c>
      <c r="D775" s="115">
        <v>0.003042855123830801</v>
      </c>
      <c r="E775" s="115">
        <v>2.2265999052073573</v>
      </c>
      <c r="F775" s="79" t="s">
        <v>1398</v>
      </c>
      <c r="G775" s="79" t="b">
        <v>0</v>
      </c>
      <c r="H775" s="79" t="b">
        <v>0</v>
      </c>
      <c r="I775" s="79" t="b">
        <v>0</v>
      </c>
      <c r="J775" s="79" t="b">
        <v>1</v>
      </c>
      <c r="K775" s="79" t="b">
        <v>0</v>
      </c>
      <c r="L775" s="79" t="b">
        <v>0</v>
      </c>
    </row>
    <row r="776" spans="1:12" ht="15">
      <c r="A776" s="111" t="s">
        <v>2096</v>
      </c>
      <c r="B776" s="111" t="s">
        <v>2097</v>
      </c>
      <c r="C776" s="79">
        <v>2</v>
      </c>
      <c r="D776" s="115">
        <v>0.003042855123830801</v>
      </c>
      <c r="E776" s="115">
        <v>2.70372115992702</v>
      </c>
      <c r="F776" s="79" t="s">
        <v>1398</v>
      </c>
      <c r="G776" s="79" t="b">
        <v>1</v>
      </c>
      <c r="H776" s="79" t="b">
        <v>0</v>
      </c>
      <c r="I776" s="79" t="b">
        <v>0</v>
      </c>
      <c r="J776" s="79" t="b">
        <v>0</v>
      </c>
      <c r="K776" s="79" t="b">
        <v>0</v>
      </c>
      <c r="L776" s="79" t="b">
        <v>0</v>
      </c>
    </row>
    <row r="777" spans="1:12" ht="15">
      <c r="A777" s="111" t="s">
        <v>2097</v>
      </c>
      <c r="B777" s="111" t="s">
        <v>1496</v>
      </c>
      <c r="C777" s="79">
        <v>2</v>
      </c>
      <c r="D777" s="115">
        <v>0.003042855123830801</v>
      </c>
      <c r="E777" s="115">
        <v>2.3057811512549824</v>
      </c>
      <c r="F777" s="79" t="s">
        <v>1398</v>
      </c>
      <c r="G777" s="79" t="b">
        <v>0</v>
      </c>
      <c r="H777" s="79" t="b">
        <v>0</v>
      </c>
      <c r="I777" s="79" t="b">
        <v>0</v>
      </c>
      <c r="J777" s="79" t="b">
        <v>0</v>
      </c>
      <c r="K777" s="79" t="b">
        <v>0</v>
      </c>
      <c r="L777" s="79" t="b">
        <v>0</v>
      </c>
    </row>
    <row r="778" spans="1:12" ht="15">
      <c r="A778" s="111" t="s">
        <v>1496</v>
      </c>
      <c r="B778" s="111" t="s">
        <v>1438</v>
      </c>
      <c r="C778" s="79">
        <v>2</v>
      </c>
      <c r="D778" s="115">
        <v>0.003042855123830801</v>
      </c>
      <c r="E778" s="115">
        <v>1.0505086461516762</v>
      </c>
      <c r="F778" s="79" t="s">
        <v>1398</v>
      </c>
      <c r="G778" s="79" t="b">
        <v>0</v>
      </c>
      <c r="H778" s="79" t="b">
        <v>0</v>
      </c>
      <c r="I778" s="79" t="b">
        <v>0</v>
      </c>
      <c r="J778" s="79" t="b">
        <v>1</v>
      </c>
      <c r="K778" s="79" t="b">
        <v>0</v>
      </c>
      <c r="L778" s="79" t="b">
        <v>0</v>
      </c>
    </row>
    <row r="779" spans="1:12" ht="15">
      <c r="A779" s="111" t="s">
        <v>1438</v>
      </c>
      <c r="B779" s="111" t="s">
        <v>1749</v>
      </c>
      <c r="C779" s="79">
        <v>2</v>
      </c>
      <c r="D779" s="115">
        <v>0.003042855123830801</v>
      </c>
      <c r="E779" s="115">
        <v>1.2604581724683248</v>
      </c>
      <c r="F779" s="79" t="s">
        <v>1398</v>
      </c>
      <c r="G779" s="79" t="b">
        <v>1</v>
      </c>
      <c r="H779" s="79" t="b">
        <v>0</v>
      </c>
      <c r="I779" s="79" t="b">
        <v>0</v>
      </c>
      <c r="J779" s="79" t="b">
        <v>0</v>
      </c>
      <c r="K779" s="79" t="b">
        <v>0</v>
      </c>
      <c r="L779" s="79" t="b">
        <v>0</v>
      </c>
    </row>
    <row r="780" spans="1:12" ht="15">
      <c r="A780" s="111" t="s">
        <v>1749</v>
      </c>
      <c r="B780" s="111" t="s">
        <v>2098</v>
      </c>
      <c r="C780" s="79">
        <v>2</v>
      </c>
      <c r="D780" s="115">
        <v>0.003042855123830801</v>
      </c>
      <c r="E780" s="115">
        <v>2.5276299008713385</v>
      </c>
      <c r="F780" s="79" t="s">
        <v>1398</v>
      </c>
      <c r="G780" s="79" t="b">
        <v>0</v>
      </c>
      <c r="H780" s="79" t="b">
        <v>0</v>
      </c>
      <c r="I780" s="79" t="b">
        <v>0</v>
      </c>
      <c r="J780" s="79" t="b">
        <v>0</v>
      </c>
      <c r="K780" s="79" t="b">
        <v>0</v>
      </c>
      <c r="L780" s="79" t="b">
        <v>0</v>
      </c>
    </row>
    <row r="781" spans="1:12" ht="15">
      <c r="A781" s="111" t="s">
        <v>2098</v>
      </c>
      <c r="B781" s="111" t="s">
        <v>1543</v>
      </c>
      <c r="C781" s="79">
        <v>2</v>
      </c>
      <c r="D781" s="115">
        <v>0.003042855123830801</v>
      </c>
      <c r="E781" s="115">
        <v>2.5276299008713385</v>
      </c>
      <c r="F781" s="79" t="s">
        <v>1398</v>
      </c>
      <c r="G781" s="79" t="b">
        <v>0</v>
      </c>
      <c r="H781" s="79" t="b">
        <v>0</v>
      </c>
      <c r="I781" s="79" t="b">
        <v>0</v>
      </c>
      <c r="J781" s="79" t="b">
        <v>0</v>
      </c>
      <c r="K781" s="79" t="b">
        <v>0</v>
      </c>
      <c r="L781" s="79" t="b">
        <v>0</v>
      </c>
    </row>
    <row r="782" spans="1:12" ht="15">
      <c r="A782" s="111" t="s">
        <v>1543</v>
      </c>
      <c r="B782" s="111" t="s">
        <v>1679</v>
      </c>
      <c r="C782" s="79">
        <v>2</v>
      </c>
      <c r="D782" s="115">
        <v>0.003042855123830801</v>
      </c>
      <c r="E782" s="115">
        <v>1.9835618565210629</v>
      </c>
      <c r="F782" s="79" t="s">
        <v>1398</v>
      </c>
      <c r="G782" s="79" t="b">
        <v>0</v>
      </c>
      <c r="H782" s="79" t="b">
        <v>0</v>
      </c>
      <c r="I782" s="79" t="b">
        <v>0</v>
      </c>
      <c r="J782" s="79" t="b">
        <v>0</v>
      </c>
      <c r="K782" s="79" t="b">
        <v>0</v>
      </c>
      <c r="L782" s="79" t="b">
        <v>0</v>
      </c>
    </row>
    <row r="783" spans="1:12" ht="15">
      <c r="A783" s="111" t="s">
        <v>1679</v>
      </c>
      <c r="B783" s="111" t="s">
        <v>1898</v>
      </c>
      <c r="C783" s="79">
        <v>2</v>
      </c>
      <c r="D783" s="115">
        <v>0.003042855123830801</v>
      </c>
      <c r="E783" s="115">
        <v>2.0505086461516764</v>
      </c>
      <c r="F783" s="79" t="s">
        <v>1398</v>
      </c>
      <c r="G783" s="79" t="b">
        <v>0</v>
      </c>
      <c r="H783" s="79" t="b">
        <v>0</v>
      </c>
      <c r="I783" s="79" t="b">
        <v>0</v>
      </c>
      <c r="J783" s="79" t="b">
        <v>0</v>
      </c>
      <c r="K783" s="79" t="b">
        <v>0</v>
      </c>
      <c r="L783" s="79" t="b">
        <v>0</v>
      </c>
    </row>
    <row r="784" spans="1:12" ht="15">
      <c r="A784" s="111" t="s">
        <v>1898</v>
      </c>
      <c r="B784" s="111" t="s">
        <v>1527</v>
      </c>
      <c r="C784" s="79">
        <v>2</v>
      </c>
      <c r="D784" s="115">
        <v>0.003042855123830801</v>
      </c>
      <c r="E784" s="115">
        <v>2.70372115992702</v>
      </c>
      <c r="F784" s="79" t="s">
        <v>1398</v>
      </c>
      <c r="G784" s="79" t="b">
        <v>0</v>
      </c>
      <c r="H784" s="79" t="b">
        <v>0</v>
      </c>
      <c r="I784" s="79" t="b">
        <v>0</v>
      </c>
      <c r="J784" s="79" t="b">
        <v>0</v>
      </c>
      <c r="K784" s="79" t="b">
        <v>0</v>
      </c>
      <c r="L784" s="79" t="b">
        <v>0</v>
      </c>
    </row>
    <row r="785" spans="1:12" ht="15">
      <c r="A785" s="111" t="s">
        <v>1527</v>
      </c>
      <c r="B785" s="111" t="s">
        <v>1566</v>
      </c>
      <c r="C785" s="79">
        <v>2</v>
      </c>
      <c r="D785" s="115">
        <v>0.003042855123830801</v>
      </c>
      <c r="E785" s="115">
        <v>2.159653115576744</v>
      </c>
      <c r="F785" s="79" t="s">
        <v>1398</v>
      </c>
      <c r="G785" s="79" t="b">
        <v>0</v>
      </c>
      <c r="H785" s="79" t="b">
        <v>0</v>
      </c>
      <c r="I785" s="79" t="b">
        <v>0</v>
      </c>
      <c r="J785" s="79" t="b">
        <v>0</v>
      </c>
      <c r="K785" s="79" t="b">
        <v>0</v>
      </c>
      <c r="L785" s="79" t="b">
        <v>0</v>
      </c>
    </row>
    <row r="786" spans="1:12" ht="15">
      <c r="A786" s="111" t="s">
        <v>1566</v>
      </c>
      <c r="B786" s="111" t="s">
        <v>2099</v>
      </c>
      <c r="C786" s="79">
        <v>2</v>
      </c>
      <c r="D786" s="115">
        <v>0.003042855123830801</v>
      </c>
      <c r="E786" s="115">
        <v>2.159653115576744</v>
      </c>
      <c r="F786" s="79" t="s">
        <v>1398</v>
      </c>
      <c r="G786" s="79" t="b">
        <v>0</v>
      </c>
      <c r="H786" s="79" t="b">
        <v>0</v>
      </c>
      <c r="I786" s="79" t="b">
        <v>0</v>
      </c>
      <c r="J786" s="79" t="b">
        <v>0</v>
      </c>
      <c r="K786" s="79" t="b">
        <v>1</v>
      </c>
      <c r="L786" s="79" t="b">
        <v>0</v>
      </c>
    </row>
    <row r="787" spans="1:12" ht="15">
      <c r="A787" s="111" t="s">
        <v>2099</v>
      </c>
      <c r="B787" s="111" t="s">
        <v>1439</v>
      </c>
      <c r="C787" s="79">
        <v>2</v>
      </c>
      <c r="D787" s="115">
        <v>0.003042855123830801</v>
      </c>
      <c r="E787" s="115">
        <v>1.499601177271095</v>
      </c>
      <c r="F787" s="79" t="s">
        <v>1398</v>
      </c>
      <c r="G787" s="79" t="b">
        <v>0</v>
      </c>
      <c r="H787" s="79" t="b">
        <v>1</v>
      </c>
      <c r="I787" s="79" t="b">
        <v>0</v>
      </c>
      <c r="J787" s="79" t="b">
        <v>0</v>
      </c>
      <c r="K787" s="79" t="b">
        <v>0</v>
      </c>
      <c r="L787" s="79" t="b">
        <v>0</v>
      </c>
    </row>
    <row r="788" spans="1:12" ht="15">
      <c r="A788" s="111" t="s">
        <v>1547</v>
      </c>
      <c r="B788" s="111" t="s">
        <v>2091</v>
      </c>
      <c r="C788" s="79">
        <v>2</v>
      </c>
      <c r="D788" s="115">
        <v>0.003042855123830801</v>
      </c>
      <c r="E788" s="115">
        <v>2.5276299008713385</v>
      </c>
      <c r="F788" s="79" t="s">
        <v>1398</v>
      </c>
      <c r="G788" s="79" t="b">
        <v>0</v>
      </c>
      <c r="H788" s="79" t="b">
        <v>0</v>
      </c>
      <c r="I788" s="79" t="b">
        <v>0</v>
      </c>
      <c r="J788" s="79" t="b">
        <v>0</v>
      </c>
      <c r="K788" s="79" t="b">
        <v>0</v>
      </c>
      <c r="L788" s="79" t="b">
        <v>0</v>
      </c>
    </row>
    <row r="789" spans="1:12" ht="15">
      <c r="A789" s="111" t="s">
        <v>2091</v>
      </c>
      <c r="B789" s="111" t="s">
        <v>2092</v>
      </c>
      <c r="C789" s="79">
        <v>2</v>
      </c>
      <c r="D789" s="115">
        <v>0.003042855123830801</v>
      </c>
      <c r="E789" s="115">
        <v>2.70372115992702</v>
      </c>
      <c r="F789" s="79" t="s">
        <v>1398</v>
      </c>
      <c r="G789" s="79" t="b">
        <v>0</v>
      </c>
      <c r="H789" s="79" t="b">
        <v>0</v>
      </c>
      <c r="I789" s="79" t="b">
        <v>0</v>
      </c>
      <c r="J789" s="79" t="b">
        <v>0</v>
      </c>
      <c r="K789" s="79" t="b">
        <v>1</v>
      </c>
      <c r="L789" s="79" t="b">
        <v>0</v>
      </c>
    </row>
    <row r="790" spans="1:12" ht="15">
      <c r="A790" s="111" t="s">
        <v>2092</v>
      </c>
      <c r="B790" s="111" t="s">
        <v>2093</v>
      </c>
      <c r="C790" s="79">
        <v>2</v>
      </c>
      <c r="D790" s="115">
        <v>0.003042855123830801</v>
      </c>
      <c r="E790" s="115">
        <v>2.70372115992702</v>
      </c>
      <c r="F790" s="79" t="s">
        <v>1398</v>
      </c>
      <c r="G790" s="79" t="b">
        <v>0</v>
      </c>
      <c r="H790" s="79" t="b">
        <v>1</v>
      </c>
      <c r="I790" s="79" t="b">
        <v>0</v>
      </c>
      <c r="J790" s="79" t="b">
        <v>0</v>
      </c>
      <c r="K790" s="79" t="b">
        <v>0</v>
      </c>
      <c r="L790" s="79" t="b">
        <v>0</v>
      </c>
    </row>
    <row r="791" spans="1:12" ht="15">
      <c r="A791" s="111" t="s">
        <v>2093</v>
      </c>
      <c r="B791" s="111" t="s">
        <v>2094</v>
      </c>
      <c r="C791" s="79">
        <v>2</v>
      </c>
      <c r="D791" s="115">
        <v>0.003042855123830801</v>
      </c>
      <c r="E791" s="115">
        <v>2.70372115992702</v>
      </c>
      <c r="F791" s="79" t="s">
        <v>1398</v>
      </c>
      <c r="G791" s="79" t="b">
        <v>0</v>
      </c>
      <c r="H791" s="79" t="b">
        <v>0</v>
      </c>
      <c r="I791" s="79" t="b">
        <v>0</v>
      </c>
      <c r="J791" s="79" t="b">
        <v>0</v>
      </c>
      <c r="K791" s="79" t="b">
        <v>0</v>
      </c>
      <c r="L791" s="79" t="b">
        <v>0</v>
      </c>
    </row>
    <row r="792" spans="1:12" ht="15">
      <c r="A792" s="111" t="s">
        <v>2094</v>
      </c>
      <c r="B792" s="111" t="s">
        <v>2095</v>
      </c>
      <c r="C792" s="79">
        <v>2</v>
      </c>
      <c r="D792" s="115">
        <v>0.003042855123830801</v>
      </c>
      <c r="E792" s="115">
        <v>2.70372115992702</v>
      </c>
      <c r="F792" s="79" t="s">
        <v>1398</v>
      </c>
      <c r="G792" s="79" t="b">
        <v>0</v>
      </c>
      <c r="H792" s="79" t="b">
        <v>0</v>
      </c>
      <c r="I792" s="79" t="b">
        <v>0</v>
      </c>
      <c r="J792" s="79" t="b">
        <v>0</v>
      </c>
      <c r="K792" s="79" t="b">
        <v>0</v>
      </c>
      <c r="L792" s="79" t="b">
        <v>0</v>
      </c>
    </row>
    <row r="793" spans="1:12" ht="15">
      <c r="A793" s="111" t="s">
        <v>2095</v>
      </c>
      <c r="B793" s="111" t="s">
        <v>1591</v>
      </c>
      <c r="C793" s="79">
        <v>2</v>
      </c>
      <c r="D793" s="115">
        <v>0.003042855123830801</v>
      </c>
      <c r="E793" s="115">
        <v>2.70372115992702</v>
      </c>
      <c r="F793" s="79" t="s">
        <v>1398</v>
      </c>
      <c r="G793" s="79" t="b">
        <v>0</v>
      </c>
      <c r="H793" s="79" t="b">
        <v>0</v>
      </c>
      <c r="I793" s="79" t="b">
        <v>0</v>
      </c>
      <c r="J793" s="79" t="b">
        <v>0</v>
      </c>
      <c r="K793" s="79" t="b">
        <v>0</v>
      </c>
      <c r="L793" s="79" t="b">
        <v>0</v>
      </c>
    </row>
    <row r="794" spans="1:12" ht="15">
      <c r="A794" s="111" t="s">
        <v>1591</v>
      </c>
      <c r="B794" s="111" t="s">
        <v>1438</v>
      </c>
      <c r="C794" s="79">
        <v>2</v>
      </c>
      <c r="D794" s="115">
        <v>0.003042855123830801</v>
      </c>
      <c r="E794" s="115">
        <v>1.4484486548237139</v>
      </c>
      <c r="F794" s="79" t="s">
        <v>1398</v>
      </c>
      <c r="G794" s="79" t="b">
        <v>0</v>
      </c>
      <c r="H794" s="79" t="b">
        <v>0</v>
      </c>
      <c r="I794" s="79" t="b">
        <v>0</v>
      </c>
      <c r="J794" s="79" t="b">
        <v>1</v>
      </c>
      <c r="K794" s="79" t="b">
        <v>0</v>
      </c>
      <c r="L794" s="79" t="b">
        <v>0</v>
      </c>
    </row>
    <row r="795" spans="1:12" ht="15">
      <c r="A795" s="111" t="s">
        <v>1579</v>
      </c>
      <c r="B795" s="111" t="s">
        <v>2088</v>
      </c>
      <c r="C795" s="79">
        <v>2</v>
      </c>
      <c r="D795" s="115">
        <v>0.003042855123830801</v>
      </c>
      <c r="E795" s="115">
        <v>2.70372115992702</v>
      </c>
      <c r="F795" s="79" t="s">
        <v>1398</v>
      </c>
      <c r="G795" s="79" t="b">
        <v>0</v>
      </c>
      <c r="H795" s="79" t="b">
        <v>0</v>
      </c>
      <c r="I795" s="79" t="b">
        <v>0</v>
      </c>
      <c r="J795" s="79" t="b">
        <v>0</v>
      </c>
      <c r="K795" s="79" t="b">
        <v>0</v>
      </c>
      <c r="L795" s="79" t="b">
        <v>0</v>
      </c>
    </row>
    <row r="796" spans="1:12" ht="15">
      <c r="A796" s="111" t="s">
        <v>2088</v>
      </c>
      <c r="B796" s="111" t="s">
        <v>2089</v>
      </c>
      <c r="C796" s="79">
        <v>2</v>
      </c>
      <c r="D796" s="115">
        <v>0.003042855123830801</v>
      </c>
      <c r="E796" s="115">
        <v>2.70372115992702</v>
      </c>
      <c r="F796" s="79" t="s">
        <v>1398</v>
      </c>
      <c r="G796" s="79" t="b">
        <v>0</v>
      </c>
      <c r="H796" s="79" t="b">
        <v>0</v>
      </c>
      <c r="I796" s="79" t="b">
        <v>0</v>
      </c>
      <c r="J796" s="79" t="b">
        <v>0</v>
      </c>
      <c r="K796" s="79" t="b">
        <v>0</v>
      </c>
      <c r="L796" s="79" t="b">
        <v>0</v>
      </c>
    </row>
    <row r="797" spans="1:12" ht="15">
      <c r="A797" s="111" t="s">
        <v>2089</v>
      </c>
      <c r="B797" s="111" t="s">
        <v>1459</v>
      </c>
      <c r="C797" s="79">
        <v>2</v>
      </c>
      <c r="D797" s="115">
        <v>0.003042855123830801</v>
      </c>
      <c r="E797" s="115">
        <v>2.70372115992702</v>
      </c>
      <c r="F797" s="79" t="s">
        <v>1398</v>
      </c>
      <c r="G797" s="79" t="b">
        <v>0</v>
      </c>
      <c r="H797" s="79" t="b">
        <v>0</v>
      </c>
      <c r="I797" s="79" t="b">
        <v>0</v>
      </c>
      <c r="J797" s="79" t="b">
        <v>0</v>
      </c>
      <c r="K797" s="79" t="b">
        <v>0</v>
      </c>
      <c r="L797" s="79" t="b">
        <v>0</v>
      </c>
    </row>
    <row r="798" spans="1:12" ht="15">
      <c r="A798" s="111" t="s">
        <v>1459</v>
      </c>
      <c r="B798" s="111" t="s">
        <v>1709</v>
      </c>
      <c r="C798" s="79">
        <v>2</v>
      </c>
      <c r="D798" s="115">
        <v>0.003042855123830801</v>
      </c>
      <c r="E798" s="115">
        <v>2.2265999052073573</v>
      </c>
      <c r="F798" s="79" t="s">
        <v>1398</v>
      </c>
      <c r="G798" s="79" t="b">
        <v>0</v>
      </c>
      <c r="H798" s="79" t="b">
        <v>0</v>
      </c>
      <c r="I798" s="79" t="b">
        <v>0</v>
      </c>
      <c r="J798" s="79" t="b">
        <v>1</v>
      </c>
      <c r="K798" s="79" t="b">
        <v>0</v>
      </c>
      <c r="L798" s="79" t="b">
        <v>0</v>
      </c>
    </row>
    <row r="799" spans="1:12" ht="15">
      <c r="A799" s="111" t="s">
        <v>1709</v>
      </c>
      <c r="B799" s="111" t="s">
        <v>1582</v>
      </c>
      <c r="C799" s="79">
        <v>2</v>
      </c>
      <c r="D799" s="115">
        <v>0.003042855123830801</v>
      </c>
      <c r="E799" s="115">
        <v>2.050508646151676</v>
      </c>
      <c r="F799" s="79" t="s">
        <v>1398</v>
      </c>
      <c r="G799" s="79" t="b">
        <v>1</v>
      </c>
      <c r="H799" s="79" t="b">
        <v>0</v>
      </c>
      <c r="I799" s="79" t="b">
        <v>0</v>
      </c>
      <c r="J799" s="79" t="b">
        <v>0</v>
      </c>
      <c r="K799" s="79" t="b">
        <v>0</v>
      </c>
      <c r="L799" s="79" t="b">
        <v>0</v>
      </c>
    </row>
    <row r="800" spans="1:12" ht="15">
      <c r="A800" s="111" t="s">
        <v>1582</v>
      </c>
      <c r="B800" s="111" t="s">
        <v>1896</v>
      </c>
      <c r="C800" s="79">
        <v>2</v>
      </c>
      <c r="D800" s="115">
        <v>0.003042855123830801</v>
      </c>
      <c r="E800" s="115">
        <v>2.5276299008713385</v>
      </c>
      <c r="F800" s="79" t="s">
        <v>1398</v>
      </c>
      <c r="G800" s="79" t="b">
        <v>0</v>
      </c>
      <c r="H800" s="79" t="b">
        <v>0</v>
      </c>
      <c r="I800" s="79" t="b">
        <v>0</v>
      </c>
      <c r="J800" s="79" t="b">
        <v>0</v>
      </c>
      <c r="K800" s="79" t="b">
        <v>1</v>
      </c>
      <c r="L800" s="79" t="b">
        <v>0</v>
      </c>
    </row>
    <row r="801" spans="1:12" ht="15">
      <c r="A801" s="111" t="s">
        <v>1896</v>
      </c>
      <c r="B801" s="111" t="s">
        <v>1497</v>
      </c>
      <c r="C801" s="79">
        <v>2</v>
      </c>
      <c r="D801" s="115">
        <v>0.003042855123830801</v>
      </c>
      <c r="E801" s="115">
        <v>2.2265999052073573</v>
      </c>
      <c r="F801" s="79" t="s">
        <v>1398</v>
      </c>
      <c r="G801" s="79" t="b">
        <v>0</v>
      </c>
      <c r="H801" s="79" t="b">
        <v>1</v>
      </c>
      <c r="I801" s="79" t="b">
        <v>0</v>
      </c>
      <c r="J801" s="79" t="b">
        <v>0</v>
      </c>
      <c r="K801" s="79" t="b">
        <v>0</v>
      </c>
      <c r="L801" s="79" t="b">
        <v>0</v>
      </c>
    </row>
    <row r="802" spans="1:12" ht="15">
      <c r="A802" s="111" t="s">
        <v>1497</v>
      </c>
      <c r="B802" s="111" t="s">
        <v>1895</v>
      </c>
      <c r="C802" s="79">
        <v>2</v>
      </c>
      <c r="D802" s="115">
        <v>0.003042855123830801</v>
      </c>
      <c r="E802" s="115">
        <v>2.4026911642630386</v>
      </c>
      <c r="F802" s="79" t="s">
        <v>1398</v>
      </c>
      <c r="G802" s="79" t="b">
        <v>0</v>
      </c>
      <c r="H802" s="79" t="b">
        <v>0</v>
      </c>
      <c r="I802" s="79" t="b">
        <v>0</v>
      </c>
      <c r="J802" s="79" t="b">
        <v>0</v>
      </c>
      <c r="K802" s="79" t="b">
        <v>0</v>
      </c>
      <c r="L802" s="79" t="b">
        <v>0</v>
      </c>
    </row>
    <row r="803" spans="1:12" ht="15">
      <c r="A803" s="111" t="s">
        <v>1895</v>
      </c>
      <c r="B803" s="111" t="s">
        <v>2090</v>
      </c>
      <c r="C803" s="79">
        <v>2</v>
      </c>
      <c r="D803" s="115">
        <v>0.003042855123830801</v>
      </c>
      <c r="E803" s="115">
        <v>2.5276299008713385</v>
      </c>
      <c r="F803" s="79" t="s">
        <v>1398</v>
      </c>
      <c r="G803" s="79" t="b">
        <v>0</v>
      </c>
      <c r="H803" s="79" t="b">
        <v>0</v>
      </c>
      <c r="I803" s="79" t="b">
        <v>0</v>
      </c>
      <c r="J803" s="79" t="b">
        <v>0</v>
      </c>
      <c r="K803" s="79" t="b">
        <v>1</v>
      </c>
      <c r="L803" s="79" t="b">
        <v>0</v>
      </c>
    </row>
    <row r="804" spans="1:12" ht="15">
      <c r="A804" s="111" t="s">
        <v>2090</v>
      </c>
      <c r="B804" s="111" t="s">
        <v>1908</v>
      </c>
      <c r="C804" s="79">
        <v>2</v>
      </c>
      <c r="D804" s="115">
        <v>0.003042855123830801</v>
      </c>
      <c r="E804" s="115">
        <v>2.70372115992702</v>
      </c>
      <c r="F804" s="79" t="s">
        <v>1398</v>
      </c>
      <c r="G804" s="79" t="b">
        <v>0</v>
      </c>
      <c r="H804" s="79" t="b">
        <v>1</v>
      </c>
      <c r="I804" s="79" t="b">
        <v>0</v>
      </c>
      <c r="J804" s="79" t="b">
        <v>0</v>
      </c>
      <c r="K804" s="79" t="b">
        <v>0</v>
      </c>
      <c r="L804" s="79" t="b">
        <v>0</v>
      </c>
    </row>
    <row r="805" spans="1:12" ht="15">
      <c r="A805" s="111" t="s">
        <v>1908</v>
      </c>
      <c r="B805" s="111" t="s">
        <v>1491</v>
      </c>
      <c r="C805" s="79">
        <v>2</v>
      </c>
      <c r="D805" s="115">
        <v>0.003042855123830801</v>
      </c>
      <c r="E805" s="115">
        <v>2.050508646151676</v>
      </c>
      <c r="F805" s="79" t="s">
        <v>1398</v>
      </c>
      <c r="G805" s="79" t="b">
        <v>0</v>
      </c>
      <c r="H805" s="79" t="b">
        <v>0</v>
      </c>
      <c r="I805" s="79" t="b">
        <v>0</v>
      </c>
      <c r="J805" s="79" t="b">
        <v>0</v>
      </c>
      <c r="K805" s="79" t="b">
        <v>0</v>
      </c>
      <c r="L805" s="79" t="b">
        <v>0</v>
      </c>
    </row>
    <row r="806" spans="1:12" ht="15">
      <c r="A806" s="111" t="s">
        <v>1491</v>
      </c>
      <c r="B806" s="111" t="s">
        <v>1870</v>
      </c>
      <c r="C806" s="79">
        <v>2</v>
      </c>
      <c r="D806" s="115">
        <v>0.003042855123830801</v>
      </c>
      <c r="E806" s="115">
        <v>2.2265999052073573</v>
      </c>
      <c r="F806" s="79" t="s">
        <v>1398</v>
      </c>
      <c r="G806" s="79" t="b">
        <v>0</v>
      </c>
      <c r="H806" s="79" t="b">
        <v>0</v>
      </c>
      <c r="I806" s="79" t="b">
        <v>0</v>
      </c>
      <c r="J806" s="79" t="b">
        <v>0</v>
      </c>
      <c r="K806" s="79" t="b">
        <v>0</v>
      </c>
      <c r="L806" s="79" t="b">
        <v>0</v>
      </c>
    </row>
    <row r="807" spans="1:12" ht="15">
      <c r="A807" s="111" t="s">
        <v>2124</v>
      </c>
      <c r="B807" s="111" t="s">
        <v>2125</v>
      </c>
      <c r="C807" s="79">
        <v>2</v>
      </c>
      <c r="D807" s="115">
        <v>0.003042855123830801</v>
      </c>
      <c r="E807" s="115">
        <v>2.70372115992702</v>
      </c>
      <c r="F807" s="79" t="s">
        <v>1398</v>
      </c>
      <c r="G807" s="79" t="b">
        <v>0</v>
      </c>
      <c r="H807" s="79" t="b">
        <v>0</v>
      </c>
      <c r="I807" s="79" t="b">
        <v>0</v>
      </c>
      <c r="J807" s="79" t="b">
        <v>0</v>
      </c>
      <c r="K807" s="79" t="b">
        <v>0</v>
      </c>
      <c r="L807" s="79" t="b">
        <v>0</v>
      </c>
    </row>
    <row r="808" spans="1:12" ht="15">
      <c r="A808" s="111" t="s">
        <v>1912</v>
      </c>
      <c r="B808" s="111" t="s">
        <v>1717</v>
      </c>
      <c r="C808" s="79">
        <v>2</v>
      </c>
      <c r="D808" s="115">
        <v>0.00358623056726759</v>
      </c>
      <c r="E808" s="115">
        <v>2.2265999052073573</v>
      </c>
      <c r="F808" s="79" t="s">
        <v>1398</v>
      </c>
      <c r="G808" s="79" t="b">
        <v>0</v>
      </c>
      <c r="H808" s="79" t="b">
        <v>0</v>
      </c>
      <c r="I808" s="79" t="b">
        <v>0</v>
      </c>
      <c r="J808" s="79" t="b">
        <v>1</v>
      </c>
      <c r="K808" s="79" t="b">
        <v>0</v>
      </c>
      <c r="L808" s="79" t="b">
        <v>0</v>
      </c>
    </row>
    <row r="809" spans="1:12" ht="15">
      <c r="A809" s="111" t="s">
        <v>1439</v>
      </c>
      <c r="B809" s="111" t="s">
        <v>1744</v>
      </c>
      <c r="C809" s="79">
        <v>2</v>
      </c>
      <c r="D809" s="115">
        <v>0.003042855123830801</v>
      </c>
      <c r="E809" s="115">
        <v>1.1154494530846908</v>
      </c>
      <c r="F809" s="79" t="s">
        <v>1398</v>
      </c>
      <c r="G809" s="79" t="b">
        <v>0</v>
      </c>
      <c r="H809" s="79" t="b">
        <v>0</v>
      </c>
      <c r="I809" s="79" t="b">
        <v>0</v>
      </c>
      <c r="J809" s="79" t="b">
        <v>0</v>
      </c>
      <c r="K809" s="79" t="b">
        <v>0</v>
      </c>
      <c r="L809" s="79" t="b">
        <v>0</v>
      </c>
    </row>
    <row r="810" spans="1:12" ht="15">
      <c r="A810" s="111" t="s">
        <v>1567</v>
      </c>
      <c r="B810" s="111" t="s">
        <v>2031</v>
      </c>
      <c r="C810" s="79">
        <v>2</v>
      </c>
      <c r="D810" s="115">
        <v>0.003042855123830801</v>
      </c>
      <c r="E810" s="115">
        <v>2.3057811512549824</v>
      </c>
      <c r="F810" s="79" t="s">
        <v>1398</v>
      </c>
      <c r="G810" s="79" t="b">
        <v>0</v>
      </c>
      <c r="H810" s="79" t="b">
        <v>0</v>
      </c>
      <c r="I810" s="79" t="b">
        <v>0</v>
      </c>
      <c r="J810" s="79" t="b">
        <v>0</v>
      </c>
      <c r="K810" s="79" t="b">
        <v>1</v>
      </c>
      <c r="L810" s="79" t="b">
        <v>0</v>
      </c>
    </row>
    <row r="811" spans="1:12" ht="15">
      <c r="A811" s="111" t="s">
        <v>1509</v>
      </c>
      <c r="B811" s="111" t="s">
        <v>2119</v>
      </c>
      <c r="C811" s="79">
        <v>2</v>
      </c>
      <c r="D811" s="115">
        <v>0.003042855123830801</v>
      </c>
      <c r="E811" s="115">
        <v>2.5276299008713385</v>
      </c>
      <c r="F811" s="79" t="s">
        <v>1398</v>
      </c>
      <c r="G811" s="79" t="b">
        <v>0</v>
      </c>
      <c r="H811" s="79" t="b">
        <v>0</v>
      </c>
      <c r="I811" s="79" t="b">
        <v>0</v>
      </c>
      <c r="J811" s="79" t="b">
        <v>0</v>
      </c>
      <c r="K811" s="79" t="b">
        <v>0</v>
      </c>
      <c r="L811" s="79" t="b">
        <v>0</v>
      </c>
    </row>
    <row r="812" spans="1:12" ht="15">
      <c r="A812" s="111" t="s">
        <v>2119</v>
      </c>
      <c r="B812" s="111" t="s">
        <v>1440</v>
      </c>
      <c r="C812" s="79">
        <v>2</v>
      </c>
      <c r="D812" s="115">
        <v>0.003042855123830801</v>
      </c>
      <c r="E812" s="115">
        <v>1.9255699095433763</v>
      </c>
      <c r="F812" s="79" t="s">
        <v>1398</v>
      </c>
      <c r="G812" s="79" t="b">
        <v>0</v>
      </c>
      <c r="H812" s="79" t="b">
        <v>0</v>
      </c>
      <c r="I812" s="79" t="b">
        <v>0</v>
      </c>
      <c r="J812" s="79" t="b">
        <v>0</v>
      </c>
      <c r="K812" s="79" t="b">
        <v>0</v>
      </c>
      <c r="L812" s="79" t="b">
        <v>0</v>
      </c>
    </row>
    <row r="813" spans="1:12" ht="15">
      <c r="A813" s="111" t="s">
        <v>1440</v>
      </c>
      <c r="B813" s="111" t="s">
        <v>1550</v>
      </c>
      <c r="C813" s="79">
        <v>2</v>
      </c>
      <c r="D813" s="115">
        <v>0.003042855123830801</v>
      </c>
      <c r="E813" s="115">
        <v>0.9255699095433761</v>
      </c>
      <c r="F813" s="79" t="s">
        <v>1398</v>
      </c>
      <c r="G813" s="79" t="b">
        <v>0</v>
      </c>
      <c r="H813" s="79" t="b">
        <v>0</v>
      </c>
      <c r="I813" s="79" t="b">
        <v>0</v>
      </c>
      <c r="J813" s="79" t="b">
        <v>0</v>
      </c>
      <c r="K813" s="79" t="b">
        <v>0</v>
      </c>
      <c r="L813" s="79" t="b">
        <v>0</v>
      </c>
    </row>
    <row r="814" spans="1:12" ht="15">
      <c r="A814" s="111" t="s">
        <v>1550</v>
      </c>
      <c r="B814" s="111" t="s">
        <v>1496</v>
      </c>
      <c r="C814" s="79">
        <v>2</v>
      </c>
      <c r="D814" s="115">
        <v>0.003042855123830801</v>
      </c>
      <c r="E814" s="115">
        <v>1.6068111469189634</v>
      </c>
      <c r="F814" s="79" t="s">
        <v>1398</v>
      </c>
      <c r="G814" s="79" t="b">
        <v>0</v>
      </c>
      <c r="H814" s="79" t="b">
        <v>0</v>
      </c>
      <c r="I814" s="79" t="b">
        <v>0</v>
      </c>
      <c r="J814" s="79" t="b">
        <v>0</v>
      </c>
      <c r="K814" s="79" t="b">
        <v>0</v>
      </c>
      <c r="L814" s="79" t="b">
        <v>0</v>
      </c>
    </row>
    <row r="815" spans="1:12" ht="15">
      <c r="A815" s="111" t="s">
        <v>1496</v>
      </c>
      <c r="B815" s="111" t="s">
        <v>1444</v>
      </c>
      <c r="C815" s="79">
        <v>2</v>
      </c>
      <c r="D815" s="115">
        <v>0.003042855123830801</v>
      </c>
      <c r="E815" s="115">
        <v>2.3057811512549824</v>
      </c>
      <c r="F815" s="79" t="s">
        <v>1398</v>
      </c>
      <c r="G815" s="79" t="b">
        <v>0</v>
      </c>
      <c r="H815" s="79" t="b">
        <v>0</v>
      </c>
      <c r="I815" s="79" t="b">
        <v>0</v>
      </c>
      <c r="J815" s="79" t="b">
        <v>0</v>
      </c>
      <c r="K815" s="79" t="b">
        <v>0</v>
      </c>
      <c r="L815" s="79" t="b">
        <v>0</v>
      </c>
    </row>
    <row r="816" spans="1:12" ht="15">
      <c r="A816" s="111" t="s">
        <v>1444</v>
      </c>
      <c r="B816" s="111" t="s">
        <v>1438</v>
      </c>
      <c r="C816" s="79">
        <v>2</v>
      </c>
      <c r="D816" s="115">
        <v>0.003042855123830801</v>
      </c>
      <c r="E816" s="115">
        <v>1.4484486548237139</v>
      </c>
      <c r="F816" s="79" t="s">
        <v>1398</v>
      </c>
      <c r="G816" s="79" t="b">
        <v>0</v>
      </c>
      <c r="H816" s="79" t="b">
        <v>0</v>
      </c>
      <c r="I816" s="79" t="b">
        <v>0</v>
      </c>
      <c r="J816" s="79" t="b">
        <v>1</v>
      </c>
      <c r="K816" s="79" t="b">
        <v>0</v>
      </c>
      <c r="L816" s="79" t="b">
        <v>0</v>
      </c>
    </row>
    <row r="817" spans="1:12" ht="15">
      <c r="A817" s="111" t="s">
        <v>1438</v>
      </c>
      <c r="B817" s="111" t="s">
        <v>1676</v>
      </c>
      <c r="C817" s="79">
        <v>2</v>
      </c>
      <c r="D817" s="115">
        <v>0.003042855123830801</v>
      </c>
      <c r="E817" s="115">
        <v>0.4588258262351583</v>
      </c>
      <c r="F817" s="79" t="s">
        <v>1398</v>
      </c>
      <c r="G817" s="79" t="b">
        <v>1</v>
      </c>
      <c r="H817" s="79" t="b">
        <v>0</v>
      </c>
      <c r="I817" s="79" t="b">
        <v>0</v>
      </c>
      <c r="J817" s="79" t="b">
        <v>0</v>
      </c>
      <c r="K817" s="79" t="b">
        <v>0</v>
      </c>
      <c r="L817" s="79" t="b">
        <v>0</v>
      </c>
    </row>
    <row r="818" spans="1:12" ht="15">
      <c r="A818" s="111" t="s">
        <v>1676</v>
      </c>
      <c r="B818" s="111" t="s">
        <v>1549</v>
      </c>
      <c r="C818" s="79">
        <v>2</v>
      </c>
      <c r="D818" s="115">
        <v>0.003042855123830801</v>
      </c>
      <c r="E818" s="115">
        <v>1.70372115992702</v>
      </c>
      <c r="F818" s="79" t="s">
        <v>1398</v>
      </c>
      <c r="G818" s="79" t="b">
        <v>0</v>
      </c>
      <c r="H818" s="79" t="b">
        <v>0</v>
      </c>
      <c r="I818" s="79" t="b">
        <v>0</v>
      </c>
      <c r="J818" s="79" t="b">
        <v>0</v>
      </c>
      <c r="K818" s="79" t="b">
        <v>0</v>
      </c>
      <c r="L818" s="79" t="b">
        <v>0</v>
      </c>
    </row>
    <row r="819" spans="1:12" ht="15">
      <c r="A819" s="111" t="s">
        <v>1549</v>
      </c>
      <c r="B819" s="111" t="s">
        <v>1537</v>
      </c>
      <c r="C819" s="79">
        <v>2</v>
      </c>
      <c r="D819" s="115">
        <v>0.003042855123830801</v>
      </c>
      <c r="E819" s="115">
        <v>2.2265999052073573</v>
      </c>
      <c r="F819" s="79" t="s">
        <v>1398</v>
      </c>
      <c r="G819" s="79" t="b">
        <v>0</v>
      </c>
      <c r="H819" s="79" t="b">
        <v>0</v>
      </c>
      <c r="I819" s="79" t="b">
        <v>0</v>
      </c>
      <c r="J819" s="79" t="b">
        <v>0</v>
      </c>
      <c r="K819" s="79" t="b">
        <v>0</v>
      </c>
      <c r="L819" s="79" t="b">
        <v>0</v>
      </c>
    </row>
    <row r="820" spans="1:12" ht="15">
      <c r="A820" s="111" t="s">
        <v>1537</v>
      </c>
      <c r="B820" s="111" t="s">
        <v>1475</v>
      </c>
      <c r="C820" s="79">
        <v>2</v>
      </c>
      <c r="D820" s="115">
        <v>0.003042855123830801</v>
      </c>
      <c r="E820" s="115">
        <v>1.9255699095433763</v>
      </c>
      <c r="F820" s="79" t="s">
        <v>1398</v>
      </c>
      <c r="G820" s="79" t="b">
        <v>0</v>
      </c>
      <c r="H820" s="79" t="b">
        <v>0</v>
      </c>
      <c r="I820" s="79" t="b">
        <v>0</v>
      </c>
      <c r="J820" s="79" t="b">
        <v>0</v>
      </c>
      <c r="K820" s="79" t="b">
        <v>0</v>
      </c>
      <c r="L820" s="79" t="b">
        <v>0</v>
      </c>
    </row>
    <row r="821" spans="1:12" ht="15">
      <c r="A821" s="111" t="s">
        <v>1475</v>
      </c>
      <c r="B821" s="111" t="s">
        <v>2120</v>
      </c>
      <c r="C821" s="79">
        <v>2</v>
      </c>
      <c r="D821" s="115">
        <v>0.003042855123830801</v>
      </c>
      <c r="E821" s="115">
        <v>2.4026911642630386</v>
      </c>
      <c r="F821" s="79" t="s">
        <v>1398</v>
      </c>
      <c r="G821" s="79" t="b">
        <v>0</v>
      </c>
      <c r="H821" s="79" t="b">
        <v>0</v>
      </c>
      <c r="I821" s="79" t="b">
        <v>0</v>
      </c>
      <c r="J821" s="79" t="b">
        <v>0</v>
      </c>
      <c r="K821" s="79" t="b">
        <v>0</v>
      </c>
      <c r="L821" s="79" t="b">
        <v>0</v>
      </c>
    </row>
    <row r="822" spans="1:12" ht="15">
      <c r="A822" s="111" t="s">
        <v>2120</v>
      </c>
      <c r="B822" s="111" t="s">
        <v>2121</v>
      </c>
      <c r="C822" s="79">
        <v>2</v>
      </c>
      <c r="D822" s="115">
        <v>0.003042855123830801</v>
      </c>
      <c r="E822" s="115">
        <v>2.70372115992702</v>
      </c>
      <c r="F822" s="79" t="s">
        <v>1398</v>
      </c>
      <c r="G822" s="79" t="b">
        <v>0</v>
      </c>
      <c r="H822" s="79" t="b">
        <v>0</v>
      </c>
      <c r="I822" s="79" t="b">
        <v>0</v>
      </c>
      <c r="J822" s="79" t="b">
        <v>0</v>
      </c>
      <c r="K822" s="79" t="b">
        <v>0</v>
      </c>
      <c r="L822" s="79" t="b">
        <v>0</v>
      </c>
    </row>
    <row r="823" spans="1:12" ht="15">
      <c r="A823" s="111" t="s">
        <v>2121</v>
      </c>
      <c r="B823" s="111" t="s">
        <v>1522</v>
      </c>
      <c r="C823" s="79">
        <v>2</v>
      </c>
      <c r="D823" s="115">
        <v>0.003042855123830801</v>
      </c>
      <c r="E823" s="115">
        <v>2.5276299008713385</v>
      </c>
      <c r="F823" s="79" t="s">
        <v>1398</v>
      </c>
      <c r="G823" s="79" t="b">
        <v>0</v>
      </c>
      <c r="H823" s="79" t="b">
        <v>0</v>
      </c>
      <c r="I823" s="79" t="b">
        <v>0</v>
      </c>
      <c r="J823" s="79" t="b">
        <v>0</v>
      </c>
      <c r="K823" s="79" t="b">
        <v>0</v>
      </c>
      <c r="L823" s="79" t="b">
        <v>0</v>
      </c>
    </row>
    <row r="824" spans="1:12" ht="15">
      <c r="A824" s="111" t="s">
        <v>1522</v>
      </c>
      <c r="B824" s="111" t="s">
        <v>1438</v>
      </c>
      <c r="C824" s="79">
        <v>2</v>
      </c>
      <c r="D824" s="115">
        <v>0.003042855123830801</v>
      </c>
      <c r="E824" s="115">
        <v>1.2723573957680325</v>
      </c>
      <c r="F824" s="79" t="s">
        <v>1398</v>
      </c>
      <c r="G824" s="79" t="b">
        <v>0</v>
      </c>
      <c r="H824" s="79" t="b">
        <v>0</v>
      </c>
      <c r="I824" s="79" t="b">
        <v>0</v>
      </c>
      <c r="J824" s="79" t="b">
        <v>1</v>
      </c>
      <c r="K824" s="79" t="b">
        <v>0</v>
      </c>
      <c r="L824" s="79" t="b">
        <v>0</v>
      </c>
    </row>
    <row r="825" spans="1:12" ht="15">
      <c r="A825" s="111" t="s">
        <v>1438</v>
      </c>
      <c r="B825" s="111" t="s">
        <v>2122</v>
      </c>
      <c r="C825" s="79">
        <v>2</v>
      </c>
      <c r="D825" s="115">
        <v>0.003042855123830801</v>
      </c>
      <c r="E825" s="115">
        <v>1.4365494315240062</v>
      </c>
      <c r="F825" s="79" t="s">
        <v>1398</v>
      </c>
      <c r="G825" s="79" t="b">
        <v>1</v>
      </c>
      <c r="H825" s="79" t="b">
        <v>0</v>
      </c>
      <c r="I825" s="79" t="b">
        <v>0</v>
      </c>
      <c r="J825" s="79" t="b">
        <v>1</v>
      </c>
      <c r="K825" s="79" t="b">
        <v>0</v>
      </c>
      <c r="L825" s="79" t="b">
        <v>0</v>
      </c>
    </row>
    <row r="826" spans="1:12" ht="15">
      <c r="A826" s="111" t="s">
        <v>2122</v>
      </c>
      <c r="B826" s="111" t="s">
        <v>1795</v>
      </c>
      <c r="C826" s="79">
        <v>2</v>
      </c>
      <c r="D826" s="115">
        <v>0.003042855123830801</v>
      </c>
      <c r="E826" s="115">
        <v>2.5276299008713385</v>
      </c>
      <c r="F826" s="79" t="s">
        <v>1398</v>
      </c>
      <c r="G826" s="79" t="b">
        <v>1</v>
      </c>
      <c r="H826" s="79" t="b">
        <v>0</v>
      </c>
      <c r="I826" s="79" t="b">
        <v>0</v>
      </c>
      <c r="J826" s="79" t="b">
        <v>1</v>
      </c>
      <c r="K826" s="79" t="b">
        <v>0</v>
      </c>
      <c r="L826" s="79" t="b">
        <v>0</v>
      </c>
    </row>
    <row r="827" spans="1:12" ht="15">
      <c r="A827" s="111" t="s">
        <v>1795</v>
      </c>
      <c r="B827" s="111" t="s">
        <v>1440</v>
      </c>
      <c r="C827" s="79">
        <v>2</v>
      </c>
      <c r="D827" s="115">
        <v>0.003042855123830801</v>
      </c>
      <c r="E827" s="115">
        <v>1.749478650487695</v>
      </c>
      <c r="F827" s="79" t="s">
        <v>1398</v>
      </c>
      <c r="G827" s="79" t="b">
        <v>1</v>
      </c>
      <c r="H827" s="79" t="b">
        <v>0</v>
      </c>
      <c r="I827" s="79" t="b">
        <v>0</v>
      </c>
      <c r="J827" s="79" t="b">
        <v>0</v>
      </c>
      <c r="K827" s="79" t="b">
        <v>0</v>
      </c>
      <c r="L827" s="79" t="b">
        <v>0</v>
      </c>
    </row>
    <row r="828" spans="1:12" ht="15">
      <c r="A828" s="111" t="s">
        <v>1440</v>
      </c>
      <c r="B828" s="111" t="s">
        <v>1439</v>
      </c>
      <c r="C828" s="79">
        <v>2</v>
      </c>
      <c r="D828" s="115">
        <v>0.003042855123830801</v>
      </c>
      <c r="E828" s="115">
        <v>0.5965111902791516</v>
      </c>
      <c r="F828" s="79" t="s">
        <v>1398</v>
      </c>
      <c r="G828" s="79" t="b">
        <v>0</v>
      </c>
      <c r="H828" s="79" t="b">
        <v>0</v>
      </c>
      <c r="I828" s="79" t="b">
        <v>0</v>
      </c>
      <c r="J828" s="79" t="b">
        <v>0</v>
      </c>
      <c r="K828" s="79" t="b">
        <v>0</v>
      </c>
      <c r="L828" s="79" t="b">
        <v>0</v>
      </c>
    </row>
    <row r="829" spans="1:12" ht="15">
      <c r="A829" s="111" t="s">
        <v>1439</v>
      </c>
      <c r="B829" s="111" t="s">
        <v>2123</v>
      </c>
      <c r="C829" s="79">
        <v>2</v>
      </c>
      <c r="D829" s="115">
        <v>0.003042855123830801</v>
      </c>
      <c r="E829" s="115">
        <v>1.5133894617567283</v>
      </c>
      <c r="F829" s="79" t="s">
        <v>1398</v>
      </c>
      <c r="G829" s="79" t="b">
        <v>0</v>
      </c>
      <c r="H829" s="79" t="b">
        <v>0</v>
      </c>
      <c r="I829" s="79" t="b">
        <v>0</v>
      </c>
      <c r="J829" s="79" t="b">
        <v>0</v>
      </c>
      <c r="K829" s="79" t="b">
        <v>0</v>
      </c>
      <c r="L829" s="79" t="b">
        <v>0</v>
      </c>
    </row>
    <row r="830" spans="1:12" ht="15">
      <c r="A830" s="111" t="s">
        <v>2123</v>
      </c>
      <c r="B830" s="111" t="s">
        <v>1452</v>
      </c>
      <c r="C830" s="79">
        <v>2</v>
      </c>
      <c r="D830" s="115">
        <v>0.003042855123830801</v>
      </c>
      <c r="E830" s="115">
        <v>2.159653115576744</v>
      </c>
      <c r="F830" s="79" t="s">
        <v>1398</v>
      </c>
      <c r="G830" s="79" t="b">
        <v>0</v>
      </c>
      <c r="H830" s="79" t="b">
        <v>0</v>
      </c>
      <c r="I830" s="79" t="b">
        <v>0</v>
      </c>
      <c r="J830" s="79" t="b">
        <v>0</v>
      </c>
      <c r="K830" s="79" t="b">
        <v>0</v>
      </c>
      <c r="L830" s="79" t="b">
        <v>0</v>
      </c>
    </row>
    <row r="831" spans="1:12" ht="15">
      <c r="A831" s="111" t="s">
        <v>1452</v>
      </c>
      <c r="B831" s="111" t="s">
        <v>1709</v>
      </c>
      <c r="C831" s="79">
        <v>2</v>
      </c>
      <c r="D831" s="115">
        <v>0.003042855123830801</v>
      </c>
      <c r="E831" s="115">
        <v>1.6825318608570818</v>
      </c>
      <c r="F831" s="79" t="s">
        <v>1398</v>
      </c>
      <c r="G831" s="79" t="b">
        <v>0</v>
      </c>
      <c r="H831" s="79" t="b">
        <v>0</v>
      </c>
      <c r="I831" s="79" t="b">
        <v>0</v>
      </c>
      <c r="J831" s="79" t="b">
        <v>1</v>
      </c>
      <c r="K831" s="79" t="b">
        <v>0</v>
      </c>
      <c r="L831" s="79" t="b">
        <v>0</v>
      </c>
    </row>
    <row r="832" spans="1:12" ht="15">
      <c r="A832" s="111" t="s">
        <v>1709</v>
      </c>
      <c r="B832" s="111" t="s">
        <v>1484</v>
      </c>
      <c r="C832" s="79">
        <v>2</v>
      </c>
      <c r="D832" s="115">
        <v>0.003042855123830801</v>
      </c>
      <c r="E832" s="115">
        <v>1.8286598965353198</v>
      </c>
      <c r="F832" s="79" t="s">
        <v>1398</v>
      </c>
      <c r="G832" s="79" t="b">
        <v>1</v>
      </c>
      <c r="H832" s="79" t="b">
        <v>0</v>
      </c>
      <c r="I832" s="79" t="b">
        <v>0</v>
      </c>
      <c r="J832" s="79" t="b">
        <v>0</v>
      </c>
      <c r="K832" s="79" t="b">
        <v>0</v>
      </c>
      <c r="L832" s="79" t="b">
        <v>0</v>
      </c>
    </row>
    <row r="833" spans="1:12" ht="15">
      <c r="A833" s="111" t="s">
        <v>1484</v>
      </c>
      <c r="B833" s="111" t="s">
        <v>1447</v>
      </c>
      <c r="C833" s="79">
        <v>2</v>
      </c>
      <c r="D833" s="115">
        <v>0.003042855123830801</v>
      </c>
      <c r="E833" s="115">
        <v>1.70372115992702</v>
      </c>
      <c r="F833" s="79" t="s">
        <v>1398</v>
      </c>
      <c r="G833" s="79" t="b">
        <v>0</v>
      </c>
      <c r="H833" s="79" t="b">
        <v>0</v>
      </c>
      <c r="I833" s="79" t="b">
        <v>0</v>
      </c>
      <c r="J833" s="79" t="b">
        <v>0</v>
      </c>
      <c r="K833" s="79" t="b">
        <v>0</v>
      </c>
      <c r="L833" s="79" t="b">
        <v>0</v>
      </c>
    </row>
    <row r="834" spans="1:12" ht="15">
      <c r="A834" s="111" t="s">
        <v>1447</v>
      </c>
      <c r="B834" s="111" t="s">
        <v>1793</v>
      </c>
      <c r="C834" s="79">
        <v>2</v>
      </c>
      <c r="D834" s="115">
        <v>0.003042855123830801</v>
      </c>
      <c r="E834" s="115">
        <v>1.8006311729350764</v>
      </c>
      <c r="F834" s="79" t="s">
        <v>1398</v>
      </c>
      <c r="G834" s="79" t="b">
        <v>0</v>
      </c>
      <c r="H834" s="79" t="b">
        <v>0</v>
      </c>
      <c r="I834" s="79" t="b">
        <v>0</v>
      </c>
      <c r="J834" s="79" t="b">
        <v>0</v>
      </c>
      <c r="K834" s="79" t="b">
        <v>0</v>
      </c>
      <c r="L834" s="79" t="b">
        <v>0</v>
      </c>
    </row>
    <row r="835" spans="1:12" ht="15">
      <c r="A835" s="111" t="s">
        <v>1793</v>
      </c>
      <c r="B835" s="111" t="s">
        <v>1550</v>
      </c>
      <c r="C835" s="79">
        <v>2</v>
      </c>
      <c r="D835" s="115">
        <v>0.003042855123830801</v>
      </c>
      <c r="E835" s="115">
        <v>1.6525686374796384</v>
      </c>
      <c r="F835" s="79" t="s">
        <v>1398</v>
      </c>
      <c r="G835" s="79" t="b">
        <v>0</v>
      </c>
      <c r="H835" s="79" t="b">
        <v>0</v>
      </c>
      <c r="I835" s="79" t="b">
        <v>0</v>
      </c>
      <c r="J835" s="79" t="b">
        <v>0</v>
      </c>
      <c r="K835" s="79" t="b">
        <v>0</v>
      </c>
      <c r="L835" s="79" t="b">
        <v>0</v>
      </c>
    </row>
    <row r="836" spans="1:12" ht="15">
      <c r="A836" s="111" t="s">
        <v>1677</v>
      </c>
      <c r="B836" s="111" t="s">
        <v>1677</v>
      </c>
      <c r="C836" s="79">
        <v>22</v>
      </c>
      <c r="D836" s="115">
        <v>0.028754620590811263</v>
      </c>
      <c r="E836" s="115">
        <v>1.7920731750124672</v>
      </c>
      <c r="F836" s="79" t="s">
        <v>1399</v>
      </c>
      <c r="G836" s="79" t="b">
        <v>0</v>
      </c>
      <c r="H836" s="79" t="b">
        <v>1</v>
      </c>
      <c r="I836" s="79" t="b">
        <v>0</v>
      </c>
      <c r="J836" s="79" t="b">
        <v>0</v>
      </c>
      <c r="K836" s="79" t="b">
        <v>1</v>
      </c>
      <c r="L836" s="79" t="b">
        <v>0</v>
      </c>
    </row>
    <row r="837" spans="1:12" ht="15">
      <c r="A837" s="111" t="s">
        <v>1443</v>
      </c>
      <c r="B837" s="111" t="s">
        <v>1439</v>
      </c>
      <c r="C837" s="79">
        <v>11</v>
      </c>
      <c r="D837" s="115">
        <v>0.006416699081548457</v>
      </c>
      <c r="E837" s="115">
        <v>1.6873378244924544</v>
      </c>
      <c r="F837" s="79" t="s">
        <v>1399</v>
      </c>
      <c r="G837" s="79" t="b">
        <v>0</v>
      </c>
      <c r="H837" s="79" t="b">
        <v>0</v>
      </c>
      <c r="I837" s="79" t="b">
        <v>0</v>
      </c>
      <c r="J837" s="79" t="b">
        <v>0</v>
      </c>
      <c r="K837" s="79" t="b">
        <v>0</v>
      </c>
      <c r="L837" s="79" t="b">
        <v>0</v>
      </c>
    </row>
    <row r="838" spans="1:12" ht="15">
      <c r="A838" s="111" t="s">
        <v>1680</v>
      </c>
      <c r="B838" s="111" t="s">
        <v>1437</v>
      </c>
      <c r="C838" s="79">
        <v>10</v>
      </c>
      <c r="D838" s="115">
        <v>0.007197467354180226</v>
      </c>
      <c r="E838" s="115">
        <v>1.8248656884087748</v>
      </c>
      <c r="F838" s="79" t="s">
        <v>1399</v>
      </c>
      <c r="G838" s="79" t="b">
        <v>0</v>
      </c>
      <c r="H838" s="79" t="b">
        <v>1</v>
      </c>
      <c r="I838" s="79" t="b">
        <v>0</v>
      </c>
      <c r="J838" s="79" t="b">
        <v>0</v>
      </c>
      <c r="K838" s="79" t="b">
        <v>0</v>
      </c>
      <c r="L838" s="79" t="b">
        <v>0</v>
      </c>
    </row>
    <row r="839" spans="1:12" ht="15">
      <c r="A839" s="111" t="s">
        <v>1440</v>
      </c>
      <c r="B839" s="111" t="s">
        <v>1438</v>
      </c>
      <c r="C839" s="79">
        <v>9</v>
      </c>
      <c r="D839" s="115">
        <v>0.008779173758200252</v>
      </c>
      <c r="E839" s="115">
        <v>1.3661044427401863</v>
      </c>
      <c r="F839" s="79" t="s">
        <v>1399</v>
      </c>
      <c r="G839" s="79" t="b">
        <v>0</v>
      </c>
      <c r="H839" s="79" t="b">
        <v>0</v>
      </c>
      <c r="I839" s="79" t="b">
        <v>0</v>
      </c>
      <c r="J839" s="79" t="b">
        <v>1</v>
      </c>
      <c r="K839" s="79" t="b">
        <v>0</v>
      </c>
      <c r="L839" s="79" t="b">
        <v>0</v>
      </c>
    </row>
    <row r="840" spans="1:12" ht="15">
      <c r="A840" s="111" t="s">
        <v>1439</v>
      </c>
      <c r="B840" s="111" t="s">
        <v>1676</v>
      </c>
      <c r="C840" s="79">
        <v>8</v>
      </c>
      <c r="D840" s="115">
        <v>0.005435572510292412</v>
      </c>
      <c r="E840" s="115">
        <v>1.101072100347724</v>
      </c>
      <c r="F840" s="79" t="s">
        <v>1399</v>
      </c>
      <c r="G840" s="79" t="b">
        <v>0</v>
      </c>
      <c r="H840" s="79" t="b">
        <v>0</v>
      </c>
      <c r="I840" s="79" t="b">
        <v>0</v>
      </c>
      <c r="J840" s="79" t="b">
        <v>0</v>
      </c>
      <c r="K840" s="79" t="b">
        <v>0</v>
      </c>
      <c r="L840" s="79" t="b">
        <v>0</v>
      </c>
    </row>
    <row r="841" spans="1:12" ht="15">
      <c r="A841" s="111" t="s">
        <v>1448</v>
      </c>
      <c r="B841" s="111" t="s">
        <v>1450</v>
      </c>
      <c r="C841" s="79">
        <v>6</v>
      </c>
      <c r="D841" s="115">
        <v>0.005852782505466833</v>
      </c>
      <c r="E841" s="115">
        <v>2.3563446054510298</v>
      </c>
      <c r="F841" s="79" t="s">
        <v>1399</v>
      </c>
      <c r="G841" s="79" t="b">
        <v>0</v>
      </c>
      <c r="H841" s="79" t="b">
        <v>0</v>
      </c>
      <c r="I841" s="79" t="b">
        <v>0</v>
      </c>
      <c r="J841" s="79" t="b">
        <v>0</v>
      </c>
      <c r="K841" s="79" t="b">
        <v>0</v>
      </c>
      <c r="L841" s="79" t="b">
        <v>0</v>
      </c>
    </row>
    <row r="842" spans="1:12" ht="15">
      <c r="A842" s="111" t="s">
        <v>1450</v>
      </c>
      <c r="B842" s="111" t="s">
        <v>1446</v>
      </c>
      <c r="C842" s="79">
        <v>6</v>
      </c>
      <c r="D842" s="115">
        <v>0.005852782505466833</v>
      </c>
      <c r="E842" s="115">
        <v>2.3563446054510298</v>
      </c>
      <c r="F842" s="79" t="s">
        <v>1399</v>
      </c>
      <c r="G842" s="79" t="b">
        <v>0</v>
      </c>
      <c r="H842" s="79" t="b">
        <v>0</v>
      </c>
      <c r="I842" s="79" t="b">
        <v>0</v>
      </c>
      <c r="J842" s="79" t="b">
        <v>0</v>
      </c>
      <c r="K842" s="79" t="b">
        <v>0</v>
      </c>
      <c r="L842" s="79" t="b">
        <v>0</v>
      </c>
    </row>
    <row r="843" spans="1:12" ht="15">
      <c r="A843" s="111" t="s">
        <v>1446</v>
      </c>
      <c r="B843" s="111" t="s">
        <v>1711</v>
      </c>
      <c r="C843" s="79">
        <v>6</v>
      </c>
      <c r="D843" s="115">
        <v>0.005852782505466833</v>
      </c>
      <c r="E843" s="115">
        <v>2.3563446054510298</v>
      </c>
      <c r="F843" s="79" t="s">
        <v>1399</v>
      </c>
      <c r="G843" s="79" t="b">
        <v>0</v>
      </c>
      <c r="H843" s="79" t="b">
        <v>0</v>
      </c>
      <c r="I843" s="79" t="b">
        <v>0</v>
      </c>
      <c r="J843" s="79" t="b">
        <v>0</v>
      </c>
      <c r="K843" s="79" t="b">
        <v>0</v>
      </c>
      <c r="L843" s="79" t="b">
        <v>0</v>
      </c>
    </row>
    <row r="844" spans="1:12" ht="15">
      <c r="A844" s="111" t="s">
        <v>1711</v>
      </c>
      <c r="B844" s="111" t="s">
        <v>1678</v>
      </c>
      <c r="C844" s="79">
        <v>6</v>
      </c>
      <c r="D844" s="115">
        <v>0.005852782505466833</v>
      </c>
      <c r="E844" s="115">
        <v>1.8792233507313676</v>
      </c>
      <c r="F844" s="79" t="s">
        <v>1399</v>
      </c>
      <c r="G844" s="79" t="b">
        <v>0</v>
      </c>
      <c r="H844" s="79" t="b">
        <v>0</v>
      </c>
      <c r="I844" s="79" t="b">
        <v>0</v>
      </c>
      <c r="J844" s="79" t="b">
        <v>0</v>
      </c>
      <c r="K844" s="79" t="b">
        <v>0</v>
      </c>
      <c r="L844" s="79" t="b">
        <v>0</v>
      </c>
    </row>
    <row r="845" spans="1:12" ht="15">
      <c r="A845" s="111" t="s">
        <v>1678</v>
      </c>
      <c r="B845" s="111" t="s">
        <v>1712</v>
      </c>
      <c r="C845" s="79">
        <v>6</v>
      </c>
      <c r="D845" s="115">
        <v>0.005852782505466833</v>
      </c>
      <c r="E845" s="115">
        <v>1.8792233507313676</v>
      </c>
      <c r="F845" s="79" t="s">
        <v>1399</v>
      </c>
      <c r="G845" s="79" t="b">
        <v>0</v>
      </c>
      <c r="H845" s="79" t="b">
        <v>0</v>
      </c>
      <c r="I845" s="79" t="b">
        <v>0</v>
      </c>
      <c r="J845" s="79" t="b">
        <v>0</v>
      </c>
      <c r="K845" s="79" t="b">
        <v>0</v>
      </c>
      <c r="L845" s="79" t="b">
        <v>0</v>
      </c>
    </row>
    <row r="846" spans="1:12" ht="15">
      <c r="A846" s="111" t="s">
        <v>1712</v>
      </c>
      <c r="B846" s="111" t="s">
        <v>1678</v>
      </c>
      <c r="C846" s="79">
        <v>6</v>
      </c>
      <c r="D846" s="115">
        <v>0.005852782505466833</v>
      </c>
      <c r="E846" s="115">
        <v>1.8792233507313676</v>
      </c>
      <c r="F846" s="79" t="s">
        <v>1399</v>
      </c>
      <c r="G846" s="79" t="b">
        <v>0</v>
      </c>
      <c r="H846" s="79" t="b">
        <v>0</v>
      </c>
      <c r="I846" s="79" t="b">
        <v>0</v>
      </c>
      <c r="J846" s="79" t="b">
        <v>0</v>
      </c>
      <c r="K846" s="79" t="b">
        <v>0</v>
      </c>
      <c r="L846" s="79" t="b">
        <v>0</v>
      </c>
    </row>
    <row r="847" spans="1:12" ht="15">
      <c r="A847" s="111" t="s">
        <v>1678</v>
      </c>
      <c r="B847" s="111" t="s">
        <v>1713</v>
      </c>
      <c r="C847" s="79">
        <v>6</v>
      </c>
      <c r="D847" s="115">
        <v>0.005852782505466833</v>
      </c>
      <c r="E847" s="115">
        <v>1.8792233507313676</v>
      </c>
      <c r="F847" s="79" t="s">
        <v>1399</v>
      </c>
      <c r="G847" s="79" t="b">
        <v>0</v>
      </c>
      <c r="H847" s="79" t="b">
        <v>0</v>
      </c>
      <c r="I847" s="79" t="b">
        <v>0</v>
      </c>
      <c r="J847" s="79" t="b">
        <v>0</v>
      </c>
      <c r="K847" s="79" t="b">
        <v>0</v>
      </c>
      <c r="L847" s="79" t="b">
        <v>0</v>
      </c>
    </row>
    <row r="848" spans="1:12" ht="15">
      <c r="A848" s="111" t="s">
        <v>1713</v>
      </c>
      <c r="B848" s="111" t="s">
        <v>1714</v>
      </c>
      <c r="C848" s="79">
        <v>6</v>
      </c>
      <c r="D848" s="115">
        <v>0.005852782505466833</v>
      </c>
      <c r="E848" s="115">
        <v>2.3563446054510298</v>
      </c>
      <c r="F848" s="79" t="s">
        <v>1399</v>
      </c>
      <c r="G848" s="79" t="b">
        <v>0</v>
      </c>
      <c r="H848" s="79" t="b">
        <v>0</v>
      </c>
      <c r="I848" s="79" t="b">
        <v>0</v>
      </c>
      <c r="J848" s="79" t="b">
        <v>0</v>
      </c>
      <c r="K848" s="79" t="b">
        <v>0</v>
      </c>
      <c r="L848" s="79" t="b">
        <v>0</v>
      </c>
    </row>
    <row r="849" spans="1:12" ht="15">
      <c r="A849" s="111" t="s">
        <v>1718</v>
      </c>
      <c r="B849" s="111" t="s">
        <v>1684</v>
      </c>
      <c r="C849" s="79">
        <v>6</v>
      </c>
      <c r="D849" s="115">
        <v>0.005852782505466833</v>
      </c>
      <c r="E849" s="115">
        <v>2.3563446054510298</v>
      </c>
      <c r="F849" s="79" t="s">
        <v>1399</v>
      </c>
      <c r="G849" s="79" t="b">
        <v>0</v>
      </c>
      <c r="H849" s="79" t="b">
        <v>0</v>
      </c>
      <c r="I849" s="79" t="b">
        <v>0</v>
      </c>
      <c r="J849" s="79" t="b">
        <v>0</v>
      </c>
      <c r="K849" s="79" t="b">
        <v>0</v>
      </c>
      <c r="L849" s="79" t="b">
        <v>0</v>
      </c>
    </row>
    <row r="850" spans="1:12" ht="15">
      <c r="A850" s="111" t="s">
        <v>1684</v>
      </c>
      <c r="B850" s="111" t="s">
        <v>1719</v>
      </c>
      <c r="C850" s="79">
        <v>6</v>
      </c>
      <c r="D850" s="115">
        <v>0.005852782505466833</v>
      </c>
      <c r="E850" s="115">
        <v>2.3563446054510298</v>
      </c>
      <c r="F850" s="79" t="s">
        <v>1399</v>
      </c>
      <c r="G850" s="79" t="b">
        <v>0</v>
      </c>
      <c r="H850" s="79" t="b">
        <v>0</v>
      </c>
      <c r="I850" s="79" t="b">
        <v>0</v>
      </c>
      <c r="J850" s="79" t="b">
        <v>0</v>
      </c>
      <c r="K850" s="79" t="b">
        <v>0</v>
      </c>
      <c r="L850" s="79" t="b">
        <v>0</v>
      </c>
    </row>
    <row r="851" spans="1:12" ht="15">
      <c r="A851" s="111" t="s">
        <v>1720</v>
      </c>
      <c r="B851" s="111" t="s">
        <v>1721</v>
      </c>
      <c r="C851" s="79">
        <v>6</v>
      </c>
      <c r="D851" s="115">
        <v>0.005852782505466833</v>
      </c>
      <c r="E851" s="115">
        <v>2.3563446054510298</v>
      </c>
      <c r="F851" s="79" t="s">
        <v>1399</v>
      </c>
      <c r="G851" s="79" t="b">
        <v>0</v>
      </c>
      <c r="H851" s="79" t="b">
        <v>0</v>
      </c>
      <c r="I851" s="79" t="b">
        <v>0</v>
      </c>
      <c r="J851" s="79" t="b">
        <v>0</v>
      </c>
      <c r="K851" s="79" t="b">
        <v>1</v>
      </c>
      <c r="L851" s="79" t="b">
        <v>0</v>
      </c>
    </row>
    <row r="852" spans="1:12" ht="15">
      <c r="A852" s="111" t="s">
        <v>1721</v>
      </c>
      <c r="B852" s="111" t="s">
        <v>1722</v>
      </c>
      <c r="C852" s="79">
        <v>6</v>
      </c>
      <c r="D852" s="115">
        <v>0.005852782505466833</v>
      </c>
      <c r="E852" s="115">
        <v>2.3563446054510298</v>
      </c>
      <c r="F852" s="79" t="s">
        <v>1399</v>
      </c>
      <c r="G852" s="79" t="b">
        <v>0</v>
      </c>
      <c r="H852" s="79" t="b">
        <v>1</v>
      </c>
      <c r="I852" s="79" t="b">
        <v>0</v>
      </c>
      <c r="J852" s="79" t="b">
        <v>0</v>
      </c>
      <c r="K852" s="79" t="b">
        <v>0</v>
      </c>
      <c r="L852" s="79" t="b">
        <v>0</v>
      </c>
    </row>
    <row r="853" spans="1:12" ht="15">
      <c r="A853" s="111" t="s">
        <v>1722</v>
      </c>
      <c r="B853" s="111" t="s">
        <v>1723</v>
      </c>
      <c r="C853" s="79">
        <v>6</v>
      </c>
      <c r="D853" s="115">
        <v>0.005852782505466833</v>
      </c>
      <c r="E853" s="115">
        <v>2.3563446054510298</v>
      </c>
      <c r="F853" s="79" t="s">
        <v>1399</v>
      </c>
      <c r="G853" s="79" t="b">
        <v>0</v>
      </c>
      <c r="H853" s="79" t="b">
        <v>0</v>
      </c>
      <c r="I853" s="79" t="b">
        <v>0</v>
      </c>
      <c r="J853" s="79" t="b">
        <v>0</v>
      </c>
      <c r="K853" s="79" t="b">
        <v>1</v>
      </c>
      <c r="L853" s="79" t="b">
        <v>0</v>
      </c>
    </row>
    <row r="854" spans="1:12" ht="15">
      <c r="A854" s="111" t="s">
        <v>1723</v>
      </c>
      <c r="B854" s="111" t="s">
        <v>1678</v>
      </c>
      <c r="C854" s="79">
        <v>6</v>
      </c>
      <c r="D854" s="115">
        <v>0.005852782505466833</v>
      </c>
      <c r="E854" s="115">
        <v>1.8792233507313676</v>
      </c>
      <c r="F854" s="79" t="s">
        <v>1399</v>
      </c>
      <c r="G854" s="79" t="b">
        <v>0</v>
      </c>
      <c r="H854" s="79" t="b">
        <v>1</v>
      </c>
      <c r="I854" s="79" t="b">
        <v>0</v>
      </c>
      <c r="J854" s="79" t="b">
        <v>0</v>
      </c>
      <c r="K854" s="79" t="b">
        <v>0</v>
      </c>
      <c r="L854" s="79" t="b">
        <v>0</v>
      </c>
    </row>
    <row r="855" spans="1:12" ht="15">
      <c r="A855" s="111" t="s">
        <v>1678</v>
      </c>
      <c r="B855" s="111" t="s">
        <v>1724</v>
      </c>
      <c r="C855" s="79">
        <v>6</v>
      </c>
      <c r="D855" s="115">
        <v>0.005852782505466833</v>
      </c>
      <c r="E855" s="115">
        <v>1.8792233507313676</v>
      </c>
      <c r="F855" s="79" t="s">
        <v>1399</v>
      </c>
      <c r="G855" s="79" t="b">
        <v>0</v>
      </c>
      <c r="H855" s="79" t="b">
        <v>0</v>
      </c>
      <c r="I855" s="79" t="b">
        <v>0</v>
      </c>
      <c r="J855" s="79" t="b">
        <v>0</v>
      </c>
      <c r="K855" s="79" t="b">
        <v>0</v>
      </c>
      <c r="L855" s="79" t="b">
        <v>0</v>
      </c>
    </row>
    <row r="856" spans="1:12" ht="15">
      <c r="A856" s="111" t="s">
        <v>1444</v>
      </c>
      <c r="B856" s="111" t="s">
        <v>1438</v>
      </c>
      <c r="C856" s="79">
        <v>5</v>
      </c>
      <c r="D856" s="115">
        <v>0.004106475288202824</v>
      </c>
      <c r="E856" s="115">
        <v>1.3449151436702482</v>
      </c>
      <c r="F856" s="79" t="s">
        <v>1399</v>
      </c>
      <c r="G856" s="79" t="b">
        <v>0</v>
      </c>
      <c r="H856" s="79" t="b">
        <v>0</v>
      </c>
      <c r="I856" s="79" t="b">
        <v>0</v>
      </c>
      <c r="J856" s="79" t="b">
        <v>1</v>
      </c>
      <c r="K856" s="79" t="b">
        <v>0</v>
      </c>
      <c r="L856" s="79" t="b">
        <v>0</v>
      </c>
    </row>
    <row r="857" spans="1:12" ht="15">
      <c r="A857" s="111" t="s">
        <v>1751</v>
      </c>
      <c r="B857" s="111" t="s">
        <v>1737</v>
      </c>
      <c r="C857" s="79">
        <v>4</v>
      </c>
      <c r="D857" s="115">
        <v>0.0035545617816617895</v>
      </c>
      <c r="E857" s="115">
        <v>2.435525851498655</v>
      </c>
      <c r="F857" s="79" t="s">
        <v>1399</v>
      </c>
      <c r="G857" s="79" t="b">
        <v>0</v>
      </c>
      <c r="H857" s="79" t="b">
        <v>0</v>
      </c>
      <c r="I857" s="79" t="b">
        <v>0</v>
      </c>
      <c r="J857" s="79" t="b">
        <v>0</v>
      </c>
      <c r="K857" s="79" t="b">
        <v>0</v>
      </c>
      <c r="L857" s="79" t="b">
        <v>0</v>
      </c>
    </row>
    <row r="858" spans="1:12" ht="15">
      <c r="A858" s="111" t="s">
        <v>1737</v>
      </c>
      <c r="B858" s="111" t="s">
        <v>1752</v>
      </c>
      <c r="C858" s="79">
        <v>4</v>
      </c>
      <c r="D858" s="115">
        <v>0.0035545617816617895</v>
      </c>
      <c r="E858" s="115">
        <v>2.435525851498655</v>
      </c>
      <c r="F858" s="79" t="s">
        <v>1399</v>
      </c>
      <c r="G858" s="79" t="b">
        <v>0</v>
      </c>
      <c r="H858" s="79" t="b">
        <v>0</v>
      </c>
      <c r="I858" s="79" t="b">
        <v>0</v>
      </c>
      <c r="J858" s="79" t="b">
        <v>0</v>
      </c>
      <c r="K858" s="79" t="b">
        <v>0</v>
      </c>
      <c r="L858" s="79" t="b">
        <v>0</v>
      </c>
    </row>
    <row r="859" spans="1:12" ht="15">
      <c r="A859" s="111" t="s">
        <v>1752</v>
      </c>
      <c r="B859" s="111" t="s">
        <v>1753</v>
      </c>
      <c r="C859" s="79">
        <v>4</v>
      </c>
      <c r="D859" s="115">
        <v>0.0035545617816617895</v>
      </c>
      <c r="E859" s="115">
        <v>2.532435864506711</v>
      </c>
      <c r="F859" s="79" t="s">
        <v>1399</v>
      </c>
      <c r="G859" s="79" t="b">
        <v>0</v>
      </c>
      <c r="H859" s="79" t="b">
        <v>0</v>
      </c>
      <c r="I859" s="79" t="b">
        <v>0</v>
      </c>
      <c r="J859" s="79" t="b">
        <v>0</v>
      </c>
      <c r="K859" s="79" t="b">
        <v>0</v>
      </c>
      <c r="L859" s="79" t="b">
        <v>0</v>
      </c>
    </row>
    <row r="860" spans="1:12" ht="15">
      <c r="A860" s="111" t="s">
        <v>1753</v>
      </c>
      <c r="B860" s="111" t="s">
        <v>1691</v>
      </c>
      <c r="C860" s="79">
        <v>4</v>
      </c>
      <c r="D860" s="115">
        <v>0.0035545617816617895</v>
      </c>
      <c r="E860" s="115">
        <v>2.532435864506711</v>
      </c>
      <c r="F860" s="79" t="s">
        <v>1399</v>
      </c>
      <c r="G860" s="79" t="b">
        <v>0</v>
      </c>
      <c r="H860" s="79" t="b">
        <v>0</v>
      </c>
      <c r="I860" s="79" t="b">
        <v>0</v>
      </c>
      <c r="J860" s="79" t="b">
        <v>0</v>
      </c>
      <c r="K860" s="79" t="b">
        <v>0</v>
      </c>
      <c r="L860" s="79" t="b">
        <v>0</v>
      </c>
    </row>
    <row r="861" spans="1:12" ht="15">
      <c r="A861" s="111" t="s">
        <v>1691</v>
      </c>
      <c r="B861" s="111" t="s">
        <v>1754</v>
      </c>
      <c r="C861" s="79">
        <v>4</v>
      </c>
      <c r="D861" s="115">
        <v>0.0035545617816617895</v>
      </c>
      <c r="E861" s="115">
        <v>2.532435864506711</v>
      </c>
      <c r="F861" s="79" t="s">
        <v>1399</v>
      </c>
      <c r="G861" s="79" t="b">
        <v>0</v>
      </c>
      <c r="H861" s="79" t="b">
        <v>0</v>
      </c>
      <c r="I861" s="79" t="b">
        <v>0</v>
      </c>
      <c r="J861" s="79" t="b">
        <v>1</v>
      </c>
      <c r="K861" s="79" t="b">
        <v>0</v>
      </c>
      <c r="L861" s="79" t="b">
        <v>0</v>
      </c>
    </row>
    <row r="862" spans="1:12" ht="15">
      <c r="A862" s="111" t="s">
        <v>1754</v>
      </c>
      <c r="B862" s="111" t="s">
        <v>1439</v>
      </c>
      <c r="C862" s="79">
        <v>4</v>
      </c>
      <c r="D862" s="115">
        <v>0.0035545617816617895</v>
      </c>
      <c r="E862" s="115">
        <v>1.6873378244924544</v>
      </c>
      <c r="F862" s="79" t="s">
        <v>1399</v>
      </c>
      <c r="G862" s="79" t="b">
        <v>1</v>
      </c>
      <c r="H862" s="79" t="b">
        <v>0</v>
      </c>
      <c r="I862" s="79" t="b">
        <v>0</v>
      </c>
      <c r="J862" s="79" t="b">
        <v>0</v>
      </c>
      <c r="K862" s="79" t="b">
        <v>0</v>
      </c>
      <c r="L862" s="79" t="b">
        <v>0</v>
      </c>
    </row>
    <row r="863" spans="1:12" ht="15">
      <c r="A863" s="111" t="s">
        <v>1439</v>
      </c>
      <c r="B863" s="111" t="s">
        <v>1501</v>
      </c>
      <c r="C863" s="79">
        <v>4</v>
      </c>
      <c r="D863" s="115">
        <v>0.0035545617816617895</v>
      </c>
      <c r="E863" s="115">
        <v>1.7542846141230675</v>
      </c>
      <c r="F863" s="79" t="s">
        <v>1399</v>
      </c>
      <c r="G863" s="79" t="b">
        <v>0</v>
      </c>
      <c r="H863" s="79" t="b">
        <v>0</v>
      </c>
      <c r="I863" s="79" t="b">
        <v>0</v>
      </c>
      <c r="J863" s="79" t="b">
        <v>0</v>
      </c>
      <c r="K863" s="79" t="b">
        <v>0</v>
      </c>
      <c r="L863" s="79" t="b">
        <v>0</v>
      </c>
    </row>
    <row r="864" spans="1:12" ht="15">
      <c r="A864" s="111" t="s">
        <v>1501</v>
      </c>
      <c r="B864" s="111" t="s">
        <v>1755</v>
      </c>
      <c r="C864" s="79">
        <v>4</v>
      </c>
      <c r="D864" s="115">
        <v>0.0035545617816617895</v>
      </c>
      <c r="E864" s="115">
        <v>2.532435864506711</v>
      </c>
      <c r="F864" s="79" t="s">
        <v>1399</v>
      </c>
      <c r="G864" s="79" t="b">
        <v>0</v>
      </c>
      <c r="H864" s="79" t="b">
        <v>0</v>
      </c>
      <c r="I864" s="79" t="b">
        <v>0</v>
      </c>
      <c r="J864" s="79" t="b">
        <v>0</v>
      </c>
      <c r="K864" s="79" t="b">
        <v>0</v>
      </c>
      <c r="L864" s="79" t="b">
        <v>0</v>
      </c>
    </row>
    <row r="865" spans="1:12" ht="15">
      <c r="A865" s="111" t="s">
        <v>1755</v>
      </c>
      <c r="B865" s="111" t="s">
        <v>1756</v>
      </c>
      <c r="C865" s="79">
        <v>4</v>
      </c>
      <c r="D865" s="115">
        <v>0.0035545617816617895</v>
      </c>
      <c r="E865" s="115">
        <v>2.532435864506711</v>
      </c>
      <c r="F865" s="79" t="s">
        <v>1399</v>
      </c>
      <c r="G865" s="79" t="b">
        <v>0</v>
      </c>
      <c r="H865" s="79" t="b">
        <v>0</v>
      </c>
      <c r="I865" s="79" t="b">
        <v>0</v>
      </c>
      <c r="J865" s="79" t="b">
        <v>0</v>
      </c>
      <c r="K865" s="79" t="b">
        <v>0</v>
      </c>
      <c r="L865" s="79" t="b">
        <v>0</v>
      </c>
    </row>
    <row r="866" spans="1:12" ht="15">
      <c r="A866" s="111" t="s">
        <v>1756</v>
      </c>
      <c r="B866" s="111" t="s">
        <v>1522</v>
      </c>
      <c r="C866" s="79">
        <v>4</v>
      </c>
      <c r="D866" s="115">
        <v>0.0035545617816617895</v>
      </c>
      <c r="E866" s="115">
        <v>2.532435864506711</v>
      </c>
      <c r="F866" s="79" t="s">
        <v>1399</v>
      </c>
      <c r="G866" s="79" t="b">
        <v>0</v>
      </c>
      <c r="H866" s="79" t="b">
        <v>0</v>
      </c>
      <c r="I866" s="79" t="b">
        <v>0</v>
      </c>
      <c r="J866" s="79" t="b">
        <v>0</v>
      </c>
      <c r="K866" s="79" t="b">
        <v>0</v>
      </c>
      <c r="L866" s="79" t="b">
        <v>0</v>
      </c>
    </row>
    <row r="867" spans="1:12" ht="15">
      <c r="A867" s="111" t="s">
        <v>1522</v>
      </c>
      <c r="B867" s="111" t="s">
        <v>1470</v>
      </c>
      <c r="C867" s="79">
        <v>4</v>
      </c>
      <c r="D867" s="115">
        <v>0.0035545617816617895</v>
      </c>
      <c r="E867" s="115">
        <v>2.3563446054510298</v>
      </c>
      <c r="F867" s="79" t="s">
        <v>1399</v>
      </c>
      <c r="G867" s="79" t="b">
        <v>0</v>
      </c>
      <c r="H867" s="79" t="b">
        <v>0</v>
      </c>
      <c r="I867" s="79" t="b">
        <v>0</v>
      </c>
      <c r="J867" s="79" t="b">
        <v>1</v>
      </c>
      <c r="K867" s="79" t="b">
        <v>0</v>
      </c>
      <c r="L867" s="79" t="b">
        <v>0</v>
      </c>
    </row>
    <row r="868" spans="1:12" ht="15">
      <c r="A868" s="111" t="s">
        <v>1470</v>
      </c>
      <c r="B868" s="111" t="s">
        <v>1514</v>
      </c>
      <c r="C868" s="79">
        <v>4</v>
      </c>
      <c r="D868" s="115">
        <v>0.0035545617816617895</v>
      </c>
      <c r="E868" s="115">
        <v>2.3563446054510298</v>
      </c>
      <c r="F868" s="79" t="s">
        <v>1399</v>
      </c>
      <c r="G868" s="79" t="b">
        <v>1</v>
      </c>
      <c r="H868" s="79" t="b">
        <v>0</v>
      </c>
      <c r="I868" s="79" t="b">
        <v>0</v>
      </c>
      <c r="J868" s="79" t="b">
        <v>0</v>
      </c>
      <c r="K868" s="79" t="b">
        <v>0</v>
      </c>
      <c r="L868" s="79" t="b">
        <v>0</v>
      </c>
    </row>
    <row r="869" spans="1:12" ht="15">
      <c r="A869" s="111" t="s">
        <v>1514</v>
      </c>
      <c r="B869" s="111" t="s">
        <v>1510</v>
      </c>
      <c r="C869" s="79">
        <v>4</v>
      </c>
      <c r="D869" s="115">
        <v>0.0035545617816617895</v>
      </c>
      <c r="E869" s="115">
        <v>2.435525851498655</v>
      </c>
      <c r="F869" s="79" t="s">
        <v>1399</v>
      </c>
      <c r="G869" s="79" t="b">
        <v>0</v>
      </c>
      <c r="H869" s="79" t="b">
        <v>0</v>
      </c>
      <c r="I869" s="79" t="b">
        <v>0</v>
      </c>
      <c r="J869" s="79" t="b">
        <v>0</v>
      </c>
      <c r="K869" s="79" t="b">
        <v>0</v>
      </c>
      <c r="L869" s="79" t="b">
        <v>0</v>
      </c>
    </row>
    <row r="870" spans="1:12" ht="15">
      <c r="A870" s="111" t="s">
        <v>1510</v>
      </c>
      <c r="B870" s="111" t="s">
        <v>1547</v>
      </c>
      <c r="C870" s="79">
        <v>4</v>
      </c>
      <c r="D870" s="115">
        <v>0.0035545617816617895</v>
      </c>
      <c r="E870" s="115">
        <v>2.1924878028123604</v>
      </c>
      <c r="F870" s="79" t="s">
        <v>1399</v>
      </c>
      <c r="G870" s="79" t="b">
        <v>0</v>
      </c>
      <c r="H870" s="79" t="b">
        <v>0</v>
      </c>
      <c r="I870" s="79" t="b">
        <v>0</v>
      </c>
      <c r="J870" s="79" t="b">
        <v>0</v>
      </c>
      <c r="K870" s="79" t="b">
        <v>0</v>
      </c>
      <c r="L870" s="79" t="b">
        <v>0</v>
      </c>
    </row>
    <row r="871" spans="1:12" ht="15">
      <c r="A871" s="111" t="s">
        <v>1547</v>
      </c>
      <c r="B871" s="111" t="s">
        <v>1757</v>
      </c>
      <c r="C871" s="79">
        <v>4</v>
      </c>
      <c r="D871" s="115">
        <v>0.0035545617816617895</v>
      </c>
      <c r="E871" s="115">
        <v>2.2893978158204167</v>
      </c>
      <c r="F871" s="79" t="s">
        <v>1399</v>
      </c>
      <c r="G871" s="79" t="b">
        <v>0</v>
      </c>
      <c r="H871" s="79" t="b">
        <v>0</v>
      </c>
      <c r="I871" s="79" t="b">
        <v>0</v>
      </c>
      <c r="J871" s="79" t="b">
        <v>0</v>
      </c>
      <c r="K871" s="79" t="b">
        <v>1</v>
      </c>
      <c r="L871" s="79" t="b">
        <v>0</v>
      </c>
    </row>
    <row r="872" spans="1:12" ht="15">
      <c r="A872" s="111" t="s">
        <v>1757</v>
      </c>
      <c r="B872" s="111" t="s">
        <v>1758</v>
      </c>
      <c r="C872" s="79">
        <v>4</v>
      </c>
      <c r="D872" s="115">
        <v>0.0035545617816617895</v>
      </c>
      <c r="E872" s="115">
        <v>2.532435864506711</v>
      </c>
      <c r="F872" s="79" t="s">
        <v>1399</v>
      </c>
      <c r="G872" s="79" t="b">
        <v>0</v>
      </c>
      <c r="H872" s="79" t="b">
        <v>1</v>
      </c>
      <c r="I872" s="79" t="b">
        <v>0</v>
      </c>
      <c r="J872" s="79" t="b">
        <v>1</v>
      </c>
      <c r="K872" s="79" t="b">
        <v>0</v>
      </c>
      <c r="L872" s="79" t="b">
        <v>0</v>
      </c>
    </row>
    <row r="873" spans="1:12" ht="15">
      <c r="A873" s="111" t="s">
        <v>1758</v>
      </c>
      <c r="B873" s="111" t="s">
        <v>1759</v>
      </c>
      <c r="C873" s="79">
        <v>4</v>
      </c>
      <c r="D873" s="115">
        <v>0.0035545617816617895</v>
      </c>
      <c r="E873" s="115">
        <v>2.532435864506711</v>
      </c>
      <c r="F873" s="79" t="s">
        <v>1399</v>
      </c>
      <c r="G873" s="79" t="b">
        <v>1</v>
      </c>
      <c r="H873" s="79" t="b">
        <v>0</v>
      </c>
      <c r="I873" s="79" t="b">
        <v>0</v>
      </c>
      <c r="J873" s="79" t="b">
        <v>0</v>
      </c>
      <c r="K873" s="79" t="b">
        <v>0</v>
      </c>
      <c r="L873" s="79" t="b">
        <v>0</v>
      </c>
    </row>
    <row r="874" spans="1:12" ht="15">
      <c r="A874" s="111" t="s">
        <v>1759</v>
      </c>
      <c r="B874" s="111" t="s">
        <v>1692</v>
      </c>
      <c r="C874" s="79">
        <v>4</v>
      </c>
      <c r="D874" s="115">
        <v>0.0035545617816617895</v>
      </c>
      <c r="E874" s="115">
        <v>2.23140586884273</v>
      </c>
      <c r="F874" s="79" t="s">
        <v>1399</v>
      </c>
      <c r="G874" s="79" t="b">
        <v>0</v>
      </c>
      <c r="H874" s="79" t="b">
        <v>0</v>
      </c>
      <c r="I874" s="79" t="b">
        <v>0</v>
      </c>
      <c r="J874" s="79" t="b">
        <v>0</v>
      </c>
      <c r="K874" s="79" t="b">
        <v>0</v>
      </c>
      <c r="L874" s="79" t="b">
        <v>0</v>
      </c>
    </row>
    <row r="875" spans="1:12" ht="15">
      <c r="A875" s="111" t="s">
        <v>1692</v>
      </c>
      <c r="B875" s="111" t="s">
        <v>1692</v>
      </c>
      <c r="C875" s="79">
        <v>4</v>
      </c>
      <c r="D875" s="115">
        <v>0.0035545617816617895</v>
      </c>
      <c r="E875" s="115">
        <v>1.9303758731787486</v>
      </c>
      <c r="F875" s="79" t="s">
        <v>1399</v>
      </c>
      <c r="G875" s="79" t="b">
        <v>0</v>
      </c>
      <c r="H875" s="79" t="b">
        <v>0</v>
      </c>
      <c r="I875" s="79" t="b">
        <v>0</v>
      </c>
      <c r="J875" s="79" t="b">
        <v>0</v>
      </c>
      <c r="K875" s="79" t="b">
        <v>0</v>
      </c>
      <c r="L875" s="79" t="b">
        <v>0</v>
      </c>
    </row>
    <row r="876" spans="1:12" ht="15">
      <c r="A876" s="111" t="s">
        <v>1692</v>
      </c>
      <c r="B876" s="111" t="s">
        <v>1455</v>
      </c>
      <c r="C876" s="79">
        <v>4</v>
      </c>
      <c r="D876" s="115">
        <v>0.0035545617816617895</v>
      </c>
      <c r="E876" s="115">
        <v>2.23140586884273</v>
      </c>
      <c r="F876" s="79" t="s">
        <v>1399</v>
      </c>
      <c r="G876" s="79" t="b">
        <v>0</v>
      </c>
      <c r="H876" s="79" t="b">
        <v>0</v>
      </c>
      <c r="I876" s="79" t="b">
        <v>0</v>
      </c>
      <c r="J876" s="79" t="b">
        <v>0</v>
      </c>
      <c r="K876" s="79" t="b">
        <v>0</v>
      </c>
      <c r="L876" s="79" t="b">
        <v>0</v>
      </c>
    </row>
    <row r="877" spans="1:12" ht="15">
      <c r="A877" s="111" t="s">
        <v>1455</v>
      </c>
      <c r="B877" s="111" t="s">
        <v>1676</v>
      </c>
      <c r="C877" s="79">
        <v>4</v>
      </c>
      <c r="D877" s="115">
        <v>0.0035545617816617895</v>
      </c>
      <c r="E877" s="115">
        <v>1.5781933550673863</v>
      </c>
      <c r="F877" s="79" t="s">
        <v>1399</v>
      </c>
      <c r="G877" s="79" t="b">
        <v>0</v>
      </c>
      <c r="H877" s="79" t="b">
        <v>0</v>
      </c>
      <c r="I877" s="79" t="b">
        <v>0</v>
      </c>
      <c r="J877" s="79" t="b">
        <v>0</v>
      </c>
      <c r="K877" s="79" t="b">
        <v>0</v>
      </c>
      <c r="L877" s="79" t="b">
        <v>0</v>
      </c>
    </row>
    <row r="878" spans="1:12" ht="15">
      <c r="A878" s="111" t="s">
        <v>1676</v>
      </c>
      <c r="B878" s="111" t="s">
        <v>1489</v>
      </c>
      <c r="C878" s="79">
        <v>4</v>
      </c>
      <c r="D878" s="115">
        <v>0.0035545617816617895</v>
      </c>
      <c r="E878" s="115">
        <v>1.5781933550673863</v>
      </c>
      <c r="F878" s="79" t="s">
        <v>1399</v>
      </c>
      <c r="G878" s="79" t="b">
        <v>0</v>
      </c>
      <c r="H878" s="79" t="b">
        <v>0</v>
      </c>
      <c r="I878" s="79" t="b">
        <v>0</v>
      </c>
      <c r="J878" s="79" t="b">
        <v>0</v>
      </c>
      <c r="K878" s="79" t="b">
        <v>0</v>
      </c>
      <c r="L878" s="79" t="b">
        <v>0</v>
      </c>
    </row>
    <row r="879" spans="1:12" ht="15">
      <c r="A879" s="111" t="s">
        <v>1489</v>
      </c>
      <c r="B879" s="111" t="s">
        <v>1461</v>
      </c>
      <c r="C879" s="79">
        <v>4</v>
      </c>
      <c r="D879" s="115">
        <v>0.0035545617816617895</v>
      </c>
      <c r="E879" s="115">
        <v>2.3563446054510298</v>
      </c>
      <c r="F879" s="79" t="s">
        <v>1399</v>
      </c>
      <c r="G879" s="79" t="b">
        <v>0</v>
      </c>
      <c r="H879" s="79" t="b">
        <v>0</v>
      </c>
      <c r="I879" s="79" t="b">
        <v>0</v>
      </c>
      <c r="J879" s="79" t="b">
        <v>0</v>
      </c>
      <c r="K879" s="79" t="b">
        <v>0</v>
      </c>
      <c r="L879" s="79" t="b">
        <v>0</v>
      </c>
    </row>
    <row r="880" spans="1:12" ht="15">
      <c r="A880" s="111" t="s">
        <v>1461</v>
      </c>
      <c r="B880" s="111" t="s">
        <v>1760</v>
      </c>
      <c r="C880" s="79">
        <v>4</v>
      </c>
      <c r="D880" s="115">
        <v>0.0035545617816617895</v>
      </c>
      <c r="E880" s="115">
        <v>2.435525851498655</v>
      </c>
      <c r="F880" s="79" t="s">
        <v>1399</v>
      </c>
      <c r="G880" s="79" t="b">
        <v>0</v>
      </c>
      <c r="H880" s="79" t="b">
        <v>0</v>
      </c>
      <c r="I880" s="79" t="b">
        <v>0</v>
      </c>
      <c r="J880" s="79" t="b">
        <v>0</v>
      </c>
      <c r="K880" s="79" t="b">
        <v>0</v>
      </c>
      <c r="L880" s="79" t="b">
        <v>0</v>
      </c>
    </row>
    <row r="881" spans="1:12" ht="15">
      <c r="A881" s="111" t="s">
        <v>1760</v>
      </c>
      <c r="B881" s="111" t="s">
        <v>1761</v>
      </c>
      <c r="C881" s="79">
        <v>4</v>
      </c>
      <c r="D881" s="115">
        <v>0.0035545617816617895</v>
      </c>
      <c r="E881" s="115">
        <v>2.532435864506711</v>
      </c>
      <c r="F881" s="79" t="s">
        <v>1399</v>
      </c>
      <c r="G881" s="79" t="b">
        <v>0</v>
      </c>
      <c r="H881" s="79" t="b">
        <v>0</v>
      </c>
      <c r="I881" s="79" t="b">
        <v>0</v>
      </c>
      <c r="J881" s="79" t="b">
        <v>0</v>
      </c>
      <c r="K881" s="79" t="b">
        <v>0</v>
      </c>
      <c r="L881" s="79" t="b">
        <v>0</v>
      </c>
    </row>
    <row r="882" spans="1:12" ht="15">
      <c r="A882" s="111" t="s">
        <v>1761</v>
      </c>
      <c r="B882" s="111" t="s">
        <v>1762</v>
      </c>
      <c r="C882" s="79">
        <v>4</v>
      </c>
      <c r="D882" s="115">
        <v>0.0035545617816617895</v>
      </c>
      <c r="E882" s="115">
        <v>2.532435864506711</v>
      </c>
      <c r="F882" s="79" t="s">
        <v>1399</v>
      </c>
      <c r="G882" s="79" t="b">
        <v>0</v>
      </c>
      <c r="H882" s="79" t="b">
        <v>0</v>
      </c>
      <c r="I882" s="79" t="b">
        <v>0</v>
      </c>
      <c r="J882" s="79" t="b">
        <v>0</v>
      </c>
      <c r="K882" s="79" t="b">
        <v>0</v>
      </c>
      <c r="L882" s="79" t="b">
        <v>0</v>
      </c>
    </row>
    <row r="883" spans="1:12" ht="15">
      <c r="A883" s="111" t="s">
        <v>1762</v>
      </c>
      <c r="B883" s="111" t="s">
        <v>1527</v>
      </c>
      <c r="C883" s="79">
        <v>4</v>
      </c>
      <c r="D883" s="115">
        <v>0.0035545617816617895</v>
      </c>
      <c r="E883" s="115">
        <v>2.1344958558346736</v>
      </c>
      <c r="F883" s="79" t="s">
        <v>1399</v>
      </c>
      <c r="G883" s="79" t="b">
        <v>0</v>
      </c>
      <c r="H883" s="79" t="b">
        <v>0</v>
      </c>
      <c r="I883" s="79" t="b">
        <v>0</v>
      </c>
      <c r="J883" s="79" t="b">
        <v>0</v>
      </c>
      <c r="K883" s="79" t="b">
        <v>0</v>
      </c>
      <c r="L883" s="79" t="b">
        <v>0</v>
      </c>
    </row>
    <row r="884" spans="1:12" ht="15">
      <c r="A884" s="111" t="s">
        <v>1527</v>
      </c>
      <c r="B884" s="111" t="s">
        <v>1693</v>
      </c>
      <c r="C884" s="79">
        <v>4</v>
      </c>
      <c r="D884" s="115">
        <v>0.0035545617816617895</v>
      </c>
      <c r="E884" s="115">
        <v>2.1344958558346736</v>
      </c>
      <c r="F884" s="79" t="s">
        <v>1399</v>
      </c>
      <c r="G884" s="79" t="b">
        <v>0</v>
      </c>
      <c r="H884" s="79" t="b">
        <v>0</v>
      </c>
      <c r="I884" s="79" t="b">
        <v>0</v>
      </c>
      <c r="J884" s="79" t="b">
        <v>0</v>
      </c>
      <c r="K884" s="79" t="b">
        <v>0</v>
      </c>
      <c r="L884" s="79" t="b">
        <v>0</v>
      </c>
    </row>
    <row r="885" spans="1:12" ht="15">
      <c r="A885" s="111" t="s">
        <v>1693</v>
      </c>
      <c r="B885" s="111" t="s">
        <v>1509</v>
      </c>
      <c r="C885" s="79">
        <v>4</v>
      </c>
      <c r="D885" s="115">
        <v>0.0035545617816617895</v>
      </c>
      <c r="E885" s="115">
        <v>2.532435864506711</v>
      </c>
      <c r="F885" s="79" t="s">
        <v>1399</v>
      </c>
      <c r="G885" s="79" t="b">
        <v>0</v>
      </c>
      <c r="H885" s="79" t="b">
        <v>0</v>
      </c>
      <c r="I885" s="79" t="b">
        <v>0</v>
      </c>
      <c r="J885" s="79" t="b">
        <v>0</v>
      </c>
      <c r="K885" s="79" t="b">
        <v>0</v>
      </c>
      <c r="L885" s="79" t="b">
        <v>0</v>
      </c>
    </row>
    <row r="886" spans="1:12" ht="15">
      <c r="A886" s="111" t="s">
        <v>1509</v>
      </c>
      <c r="B886" s="111" t="s">
        <v>1694</v>
      </c>
      <c r="C886" s="79">
        <v>4</v>
      </c>
      <c r="D886" s="115">
        <v>0.0035545617816617895</v>
      </c>
      <c r="E886" s="115">
        <v>2.23140586884273</v>
      </c>
      <c r="F886" s="79" t="s">
        <v>1399</v>
      </c>
      <c r="G886" s="79" t="b">
        <v>0</v>
      </c>
      <c r="H886" s="79" t="b">
        <v>0</v>
      </c>
      <c r="I886" s="79" t="b">
        <v>0</v>
      </c>
      <c r="J886" s="79" t="b">
        <v>1</v>
      </c>
      <c r="K886" s="79" t="b">
        <v>0</v>
      </c>
      <c r="L886" s="79" t="b">
        <v>0</v>
      </c>
    </row>
    <row r="887" spans="1:12" ht="15">
      <c r="A887" s="111" t="s">
        <v>1694</v>
      </c>
      <c r="B887" s="111" t="s">
        <v>1574</v>
      </c>
      <c r="C887" s="79">
        <v>4</v>
      </c>
      <c r="D887" s="115">
        <v>0.0035545617816617895</v>
      </c>
      <c r="E887" s="115">
        <v>2.23140586884273</v>
      </c>
      <c r="F887" s="79" t="s">
        <v>1399</v>
      </c>
      <c r="G887" s="79" t="b">
        <v>1</v>
      </c>
      <c r="H887" s="79" t="b">
        <v>0</v>
      </c>
      <c r="I887" s="79" t="b">
        <v>0</v>
      </c>
      <c r="J887" s="79" t="b">
        <v>0</v>
      </c>
      <c r="K887" s="79" t="b">
        <v>0</v>
      </c>
      <c r="L887" s="79" t="b">
        <v>0</v>
      </c>
    </row>
    <row r="888" spans="1:12" ht="15">
      <c r="A888" s="111" t="s">
        <v>1574</v>
      </c>
      <c r="B888" s="111" t="s">
        <v>1763</v>
      </c>
      <c r="C888" s="79">
        <v>4</v>
      </c>
      <c r="D888" s="115">
        <v>0.0035545617816617895</v>
      </c>
      <c r="E888" s="115">
        <v>2.532435864506711</v>
      </c>
      <c r="F888" s="79" t="s">
        <v>1399</v>
      </c>
      <c r="G888" s="79" t="b">
        <v>0</v>
      </c>
      <c r="H888" s="79" t="b">
        <v>0</v>
      </c>
      <c r="I888" s="79" t="b">
        <v>0</v>
      </c>
      <c r="J888" s="79" t="b">
        <v>0</v>
      </c>
      <c r="K888" s="79" t="b">
        <v>0</v>
      </c>
      <c r="L888" s="79" t="b">
        <v>0</v>
      </c>
    </row>
    <row r="889" spans="1:12" ht="15">
      <c r="A889" s="111" t="s">
        <v>1763</v>
      </c>
      <c r="B889" s="111" t="s">
        <v>1764</v>
      </c>
      <c r="C889" s="79">
        <v>4</v>
      </c>
      <c r="D889" s="115">
        <v>0.0035545617816617895</v>
      </c>
      <c r="E889" s="115">
        <v>2.532435864506711</v>
      </c>
      <c r="F889" s="79" t="s">
        <v>1399</v>
      </c>
      <c r="G889" s="79" t="b">
        <v>0</v>
      </c>
      <c r="H889" s="79" t="b">
        <v>0</v>
      </c>
      <c r="I889" s="79" t="b">
        <v>0</v>
      </c>
      <c r="J889" s="79" t="b">
        <v>0</v>
      </c>
      <c r="K889" s="79" t="b">
        <v>0</v>
      </c>
      <c r="L889" s="79" t="b">
        <v>0</v>
      </c>
    </row>
    <row r="890" spans="1:12" ht="15">
      <c r="A890" s="111" t="s">
        <v>1764</v>
      </c>
      <c r="B890" s="111" t="s">
        <v>1710</v>
      </c>
      <c r="C890" s="79">
        <v>4</v>
      </c>
      <c r="D890" s="115">
        <v>0.0035545617816617895</v>
      </c>
      <c r="E890" s="115">
        <v>2.435525851498655</v>
      </c>
      <c r="F890" s="79" t="s">
        <v>1399</v>
      </c>
      <c r="G890" s="79" t="b">
        <v>0</v>
      </c>
      <c r="H890" s="79" t="b">
        <v>0</v>
      </c>
      <c r="I890" s="79" t="b">
        <v>0</v>
      </c>
      <c r="J890" s="79" t="b">
        <v>0</v>
      </c>
      <c r="K890" s="79" t="b">
        <v>0</v>
      </c>
      <c r="L890" s="79" t="b">
        <v>0</v>
      </c>
    </row>
    <row r="891" spans="1:12" ht="15">
      <c r="A891" s="111" t="s">
        <v>1710</v>
      </c>
      <c r="B891" s="111" t="s">
        <v>1694</v>
      </c>
      <c r="C891" s="79">
        <v>4</v>
      </c>
      <c r="D891" s="115">
        <v>0.0035545617816617895</v>
      </c>
      <c r="E891" s="115">
        <v>2.1344958558346736</v>
      </c>
      <c r="F891" s="79" t="s">
        <v>1399</v>
      </c>
      <c r="G891" s="79" t="b">
        <v>0</v>
      </c>
      <c r="H891" s="79" t="b">
        <v>0</v>
      </c>
      <c r="I891" s="79" t="b">
        <v>0</v>
      </c>
      <c r="J891" s="79" t="b">
        <v>1</v>
      </c>
      <c r="K891" s="79" t="b">
        <v>0</v>
      </c>
      <c r="L891" s="79" t="b">
        <v>0</v>
      </c>
    </row>
    <row r="892" spans="1:12" ht="15">
      <c r="A892" s="111" t="s">
        <v>1694</v>
      </c>
      <c r="B892" s="111" t="s">
        <v>1443</v>
      </c>
      <c r="C892" s="79">
        <v>4</v>
      </c>
      <c r="D892" s="115">
        <v>0.0035545617816617895</v>
      </c>
      <c r="E892" s="115">
        <v>1.7920731750124674</v>
      </c>
      <c r="F892" s="79" t="s">
        <v>1399</v>
      </c>
      <c r="G892" s="79" t="b">
        <v>1</v>
      </c>
      <c r="H892" s="79" t="b">
        <v>0</v>
      </c>
      <c r="I892" s="79" t="b">
        <v>0</v>
      </c>
      <c r="J892" s="79" t="b">
        <v>0</v>
      </c>
      <c r="K892" s="79" t="b">
        <v>0</v>
      </c>
      <c r="L892" s="79" t="b">
        <v>0</v>
      </c>
    </row>
    <row r="893" spans="1:12" ht="15">
      <c r="A893" s="111" t="s">
        <v>1447</v>
      </c>
      <c r="B893" s="111" t="s">
        <v>1676</v>
      </c>
      <c r="C893" s="79">
        <v>4</v>
      </c>
      <c r="D893" s="115">
        <v>0.0035545617816617895</v>
      </c>
      <c r="E893" s="115">
        <v>1.0041620873396675</v>
      </c>
      <c r="F893" s="79" t="s">
        <v>1399</v>
      </c>
      <c r="G893" s="79" t="b">
        <v>0</v>
      </c>
      <c r="H893" s="79" t="b">
        <v>0</v>
      </c>
      <c r="I893" s="79" t="b">
        <v>0</v>
      </c>
      <c r="J893" s="79" t="b">
        <v>0</v>
      </c>
      <c r="K893" s="79" t="b">
        <v>0</v>
      </c>
      <c r="L893" s="79" t="b">
        <v>0</v>
      </c>
    </row>
    <row r="894" spans="1:12" ht="15">
      <c r="A894" s="111" t="s">
        <v>1438</v>
      </c>
      <c r="B894" s="111" t="s">
        <v>1700</v>
      </c>
      <c r="C894" s="79">
        <v>4</v>
      </c>
      <c r="D894" s="115">
        <v>0.0035545617816617895</v>
      </c>
      <c r="E894" s="115">
        <v>1.4717380241530995</v>
      </c>
      <c r="F894" s="79" t="s">
        <v>1399</v>
      </c>
      <c r="G894" s="79" t="b">
        <v>1</v>
      </c>
      <c r="H894" s="79" t="b">
        <v>0</v>
      </c>
      <c r="I894" s="79" t="b">
        <v>0</v>
      </c>
      <c r="J894" s="79" t="b">
        <v>0</v>
      </c>
      <c r="K894" s="79" t="b">
        <v>0</v>
      </c>
      <c r="L894" s="79" t="b">
        <v>0</v>
      </c>
    </row>
    <row r="895" spans="1:12" ht="15">
      <c r="A895" s="111" t="s">
        <v>1766</v>
      </c>
      <c r="B895" s="111" t="s">
        <v>1438</v>
      </c>
      <c r="C895" s="79">
        <v>4</v>
      </c>
      <c r="D895" s="115">
        <v>0.0035545617816617895</v>
      </c>
      <c r="E895" s="115">
        <v>1.4910431793484862</v>
      </c>
      <c r="F895" s="79" t="s">
        <v>1399</v>
      </c>
      <c r="G895" s="79" t="b">
        <v>0</v>
      </c>
      <c r="H895" s="79" t="b">
        <v>0</v>
      </c>
      <c r="I895" s="79" t="b">
        <v>0</v>
      </c>
      <c r="J895" s="79" t="b">
        <v>1</v>
      </c>
      <c r="K895" s="79" t="b">
        <v>0</v>
      </c>
      <c r="L895" s="79" t="b">
        <v>0</v>
      </c>
    </row>
    <row r="896" spans="1:12" ht="15">
      <c r="A896" s="111" t="s">
        <v>1438</v>
      </c>
      <c r="B896" s="111" t="s">
        <v>1443</v>
      </c>
      <c r="C896" s="79">
        <v>4</v>
      </c>
      <c r="D896" s="115">
        <v>0.0035545617816617895</v>
      </c>
      <c r="E896" s="115">
        <v>1.0324053303228369</v>
      </c>
      <c r="F896" s="79" t="s">
        <v>1399</v>
      </c>
      <c r="G896" s="79" t="b">
        <v>1</v>
      </c>
      <c r="H896" s="79" t="b">
        <v>0</v>
      </c>
      <c r="I896" s="79" t="b">
        <v>0</v>
      </c>
      <c r="J896" s="79" t="b">
        <v>0</v>
      </c>
      <c r="K896" s="79" t="b">
        <v>0</v>
      </c>
      <c r="L896" s="79" t="b">
        <v>0</v>
      </c>
    </row>
    <row r="897" spans="1:12" ht="15">
      <c r="A897" s="111" t="s">
        <v>1676</v>
      </c>
      <c r="B897" s="111" t="s">
        <v>1508</v>
      </c>
      <c r="C897" s="79">
        <v>4</v>
      </c>
      <c r="D897" s="115">
        <v>0.0035545617816617895</v>
      </c>
      <c r="E897" s="115">
        <v>1.335155306381092</v>
      </c>
      <c r="F897" s="79" t="s">
        <v>1399</v>
      </c>
      <c r="G897" s="79" t="b">
        <v>0</v>
      </c>
      <c r="H897" s="79" t="b">
        <v>0</v>
      </c>
      <c r="I897" s="79" t="b">
        <v>0</v>
      </c>
      <c r="J897" s="79" t="b">
        <v>1</v>
      </c>
      <c r="K897" s="79" t="b">
        <v>0</v>
      </c>
      <c r="L897" s="79" t="b">
        <v>0</v>
      </c>
    </row>
    <row r="898" spans="1:12" ht="15">
      <c r="A898" s="111" t="s">
        <v>1508</v>
      </c>
      <c r="B898" s="111" t="s">
        <v>1767</v>
      </c>
      <c r="C898" s="79">
        <v>4</v>
      </c>
      <c r="D898" s="115">
        <v>0.0035545617816617895</v>
      </c>
      <c r="E898" s="115">
        <v>2.2893978158204167</v>
      </c>
      <c r="F898" s="79" t="s">
        <v>1399</v>
      </c>
      <c r="G898" s="79" t="b">
        <v>1</v>
      </c>
      <c r="H898" s="79" t="b">
        <v>0</v>
      </c>
      <c r="I898" s="79" t="b">
        <v>0</v>
      </c>
      <c r="J898" s="79" t="b">
        <v>0</v>
      </c>
      <c r="K898" s="79" t="b">
        <v>0</v>
      </c>
      <c r="L898" s="79" t="b">
        <v>0</v>
      </c>
    </row>
    <row r="899" spans="1:12" ht="15">
      <c r="A899" s="111" t="s">
        <v>1767</v>
      </c>
      <c r="B899" s="111" t="s">
        <v>1541</v>
      </c>
      <c r="C899" s="79">
        <v>4</v>
      </c>
      <c r="D899" s="115">
        <v>0.0035545617816617895</v>
      </c>
      <c r="E899" s="115">
        <v>2.532435864506711</v>
      </c>
      <c r="F899" s="79" t="s">
        <v>1399</v>
      </c>
      <c r="G899" s="79" t="b">
        <v>0</v>
      </c>
      <c r="H899" s="79" t="b">
        <v>0</v>
      </c>
      <c r="I899" s="79" t="b">
        <v>0</v>
      </c>
      <c r="J899" s="79" t="b">
        <v>0</v>
      </c>
      <c r="K899" s="79" t="b">
        <v>0</v>
      </c>
      <c r="L899" s="79" t="b">
        <v>0</v>
      </c>
    </row>
    <row r="900" spans="1:12" ht="15">
      <c r="A900" s="111" t="s">
        <v>1541</v>
      </c>
      <c r="B900" s="111" t="s">
        <v>1537</v>
      </c>
      <c r="C900" s="79">
        <v>4</v>
      </c>
      <c r="D900" s="115">
        <v>0.0035545617816617895</v>
      </c>
      <c r="E900" s="115">
        <v>2.532435864506711</v>
      </c>
      <c r="F900" s="79" t="s">
        <v>1399</v>
      </c>
      <c r="G900" s="79" t="b">
        <v>0</v>
      </c>
      <c r="H900" s="79" t="b">
        <v>0</v>
      </c>
      <c r="I900" s="79" t="b">
        <v>0</v>
      </c>
      <c r="J900" s="79" t="b">
        <v>0</v>
      </c>
      <c r="K900" s="79" t="b">
        <v>0</v>
      </c>
      <c r="L900" s="79" t="b">
        <v>0</v>
      </c>
    </row>
    <row r="901" spans="1:12" ht="15">
      <c r="A901" s="111" t="s">
        <v>1537</v>
      </c>
      <c r="B901" s="111" t="s">
        <v>1768</v>
      </c>
      <c r="C901" s="79">
        <v>4</v>
      </c>
      <c r="D901" s="115">
        <v>0.0035545617816617895</v>
      </c>
      <c r="E901" s="115">
        <v>2.532435864506711</v>
      </c>
      <c r="F901" s="79" t="s">
        <v>1399</v>
      </c>
      <c r="G901" s="79" t="b">
        <v>0</v>
      </c>
      <c r="H901" s="79" t="b">
        <v>0</v>
      </c>
      <c r="I901" s="79" t="b">
        <v>0</v>
      </c>
      <c r="J901" s="79" t="b">
        <v>0</v>
      </c>
      <c r="K901" s="79" t="b">
        <v>1</v>
      </c>
      <c r="L901" s="79" t="b">
        <v>0</v>
      </c>
    </row>
    <row r="902" spans="1:12" ht="15">
      <c r="A902" s="111" t="s">
        <v>1768</v>
      </c>
      <c r="B902" s="111" t="s">
        <v>1550</v>
      </c>
      <c r="C902" s="79">
        <v>4</v>
      </c>
      <c r="D902" s="115">
        <v>0.0035545617816617895</v>
      </c>
      <c r="E902" s="115">
        <v>2.180253346395349</v>
      </c>
      <c r="F902" s="79" t="s">
        <v>1399</v>
      </c>
      <c r="G902" s="79" t="b">
        <v>0</v>
      </c>
      <c r="H902" s="79" t="b">
        <v>1</v>
      </c>
      <c r="I902" s="79" t="b">
        <v>0</v>
      </c>
      <c r="J902" s="79" t="b">
        <v>0</v>
      </c>
      <c r="K902" s="79" t="b">
        <v>0</v>
      </c>
      <c r="L902" s="79" t="b">
        <v>0</v>
      </c>
    </row>
    <row r="903" spans="1:12" ht="15">
      <c r="A903" s="111" t="s">
        <v>1697</v>
      </c>
      <c r="B903" s="111" t="s">
        <v>1676</v>
      </c>
      <c r="C903" s="79">
        <v>4</v>
      </c>
      <c r="D903" s="115">
        <v>0.0035545617816617895</v>
      </c>
      <c r="E903" s="115">
        <v>1.277163359403405</v>
      </c>
      <c r="F903" s="79" t="s">
        <v>1399</v>
      </c>
      <c r="G903" s="79" t="b">
        <v>0</v>
      </c>
      <c r="H903" s="79" t="b">
        <v>0</v>
      </c>
      <c r="I903" s="79" t="b">
        <v>0</v>
      </c>
      <c r="J903" s="79" t="b">
        <v>0</v>
      </c>
      <c r="K903" s="79" t="b">
        <v>0</v>
      </c>
      <c r="L903" s="79" t="b">
        <v>0</v>
      </c>
    </row>
    <row r="904" spans="1:12" ht="15">
      <c r="A904" s="111" t="s">
        <v>1445</v>
      </c>
      <c r="B904" s="111" t="s">
        <v>1689</v>
      </c>
      <c r="C904" s="79">
        <v>4</v>
      </c>
      <c r="D904" s="115">
        <v>0.0035545617816617895</v>
      </c>
      <c r="E904" s="115">
        <v>2.1133065567647353</v>
      </c>
      <c r="F904" s="79" t="s">
        <v>1399</v>
      </c>
      <c r="G904" s="79" t="b">
        <v>0</v>
      </c>
      <c r="H904" s="79" t="b">
        <v>0</v>
      </c>
      <c r="I904" s="79" t="b">
        <v>0</v>
      </c>
      <c r="J904" s="79" t="b">
        <v>0</v>
      </c>
      <c r="K904" s="79" t="b">
        <v>0</v>
      </c>
      <c r="L904" s="79" t="b">
        <v>0</v>
      </c>
    </row>
    <row r="905" spans="1:12" ht="15">
      <c r="A905" s="111" t="s">
        <v>1439</v>
      </c>
      <c r="B905" s="111" t="s">
        <v>1447</v>
      </c>
      <c r="C905" s="79">
        <v>4</v>
      </c>
      <c r="D905" s="115">
        <v>0.0035545617816617895</v>
      </c>
      <c r="E905" s="115">
        <v>1.101072100347724</v>
      </c>
      <c r="F905" s="79" t="s">
        <v>1399</v>
      </c>
      <c r="G905" s="79" t="b">
        <v>0</v>
      </c>
      <c r="H905" s="79" t="b">
        <v>0</v>
      </c>
      <c r="I905" s="79" t="b">
        <v>0</v>
      </c>
      <c r="J905" s="79" t="b">
        <v>0</v>
      </c>
      <c r="K905" s="79" t="b">
        <v>0</v>
      </c>
      <c r="L905" s="79" t="b">
        <v>0</v>
      </c>
    </row>
    <row r="906" spans="1:12" ht="15">
      <c r="A906" s="111" t="s">
        <v>1487</v>
      </c>
      <c r="B906" s="111" t="s">
        <v>1488</v>
      </c>
      <c r="C906" s="79">
        <v>4</v>
      </c>
      <c r="D906" s="115">
        <v>0.0035545617816617895</v>
      </c>
      <c r="E906" s="115">
        <v>2.532435864506711</v>
      </c>
      <c r="F906" s="79" t="s">
        <v>1399</v>
      </c>
      <c r="G906" s="79" t="b">
        <v>0</v>
      </c>
      <c r="H906" s="79" t="b">
        <v>0</v>
      </c>
      <c r="I906" s="79" t="b">
        <v>0</v>
      </c>
      <c r="J906" s="79" t="b">
        <v>0</v>
      </c>
      <c r="K906" s="79" t="b">
        <v>0</v>
      </c>
      <c r="L906" s="79" t="b">
        <v>0</v>
      </c>
    </row>
    <row r="907" spans="1:12" ht="15">
      <c r="A907" s="111" t="s">
        <v>1714</v>
      </c>
      <c r="B907" s="111" t="s">
        <v>1448</v>
      </c>
      <c r="C907" s="79">
        <v>3</v>
      </c>
      <c r="D907" s="115">
        <v>0.0029263912527334166</v>
      </c>
      <c r="E907" s="115">
        <v>2.657374601115011</v>
      </c>
      <c r="F907" s="79" t="s">
        <v>1399</v>
      </c>
      <c r="G907" s="79" t="b">
        <v>0</v>
      </c>
      <c r="H907" s="79" t="b">
        <v>0</v>
      </c>
      <c r="I907" s="79" t="b">
        <v>0</v>
      </c>
      <c r="J907" s="79" t="b">
        <v>0</v>
      </c>
      <c r="K907" s="79" t="b">
        <v>0</v>
      </c>
      <c r="L907" s="79" t="b">
        <v>0</v>
      </c>
    </row>
    <row r="908" spans="1:12" ht="15">
      <c r="A908" s="111" t="s">
        <v>1579</v>
      </c>
      <c r="B908" s="111" t="s">
        <v>1439</v>
      </c>
      <c r="C908" s="79">
        <v>3</v>
      </c>
      <c r="D908" s="115">
        <v>0.0029263912527334166</v>
      </c>
      <c r="E908" s="115">
        <v>1.465489074876098</v>
      </c>
      <c r="F908" s="79" t="s">
        <v>1399</v>
      </c>
      <c r="G908" s="79" t="b">
        <v>0</v>
      </c>
      <c r="H908" s="79" t="b">
        <v>0</v>
      </c>
      <c r="I908" s="79" t="b">
        <v>0</v>
      </c>
      <c r="J908" s="79" t="b">
        <v>0</v>
      </c>
      <c r="K908" s="79" t="b">
        <v>0</v>
      </c>
      <c r="L908" s="79" t="b">
        <v>0</v>
      </c>
    </row>
    <row r="909" spans="1:12" ht="15">
      <c r="A909" s="111" t="s">
        <v>1491</v>
      </c>
      <c r="B909" s="111" t="s">
        <v>1874</v>
      </c>
      <c r="C909" s="79">
        <v>3</v>
      </c>
      <c r="D909" s="115">
        <v>0.003921084626019718</v>
      </c>
      <c r="E909" s="115">
        <v>2.180253346395349</v>
      </c>
      <c r="F909" s="79" t="s">
        <v>1399</v>
      </c>
      <c r="G909" s="79" t="b">
        <v>0</v>
      </c>
      <c r="H909" s="79" t="b">
        <v>0</v>
      </c>
      <c r="I909" s="79" t="b">
        <v>0</v>
      </c>
      <c r="J909" s="79" t="b">
        <v>0</v>
      </c>
      <c r="K909" s="79" t="b">
        <v>0</v>
      </c>
      <c r="L909" s="79" t="b">
        <v>0</v>
      </c>
    </row>
    <row r="910" spans="1:12" ht="15">
      <c r="A910" s="111" t="s">
        <v>1874</v>
      </c>
      <c r="B910" s="111" t="s">
        <v>1491</v>
      </c>
      <c r="C910" s="79">
        <v>3</v>
      </c>
      <c r="D910" s="115">
        <v>0.003921084626019718</v>
      </c>
      <c r="E910" s="115">
        <v>2.180253346395349</v>
      </c>
      <c r="F910" s="79" t="s">
        <v>1399</v>
      </c>
      <c r="G910" s="79" t="b">
        <v>0</v>
      </c>
      <c r="H910" s="79" t="b">
        <v>0</v>
      </c>
      <c r="I910" s="79" t="b">
        <v>0</v>
      </c>
      <c r="J910" s="79" t="b">
        <v>0</v>
      </c>
      <c r="K910" s="79" t="b">
        <v>0</v>
      </c>
      <c r="L910" s="79" t="b">
        <v>0</v>
      </c>
    </row>
    <row r="911" spans="1:12" ht="15">
      <c r="A911" s="111" t="s">
        <v>1482</v>
      </c>
      <c r="B911" s="111" t="s">
        <v>1483</v>
      </c>
      <c r="C911" s="79">
        <v>3</v>
      </c>
      <c r="D911" s="115">
        <v>0.00329350298113303</v>
      </c>
      <c r="E911" s="115">
        <v>2.657374601115011</v>
      </c>
      <c r="F911" s="79" t="s">
        <v>1399</v>
      </c>
      <c r="G911" s="79" t="b">
        <v>0</v>
      </c>
      <c r="H911" s="79" t="b">
        <v>0</v>
      </c>
      <c r="I911" s="79" t="b">
        <v>0</v>
      </c>
      <c r="J911" s="79" t="b">
        <v>0</v>
      </c>
      <c r="K911" s="79" t="b">
        <v>0</v>
      </c>
      <c r="L911" s="79" t="b">
        <v>0</v>
      </c>
    </row>
    <row r="912" spans="1:12" ht="15">
      <c r="A912" s="111" t="s">
        <v>1817</v>
      </c>
      <c r="B912" s="111" t="s">
        <v>1818</v>
      </c>
      <c r="C912" s="79">
        <v>3</v>
      </c>
      <c r="D912" s="115">
        <v>0.0029263912527334166</v>
      </c>
      <c r="E912" s="115">
        <v>2.657374601115011</v>
      </c>
      <c r="F912" s="79" t="s">
        <v>1399</v>
      </c>
      <c r="G912" s="79" t="b">
        <v>0</v>
      </c>
      <c r="H912" s="79" t="b">
        <v>0</v>
      </c>
      <c r="I912" s="79" t="b">
        <v>0</v>
      </c>
      <c r="J912" s="79" t="b">
        <v>0</v>
      </c>
      <c r="K912" s="79" t="b">
        <v>0</v>
      </c>
      <c r="L912" s="79" t="b">
        <v>0</v>
      </c>
    </row>
    <row r="913" spans="1:12" ht="15">
      <c r="A913" s="111" t="s">
        <v>1818</v>
      </c>
      <c r="B913" s="111" t="s">
        <v>1819</v>
      </c>
      <c r="C913" s="79">
        <v>3</v>
      </c>
      <c r="D913" s="115">
        <v>0.0029263912527334166</v>
      </c>
      <c r="E913" s="115">
        <v>2.657374601115011</v>
      </c>
      <c r="F913" s="79" t="s">
        <v>1399</v>
      </c>
      <c r="G913" s="79" t="b">
        <v>0</v>
      </c>
      <c r="H913" s="79" t="b">
        <v>0</v>
      </c>
      <c r="I913" s="79" t="b">
        <v>0</v>
      </c>
      <c r="J913" s="79" t="b">
        <v>0</v>
      </c>
      <c r="K913" s="79" t="b">
        <v>0</v>
      </c>
      <c r="L913" s="79" t="b">
        <v>0</v>
      </c>
    </row>
    <row r="914" spans="1:12" ht="15">
      <c r="A914" s="111" t="s">
        <v>1819</v>
      </c>
      <c r="B914" s="111" t="s">
        <v>1820</v>
      </c>
      <c r="C914" s="79">
        <v>3</v>
      </c>
      <c r="D914" s="115">
        <v>0.0029263912527334166</v>
      </c>
      <c r="E914" s="115">
        <v>2.657374601115011</v>
      </c>
      <c r="F914" s="79" t="s">
        <v>1399</v>
      </c>
      <c r="G914" s="79" t="b">
        <v>0</v>
      </c>
      <c r="H914" s="79" t="b">
        <v>0</v>
      </c>
      <c r="I914" s="79" t="b">
        <v>0</v>
      </c>
      <c r="J914" s="79" t="b">
        <v>0</v>
      </c>
      <c r="K914" s="79" t="b">
        <v>0</v>
      </c>
      <c r="L914" s="79" t="b">
        <v>0</v>
      </c>
    </row>
    <row r="915" spans="1:12" ht="15">
      <c r="A915" s="111" t="s">
        <v>1820</v>
      </c>
      <c r="B915" s="111" t="s">
        <v>1821</v>
      </c>
      <c r="C915" s="79">
        <v>3</v>
      </c>
      <c r="D915" s="115">
        <v>0.0029263912527334166</v>
      </c>
      <c r="E915" s="115">
        <v>2.657374601115011</v>
      </c>
      <c r="F915" s="79" t="s">
        <v>1399</v>
      </c>
      <c r="G915" s="79" t="b">
        <v>0</v>
      </c>
      <c r="H915" s="79" t="b">
        <v>0</v>
      </c>
      <c r="I915" s="79" t="b">
        <v>0</v>
      </c>
      <c r="J915" s="79" t="b">
        <v>0</v>
      </c>
      <c r="K915" s="79" t="b">
        <v>0</v>
      </c>
      <c r="L915" s="79" t="b">
        <v>0</v>
      </c>
    </row>
    <row r="916" spans="1:12" ht="15">
      <c r="A916" s="111" t="s">
        <v>1821</v>
      </c>
      <c r="B916" s="111" t="s">
        <v>1822</v>
      </c>
      <c r="C916" s="79">
        <v>3</v>
      </c>
      <c r="D916" s="115">
        <v>0.0029263912527334166</v>
      </c>
      <c r="E916" s="115">
        <v>2.657374601115011</v>
      </c>
      <c r="F916" s="79" t="s">
        <v>1399</v>
      </c>
      <c r="G916" s="79" t="b">
        <v>0</v>
      </c>
      <c r="H916" s="79" t="b">
        <v>0</v>
      </c>
      <c r="I916" s="79" t="b">
        <v>0</v>
      </c>
      <c r="J916" s="79" t="b">
        <v>0</v>
      </c>
      <c r="K916" s="79" t="b">
        <v>0</v>
      </c>
      <c r="L916" s="79" t="b">
        <v>0</v>
      </c>
    </row>
    <row r="917" spans="1:12" ht="15">
      <c r="A917" s="111" t="s">
        <v>1822</v>
      </c>
      <c r="B917" s="111" t="s">
        <v>1823</v>
      </c>
      <c r="C917" s="79">
        <v>3</v>
      </c>
      <c r="D917" s="115">
        <v>0.0029263912527334166</v>
      </c>
      <c r="E917" s="115">
        <v>2.657374601115011</v>
      </c>
      <c r="F917" s="79" t="s">
        <v>1399</v>
      </c>
      <c r="G917" s="79" t="b">
        <v>0</v>
      </c>
      <c r="H917" s="79" t="b">
        <v>0</v>
      </c>
      <c r="I917" s="79" t="b">
        <v>0</v>
      </c>
      <c r="J917" s="79" t="b">
        <v>0</v>
      </c>
      <c r="K917" s="79" t="b">
        <v>0</v>
      </c>
      <c r="L917" s="79" t="b">
        <v>0</v>
      </c>
    </row>
    <row r="918" spans="1:12" ht="15">
      <c r="A918" s="111" t="s">
        <v>1770</v>
      </c>
      <c r="B918" s="111" t="s">
        <v>1824</v>
      </c>
      <c r="C918" s="79">
        <v>3</v>
      </c>
      <c r="D918" s="115">
        <v>0.0029263912527334166</v>
      </c>
      <c r="E918" s="115">
        <v>2.657374601115011</v>
      </c>
      <c r="F918" s="79" t="s">
        <v>1399</v>
      </c>
      <c r="G918" s="79" t="b">
        <v>0</v>
      </c>
      <c r="H918" s="79" t="b">
        <v>0</v>
      </c>
      <c r="I918" s="79" t="b">
        <v>0</v>
      </c>
      <c r="J918" s="79" t="b">
        <v>0</v>
      </c>
      <c r="K918" s="79" t="b">
        <v>0</v>
      </c>
      <c r="L918" s="79" t="b">
        <v>0</v>
      </c>
    </row>
    <row r="919" spans="1:12" ht="15">
      <c r="A919" s="111" t="s">
        <v>1824</v>
      </c>
      <c r="B919" s="111" t="s">
        <v>1825</v>
      </c>
      <c r="C919" s="79">
        <v>3</v>
      </c>
      <c r="D919" s="115">
        <v>0.0029263912527334166</v>
      </c>
      <c r="E919" s="115">
        <v>2.657374601115011</v>
      </c>
      <c r="F919" s="79" t="s">
        <v>1399</v>
      </c>
      <c r="G919" s="79" t="b">
        <v>0</v>
      </c>
      <c r="H919" s="79" t="b">
        <v>0</v>
      </c>
      <c r="I919" s="79" t="b">
        <v>0</v>
      </c>
      <c r="J919" s="79" t="b">
        <v>0</v>
      </c>
      <c r="K919" s="79" t="b">
        <v>0</v>
      </c>
      <c r="L919" s="79" t="b">
        <v>0</v>
      </c>
    </row>
    <row r="920" spans="1:12" ht="15">
      <c r="A920" s="111" t="s">
        <v>1825</v>
      </c>
      <c r="B920" s="111" t="s">
        <v>1687</v>
      </c>
      <c r="C920" s="79">
        <v>3</v>
      </c>
      <c r="D920" s="115">
        <v>0.0029263912527334166</v>
      </c>
      <c r="E920" s="115">
        <v>2.180253346395349</v>
      </c>
      <c r="F920" s="79" t="s">
        <v>1399</v>
      </c>
      <c r="G920" s="79" t="b">
        <v>0</v>
      </c>
      <c r="H920" s="79" t="b">
        <v>0</v>
      </c>
      <c r="I920" s="79" t="b">
        <v>0</v>
      </c>
      <c r="J920" s="79" t="b">
        <v>0</v>
      </c>
      <c r="K920" s="79" t="b">
        <v>0</v>
      </c>
      <c r="L920" s="79" t="b">
        <v>0</v>
      </c>
    </row>
    <row r="921" spans="1:12" ht="15">
      <c r="A921" s="111" t="s">
        <v>1687</v>
      </c>
      <c r="B921" s="111" t="s">
        <v>1771</v>
      </c>
      <c r="C921" s="79">
        <v>3</v>
      </c>
      <c r="D921" s="115">
        <v>0.0029263912527334166</v>
      </c>
      <c r="E921" s="115">
        <v>2.180253346395349</v>
      </c>
      <c r="F921" s="79" t="s">
        <v>1399</v>
      </c>
      <c r="G921" s="79" t="b">
        <v>0</v>
      </c>
      <c r="H921" s="79" t="b">
        <v>0</v>
      </c>
      <c r="I921" s="79" t="b">
        <v>0</v>
      </c>
      <c r="J921" s="79" t="b">
        <v>0</v>
      </c>
      <c r="K921" s="79" t="b">
        <v>0</v>
      </c>
      <c r="L921" s="79" t="b">
        <v>0</v>
      </c>
    </row>
    <row r="922" spans="1:12" ht="15">
      <c r="A922" s="111" t="s">
        <v>1771</v>
      </c>
      <c r="B922" s="111" t="s">
        <v>1497</v>
      </c>
      <c r="C922" s="79">
        <v>3</v>
      </c>
      <c r="D922" s="115">
        <v>0.0029263912527334166</v>
      </c>
      <c r="E922" s="115">
        <v>2.435525851498655</v>
      </c>
      <c r="F922" s="79" t="s">
        <v>1399</v>
      </c>
      <c r="G922" s="79" t="b">
        <v>0</v>
      </c>
      <c r="H922" s="79" t="b">
        <v>0</v>
      </c>
      <c r="I922" s="79" t="b">
        <v>0</v>
      </c>
      <c r="J922" s="79" t="b">
        <v>0</v>
      </c>
      <c r="K922" s="79" t="b">
        <v>0</v>
      </c>
      <c r="L922" s="79" t="b">
        <v>0</v>
      </c>
    </row>
    <row r="923" spans="1:12" ht="15">
      <c r="A923" s="111" t="s">
        <v>1497</v>
      </c>
      <c r="B923" s="111" t="s">
        <v>1687</v>
      </c>
      <c r="C923" s="79">
        <v>3</v>
      </c>
      <c r="D923" s="115">
        <v>0.0029263912527334166</v>
      </c>
      <c r="E923" s="115">
        <v>1.9584045967789923</v>
      </c>
      <c r="F923" s="79" t="s">
        <v>1399</v>
      </c>
      <c r="G923" s="79" t="b">
        <v>0</v>
      </c>
      <c r="H923" s="79" t="b">
        <v>0</v>
      </c>
      <c r="I923" s="79" t="b">
        <v>0</v>
      </c>
      <c r="J923" s="79" t="b">
        <v>0</v>
      </c>
      <c r="K923" s="79" t="b">
        <v>0</v>
      </c>
      <c r="L923" s="79" t="b">
        <v>0</v>
      </c>
    </row>
    <row r="924" spans="1:12" ht="15">
      <c r="A924" s="111" t="s">
        <v>1687</v>
      </c>
      <c r="B924" s="111" t="s">
        <v>1519</v>
      </c>
      <c r="C924" s="79">
        <v>3</v>
      </c>
      <c r="D924" s="115">
        <v>0.0029263912527334166</v>
      </c>
      <c r="E924" s="115">
        <v>1.9584045967789923</v>
      </c>
      <c r="F924" s="79" t="s">
        <v>1399</v>
      </c>
      <c r="G924" s="79" t="b">
        <v>0</v>
      </c>
      <c r="H924" s="79" t="b">
        <v>0</v>
      </c>
      <c r="I924" s="79" t="b">
        <v>0</v>
      </c>
      <c r="J924" s="79" t="b">
        <v>1</v>
      </c>
      <c r="K924" s="79" t="b">
        <v>0</v>
      </c>
      <c r="L924" s="79" t="b">
        <v>0</v>
      </c>
    </row>
    <row r="925" spans="1:12" ht="15">
      <c r="A925" s="111" t="s">
        <v>1519</v>
      </c>
      <c r="B925" s="111" t="s">
        <v>1516</v>
      </c>
      <c r="C925" s="79">
        <v>3</v>
      </c>
      <c r="D925" s="115">
        <v>0.0029263912527334166</v>
      </c>
      <c r="E925" s="115">
        <v>2.23140586884273</v>
      </c>
      <c r="F925" s="79" t="s">
        <v>1399</v>
      </c>
      <c r="G925" s="79" t="b">
        <v>1</v>
      </c>
      <c r="H925" s="79" t="b">
        <v>0</v>
      </c>
      <c r="I925" s="79" t="b">
        <v>0</v>
      </c>
      <c r="J925" s="79" t="b">
        <v>0</v>
      </c>
      <c r="K925" s="79" t="b">
        <v>0</v>
      </c>
      <c r="L925" s="79" t="b">
        <v>0</v>
      </c>
    </row>
    <row r="926" spans="1:12" ht="15">
      <c r="A926" s="111" t="s">
        <v>1827</v>
      </c>
      <c r="B926" s="111" t="s">
        <v>1828</v>
      </c>
      <c r="C926" s="79">
        <v>3</v>
      </c>
      <c r="D926" s="115">
        <v>0.0029263912527334166</v>
      </c>
      <c r="E926" s="115">
        <v>2.657374601115011</v>
      </c>
      <c r="F926" s="79" t="s">
        <v>1399</v>
      </c>
      <c r="G926" s="79" t="b">
        <v>0</v>
      </c>
      <c r="H926" s="79" t="b">
        <v>0</v>
      </c>
      <c r="I926" s="79" t="b">
        <v>0</v>
      </c>
      <c r="J926" s="79" t="b">
        <v>0</v>
      </c>
      <c r="K926" s="79" t="b">
        <v>0</v>
      </c>
      <c r="L926" s="79" t="b">
        <v>0</v>
      </c>
    </row>
    <row r="927" spans="1:12" ht="15">
      <c r="A927" s="111" t="s">
        <v>1828</v>
      </c>
      <c r="B927" s="111" t="s">
        <v>1687</v>
      </c>
      <c r="C927" s="79">
        <v>3</v>
      </c>
      <c r="D927" s="115">
        <v>0.0029263912527334166</v>
      </c>
      <c r="E927" s="115">
        <v>2.180253346395349</v>
      </c>
      <c r="F927" s="79" t="s">
        <v>1399</v>
      </c>
      <c r="G927" s="79" t="b">
        <v>0</v>
      </c>
      <c r="H927" s="79" t="b">
        <v>0</v>
      </c>
      <c r="I927" s="79" t="b">
        <v>0</v>
      </c>
      <c r="J927" s="79" t="b">
        <v>0</v>
      </c>
      <c r="K927" s="79" t="b">
        <v>0</v>
      </c>
      <c r="L927" s="79" t="b">
        <v>0</v>
      </c>
    </row>
    <row r="928" spans="1:12" ht="15">
      <c r="A928" s="111" t="s">
        <v>1687</v>
      </c>
      <c r="B928" s="111" t="s">
        <v>1829</v>
      </c>
      <c r="C928" s="79">
        <v>3</v>
      </c>
      <c r="D928" s="115">
        <v>0.0029263912527334166</v>
      </c>
      <c r="E928" s="115">
        <v>2.180253346395349</v>
      </c>
      <c r="F928" s="79" t="s">
        <v>1399</v>
      </c>
      <c r="G928" s="79" t="b">
        <v>0</v>
      </c>
      <c r="H928" s="79" t="b">
        <v>0</v>
      </c>
      <c r="I928" s="79" t="b">
        <v>0</v>
      </c>
      <c r="J928" s="79" t="b">
        <v>0</v>
      </c>
      <c r="K928" s="79" t="b">
        <v>0</v>
      </c>
      <c r="L928" s="79" t="b">
        <v>0</v>
      </c>
    </row>
    <row r="929" spans="1:12" ht="15">
      <c r="A929" s="111" t="s">
        <v>1829</v>
      </c>
      <c r="B929" s="111" t="s">
        <v>1830</v>
      </c>
      <c r="C929" s="79">
        <v>3</v>
      </c>
      <c r="D929" s="115">
        <v>0.0029263912527334166</v>
      </c>
      <c r="E929" s="115">
        <v>2.657374601115011</v>
      </c>
      <c r="F929" s="79" t="s">
        <v>1399</v>
      </c>
      <c r="G929" s="79" t="b">
        <v>0</v>
      </c>
      <c r="H929" s="79" t="b">
        <v>0</v>
      </c>
      <c r="I929" s="79" t="b">
        <v>0</v>
      </c>
      <c r="J929" s="79" t="b">
        <v>0</v>
      </c>
      <c r="K929" s="79" t="b">
        <v>0</v>
      </c>
      <c r="L929" s="79" t="b">
        <v>0</v>
      </c>
    </row>
    <row r="930" spans="1:12" ht="15">
      <c r="A930" s="111" t="s">
        <v>1830</v>
      </c>
      <c r="B930" s="111" t="s">
        <v>1718</v>
      </c>
      <c r="C930" s="79">
        <v>3</v>
      </c>
      <c r="D930" s="115">
        <v>0.0029263912527334166</v>
      </c>
      <c r="E930" s="115">
        <v>2.3563446054510298</v>
      </c>
      <c r="F930" s="79" t="s">
        <v>1399</v>
      </c>
      <c r="G930" s="79" t="b">
        <v>0</v>
      </c>
      <c r="H930" s="79" t="b">
        <v>0</v>
      </c>
      <c r="I930" s="79" t="b">
        <v>0</v>
      </c>
      <c r="J930" s="79" t="b">
        <v>0</v>
      </c>
      <c r="K930" s="79" t="b">
        <v>0</v>
      </c>
      <c r="L930" s="79" t="b">
        <v>0</v>
      </c>
    </row>
    <row r="931" spans="1:12" ht="15">
      <c r="A931" s="111" t="s">
        <v>1719</v>
      </c>
      <c r="B931" s="111" t="s">
        <v>1772</v>
      </c>
      <c r="C931" s="79">
        <v>3</v>
      </c>
      <c r="D931" s="115">
        <v>0.0029263912527334166</v>
      </c>
      <c r="E931" s="115">
        <v>2.23140586884273</v>
      </c>
      <c r="F931" s="79" t="s">
        <v>1399</v>
      </c>
      <c r="G931" s="79" t="b">
        <v>0</v>
      </c>
      <c r="H931" s="79" t="b">
        <v>0</v>
      </c>
      <c r="I931" s="79" t="b">
        <v>0</v>
      </c>
      <c r="J931" s="79" t="b">
        <v>0</v>
      </c>
      <c r="K931" s="79" t="b">
        <v>0</v>
      </c>
      <c r="L931" s="79" t="b">
        <v>0</v>
      </c>
    </row>
    <row r="932" spans="1:12" ht="15">
      <c r="A932" s="111" t="s">
        <v>1772</v>
      </c>
      <c r="B932" s="111" t="s">
        <v>1831</v>
      </c>
      <c r="C932" s="79">
        <v>3</v>
      </c>
      <c r="D932" s="115">
        <v>0.0029263912527334166</v>
      </c>
      <c r="E932" s="115">
        <v>2.532435864506711</v>
      </c>
      <c r="F932" s="79" t="s">
        <v>1399</v>
      </c>
      <c r="G932" s="79" t="b">
        <v>0</v>
      </c>
      <c r="H932" s="79" t="b">
        <v>0</v>
      </c>
      <c r="I932" s="79" t="b">
        <v>0</v>
      </c>
      <c r="J932" s="79" t="b">
        <v>0</v>
      </c>
      <c r="K932" s="79" t="b">
        <v>0</v>
      </c>
      <c r="L932" s="79" t="b">
        <v>0</v>
      </c>
    </row>
    <row r="933" spans="1:12" ht="15">
      <c r="A933" s="111" t="s">
        <v>1831</v>
      </c>
      <c r="B933" s="111" t="s">
        <v>1568</v>
      </c>
      <c r="C933" s="79">
        <v>3</v>
      </c>
      <c r="D933" s="115">
        <v>0.0029263912527334166</v>
      </c>
      <c r="E933" s="115">
        <v>2.657374601115011</v>
      </c>
      <c r="F933" s="79" t="s">
        <v>1399</v>
      </c>
      <c r="G933" s="79" t="b">
        <v>0</v>
      </c>
      <c r="H933" s="79" t="b">
        <v>0</v>
      </c>
      <c r="I933" s="79" t="b">
        <v>0</v>
      </c>
      <c r="J933" s="79" t="b">
        <v>0</v>
      </c>
      <c r="K933" s="79" t="b">
        <v>0</v>
      </c>
      <c r="L933" s="79" t="b">
        <v>0</v>
      </c>
    </row>
    <row r="934" spans="1:12" ht="15">
      <c r="A934" s="111" t="s">
        <v>1568</v>
      </c>
      <c r="B934" s="111" t="s">
        <v>1832</v>
      </c>
      <c r="C934" s="79">
        <v>3</v>
      </c>
      <c r="D934" s="115">
        <v>0.0029263912527334166</v>
      </c>
      <c r="E934" s="115">
        <v>2.657374601115011</v>
      </c>
      <c r="F934" s="79" t="s">
        <v>1399</v>
      </c>
      <c r="G934" s="79" t="b">
        <v>0</v>
      </c>
      <c r="H934" s="79" t="b">
        <v>0</v>
      </c>
      <c r="I934" s="79" t="b">
        <v>0</v>
      </c>
      <c r="J934" s="79" t="b">
        <v>0</v>
      </c>
      <c r="K934" s="79" t="b">
        <v>0</v>
      </c>
      <c r="L934" s="79" t="b">
        <v>0</v>
      </c>
    </row>
    <row r="935" spans="1:12" ht="15">
      <c r="A935" s="111" t="s">
        <v>1832</v>
      </c>
      <c r="B935" s="111" t="s">
        <v>1720</v>
      </c>
      <c r="C935" s="79">
        <v>3</v>
      </c>
      <c r="D935" s="115">
        <v>0.0029263912527334166</v>
      </c>
      <c r="E935" s="115">
        <v>2.3563446054510298</v>
      </c>
      <c r="F935" s="79" t="s">
        <v>1399</v>
      </c>
      <c r="G935" s="79" t="b">
        <v>0</v>
      </c>
      <c r="H935" s="79" t="b">
        <v>0</v>
      </c>
      <c r="I935" s="79" t="b">
        <v>0</v>
      </c>
      <c r="J935" s="79" t="b">
        <v>0</v>
      </c>
      <c r="K935" s="79" t="b">
        <v>0</v>
      </c>
      <c r="L935" s="79" t="b">
        <v>0</v>
      </c>
    </row>
    <row r="936" spans="1:12" ht="15">
      <c r="A936" s="111" t="s">
        <v>1724</v>
      </c>
      <c r="B936" s="111" t="s">
        <v>1833</v>
      </c>
      <c r="C936" s="79">
        <v>3</v>
      </c>
      <c r="D936" s="115">
        <v>0.0029263912527334166</v>
      </c>
      <c r="E936" s="115">
        <v>2.3563446054510298</v>
      </c>
      <c r="F936" s="79" t="s">
        <v>1399</v>
      </c>
      <c r="G936" s="79" t="b">
        <v>0</v>
      </c>
      <c r="H936" s="79" t="b">
        <v>0</v>
      </c>
      <c r="I936" s="79" t="b">
        <v>0</v>
      </c>
      <c r="J936" s="79" t="b">
        <v>0</v>
      </c>
      <c r="K936" s="79" t="b">
        <v>1</v>
      </c>
      <c r="L936" s="79" t="b">
        <v>0</v>
      </c>
    </row>
    <row r="937" spans="1:12" ht="15">
      <c r="A937" s="111" t="s">
        <v>1833</v>
      </c>
      <c r="B937" s="111" t="s">
        <v>1437</v>
      </c>
      <c r="C937" s="79">
        <v>3</v>
      </c>
      <c r="D937" s="115">
        <v>0.0029263912527334166</v>
      </c>
      <c r="E937" s="115">
        <v>1.9040469344563995</v>
      </c>
      <c r="F937" s="79" t="s">
        <v>1399</v>
      </c>
      <c r="G937" s="79" t="b">
        <v>0</v>
      </c>
      <c r="H937" s="79" t="b">
        <v>1</v>
      </c>
      <c r="I937" s="79" t="b">
        <v>0</v>
      </c>
      <c r="J937" s="79" t="b">
        <v>0</v>
      </c>
      <c r="K937" s="79" t="b">
        <v>0</v>
      </c>
      <c r="L937" s="79" t="b">
        <v>0</v>
      </c>
    </row>
    <row r="938" spans="1:12" ht="15">
      <c r="A938" s="111" t="s">
        <v>1437</v>
      </c>
      <c r="B938" s="111" t="s">
        <v>1834</v>
      </c>
      <c r="C938" s="79">
        <v>3</v>
      </c>
      <c r="D938" s="115">
        <v>0.0029263912527334166</v>
      </c>
      <c r="E938" s="115">
        <v>1.9040469344563995</v>
      </c>
      <c r="F938" s="79" t="s">
        <v>1399</v>
      </c>
      <c r="G938" s="79" t="b">
        <v>0</v>
      </c>
      <c r="H938" s="79" t="b">
        <v>0</v>
      </c>
      <c r="I938" s="79" t="b">
        <v>0</v>
      </c>
      <c r="J938" s="79" t="b">
        <v>0</v>
      </c>
      <c r="K938" s="79" t="b">
        <v>0</v>
      </c>
      <c r="L938" s="79" t="b">
        <v>0</v>
      </c>
    </row>
    <row r="939" spans="1:12" ht="15">
      <c r="A939" s="111" t="s">
        <v>1834</v>
      </c>
      <c r="B939" s="111" t="s">
        <v>1444</v>
      </c>
      <c r="C939" s="79">
        <v>3</v>
      </c>
      <c r="D939" s="115">
        <v>0.0029263912527334166</v>
      </c>
      <c r="E939" s="115">
        <v>2.435525851498655</v>
      </c>
      <c r="F939" s="79" t="s">
        <v>1399</v>
      </c>
      <c r="G939" s="79" t="b">
        <v>0</v>
      </c>
      <c r="H939" s="79" t="b">
        <v>0</v>
      </c>
      <c r="I939" s="79" t="b">
        <v>0</v>
      </c>
      <c r="J939" s="79" t="b">
        <v>0</v>
      </c>
      <c r="K939" s="79" t="b">
        <v>0</v>
      </c>
      <c r="L939" s="79" t="b">
        <v>0</v>
      </c>
    </row>
    <row r="940" spans="1:12" ht="15">
      <c r="A940" s="111" t="s">
        <v>1438</v>
      </c>
      <c r="B940" s="111" t="s">
        <v>1725</v>
      </c>
      <c r="C940" s="79">
        <v>3</v>
      </c>
      <c r="D940" s="115">
        <v>0.0029263912527334166</v>
      </c>
      <c r="E940" s="115">
        <v>1.4717380241530995</v>
      </c>
      <c r="F940" s="79" t="s">
        <v>1399</v>
      </c>
      <c r="G940" s="79" t="b">
        <v>1</v>
      </c>
      <c r="H940" s="79" t="b">
        <v>0</v>
      </c>
      <c r="I940" s="79" t="b">
        <v>0</v>
      </c>
      <c r="J940" s="79" t="b">
        <v>0</v>
      </c>
      <c r="K940" s="79" t="b">
        <v>0</v>
      </c>
      <c r="L940" s="79" t="b">
        <v>0</v>
      </c>
    </row>
    <row r="941" spans="1:12" ht="15">
      <c r="A941" s="111" t="s">
        <v>1725</v>
      </c>
      <c r="B941" s="111" t="s">
        <v>1581</v>
      </c>
      <c r="C941" s="79">
        <v>3</v>
      </c>
      <c r="D941" s="115">
        <v>0.0029263912527334166</v>
      </c>
      <c r="E941" s="115">
        <v>2.532435864506711</v>
      </c>
      <c r="F941" s="79" t="s">
        <v>1399</v>
      </c>
      <c r="G941" s="79" t="b">
        <v>0</v>
      </c>
      <c r="H941" s="79" t="b">
        <v>0</v>
      </c>
      <c r="I941" s="79" t="b">
        <v>0</v>
      </c>
      <c r="J941" s="79" t="b">
        <v>0</v>
      </c>
      <c r="K941" s="79" t="b">
        <v>0</v>
      </c>
      <c r="L941" s="79" t="b">
        <v>0</v>
      </c>
    </row>
    <row r="942" spans="1:12" ht="15">
      <c r="A942" s="111" t="s">
        <v>1581</v>
      </c>
      <c r="B942" s="111" t="s">
        <v>1438</v>
      </c>
      <c r="C942" s="79">
        <v>3</v>
      </c>
      <c r="D942" s="115">
        <v>0.0029263912527334166</v>
      </c>
      <c r="E942" s="115">
        <v>1.3661044427401863</v>
      </c>
      <c r="F942" s="79" t="s">
        <v>1399</v>
      </c>
      <c r="G942" s="79" t="b">
        <v>0</v>
      </c>
      <c r="H942" s="79" t="b">
        <v>0</v>
      </c>
      <c r="I942" s="79" t="b">
        <v>0</v>
      </c>
      <c r="J942" s="79" t="b">
        <v>1</v>
      </c>
      <c r="K942" s="79" t="b">
        <v>0</v>
      </c>
      <c r="L942" s="79" t="b">
        <v>0</v>
      </c>
    </row>
    <row r="943" spans="1:12" ht="15">
      <c r="A943" s="111" t="s">
        <v>1438</v>
      </c>
      <c r="B943" s="111" t="s">
        <v>1487</v>
      </c>
      <c r="C943" s="79">
        <v>3</v>
      </c>
      <c r="D943" s="115">
        <v>0.0029263912527334166</v>
      </c>
      <c r="E943" s="115">
        <v>1.3467992875447994</v>
      </c>
      <c r="F943" s="79" t="s">
        <v>1399</v>
      </c>
      <c r="G943" s="79" t="b">
        <v>1</v>
      </c>
      <c r="H943" s="79" t="b">
        <v>0</v>
      </c>
      <c r="I943" s="79" t="b">
        <v>0</v>
      </c>
      <c r="J943" s="79" t="b">
        <v>0</v>
      </c>
      <c r="K943" s="79" t="b">
        <v>0</v>
      </c>
      <c r="L943" s="79" t="b">
        <v>0</v>
      </c>
    </row>
    <row r="944" spans="1:12" ht="15">
      <c r="A944" s="111" t="s">
        <v>1488</v>
      </c>
      <c r="B944" s="111" t="s">
        <v>1718</v>
      </c>
      <c r="C944" s="79">
        <v>3</v>
      </c>
      <c r="D944" s="115">
        <v>0.0029263912527334166</v>
      </c>
      <c r="E944" s="115">
        <v>2.23140586884273</v>
      </c>
      <c r="F944" s="79" t="s">
        <v>1399</v>
      </c>
      <c r="G944" s="79" t="b">
        <v>0</v>
      </c>
      <c r="H944" s="79" t="b">
        <v>0</v>
      </c>
      <c r="I944" s="79" t="b">
        <v>0</v>
      </c>
      <c r="J944" s="79" t="b">
        <v>0</v>
      </c>
      <c r="K944" s="79" t="b">
        <v>0</v>
      </c>
      <c r="L944" s="79" t="b">
        <v>0</v>
      </c>
    </row>
    <row r="945" spans="1:12" ht="15">
      <c r="A945" s="111" t="s">
        <v>1719</v>
      </c>
      <c r="B945" s="111" t="s">
        <v>1835</v>
      </c>
      <c r="C945" s="79">
        <v>3</v>
      </c>
      <c r="D945" s="115">
        <v>0.0029263912527334166</v>
      </c>
      <c r="E945" s="115">
        <v>2.3563446054510298</v>
      </c>
      <c r="F945" s="79" t="s">
        <v>1399</v>
      </c>
      <c r="G945" s="79" t="b">
        <v>0</v>
      </c>
      <c r="H945" s="79" t="b">
        <v>0</v>
      </c>
      <c r="I945" s="79" t="b">
        <v>0</v>
      </c>
      <c r="J945" s="79" t="b">
        <v>0</v>
      </c>
      <c r="K945" s="79" t="b">
        <v>0</v>
      </c>
      <c r="L945" s="79" t="b">
        <v>0</v>
      </c>
    </row>
    <row r="946" spans="1:12" ht="15">
      <c r="A946" s="111" t="s">
        <v>1835</v>
      </c>
      <c r="B946" s="111" t="s">
        <v>1443</v>
      </c>
      <c r="C946" s="79">
        <v>3</v>
      </c>
      <c r="D946" s="115">
        <v>0.0029263912527334166</v>
      </c>
      <c r="E946" s="115">
        <v>2.0931031706764487</v>
      </c>
      <c r="F946" s="79" t="s">
        <v>1399</v>
      </c>
      <c r="G946" s="79" t="b">
        <v>0</v>
      </c>
      <c r="H946" s="79" t="b">
        <v>0</v>
      </c>
      <c r="I946" s="79" t="b">
        <v>0</v>
      </c>
      <c r="J946" s="79" t="b">
        <v>0</v>
      </c>
      <c r="K946" s="79" t="b">
        <v>0</v>
      </c>
      <c r="L946" s="79" t="b">
        <v>0</v>
      </c>
    </row>
    <row r="947" spans="1:12" ht="15">
      <c r="A947" s="111" t="s">
        <v>1447</v>
      </c>
      <c r="B947" s="111" t="s">
        <v>1773</v>
      </c>
      <c r="C947" s="79">
        <v>3</v>
      </c>
      <c r="D947" s="115">
        <v>0.0029263912527334166</v>
      </c>
      <c r="E947" s="115">
        <v>1.8334658601706924</v>
      </c>
      <c r="F947" s="79" t="s">
        <v>1399</v>
      </c>
      <c r="G947" s="79" t="b">
        <v>0</v>
      </c>
      <c r="H947" s="79" t="b">
        <v>0</v>
      </c>
      <c r="I947" s="79" t="b">
        <v>0</v>
      </c>
      <c r="J947" s="79" t="b">
        <v>0</v>
      </c>
      <c r="K947" s="79" t="b">
        <v>0</v>
      </c>
      <c r="L947" s="79" t="b">
        <v>0</v>
      </c>
    </row>
    <row r="948" spans="1:12" ht="15">
      <c r="A948" s="111" t="s">
        <v>1773</v>
      </c>
      <c r="B948" s="111" t="s">
        <v>1720</v>
      </c>
      <c r="C948" s="79">
        <v>3</v>
      </c>
      <c r="D948" s="115">
        <v>0.0029263912527334166</v>
      </c>
      <c r="E948" s="115">
        <v>2.23140586884273</v>
      </c>
      <c r="F948" s="79" t="s">
        <v>1399</v>
      </c>
      <c r="G948" s="79" t="b">
        <v>0</v>
      </c>
      <c r="H948" s="79" t="b">
        <v>0</v>
      </c>
      <c r="I948" s="79" t="b">
        <v>0</v>
      </c>
      <c r="J948" s="79" t="b">
        <v>0</v>
      </c>
      <c r="K948" s="79" t="b">
        <v>0</v>
      </c>
      <c r="L948" s="79" t="b">
        <v>0</v>
      </c>
    </row>
    <row r="949" spans="1:12" ht="15">
      <c r="A949" s="111" t="s">
        <v>1724</v>
      </c>
      <c r="B949" s="111" t="s">
        <v>1836</v>
      </c>
      <c r="C949" s="79">
        <v>3</v>
      </c>
      <c r="D949" s="115">
        <v>0.0029263912527334166</v>
      </c>
      <c r="E949" s="115">
        <v>2.3563446054510298</v>
      </c>
      <c r="F949" s="79" t="s">
        <v>1399</v>
      </c>
      <c r="G949" s="79" t="b">
        <v>0</v>
      </c>
      <c r="H949" s="79" t="b">
        <v>0</v>
      </c>
      <c r="I949" s="79" t="b">
        <v>0</v>
      </c>
      <c r="J949" s="79" t="b">
        <v>0</v>
      </c>
      <c r="K949" s="79" t="b">
        <v>0</v>
      </c>
      <c r="L949" s="79" t="b">
        <v>0</v>
      </c>
    </row>
    <row r="950" spans="1:12" ht="15">
      <c r="A950" s="111" t="s">
        <v>1836</v>
      </c>
      <c r="B950" s="111" t="s">
        <v>1437</v>
      </c>
      <c r="C950" s="79">
        <v>3</v>
      </c>
      <c r="D950" s="115">
        <v>0.0029263912527334166</v>
      </c>
      <c r="E950" s="115">
        <v>1.9040469344563995</v>
      </c>
      <c r="F950" s="79" t="s">
        <v>1399</v>
      </c>
      <c r="G950" s="79" t="b">
        <v>0</v>
      </c>
      <c r="H950" s="79" t="b">
        <v>0</v>
      </c>
      <c r="I950" s="79" t="b">
        <v>0</v>
      </c>
      <c r="J950" s="79" t="b">
        <v>0</v>
      </c>
      <c r="K950" s="79" t="b">
        <v>0</v>
      </c>
      <c r="L950" s="79" t="b">
        <v>0</v>
      </c>
    </row>
    <row r="951" spans="1:12" ht="15">
      <c r="A951" s="111" t="s">
        <v>1437</v>
      </c>
      <c r="B951" s="111" t="s">
        <v>1523</v>
      </c>
      <c r="C951" s="79">
        <v>3</v>
      </c>
      <c r="D951" s="115">
        <v>0.0029263912527334166</v>
      </c>
      <c r="E951" s="115">
        <v>1.9040469344563995</v>
      </c>
      <c r="F951" s="79" t="s">
        <v>1399</v>
      </c>
      <c r="G951" s="79" t="b">
        <v>0</v>
      </c>
      <c r="H951" s="79" t="b">
        <v>0</v>
      </c>
      <c r="I951" s="79" t="b">
        <v>0</v>
      </c>
      <c r="J951" s="79" t="b">
        <v>0</v>
      </c>
      <c r="K951" s="79" t="b">
        <v>0</v>
      </c>
      <c r="L951" s="79" t="b">
        <v>0</v>
      </c>
    </row>
    <row r="952" spans="1:12" ht="15">
      <c r="A952" s="111" t="s">
        <v>1523</v>
      </c>
      <c r="B952" s="111" t="s">
        <v>1680</v>
      </c>
      <c r="C952" s="79">
        <v>3</v>
      </c>
      <c r="D952" s="115">
        <v>0.0029263912527334166</v>
      </c>
      <c r="E952" s="115">
        <v>2.1344958558346736</v>
      </c>
      <c r="F952" s="79" t="s">
        <v>1399</v>
      </c>
      <c r="G952" s="79" t="b">
        <v>0</v>
      </c>
      <c r="H952" s="79" t="b">
        <v>0</v>
      </c>
      <c r="I952" s="79" t="b">
        <v>0</v>
      </c>
      <c r="J952" s="79" t="b">
        <v>0</v>
      </c>
      <c r="K952" s="79" t="b">
        <v>1</v>
      </c>
      <c r="L952" s="79" t="b">
        <v>0</v>
      </c>
    </row>
    <row r="953" spans="1:12" ht="15">
      <c r="A953" s="111" t="s">
        <v>1437</v>
      </c>
      <c r="B953" s="111" t="s">
        <v>1774</v>
      </c>
      <c r="C953" s="79">
        <v>3</v>
      </c>
      <c r="D953" s="115">
        <v>0.0029263912527334166</v>
      </c>
      <c r="E953" s="115">
        <v>1.9040469344563995</v>
      </c>
      <c r="F953" s="79" t="s">
        <v>1399</v>
      </c>
      <c r="G953" s="79" t="b">
        <v>0</v>
      </c>
      <c r="H953" s="79" t="b">
        <v>0</v>
      </c>
      <c r="I953" s="79" t="b">
        <v>0</v>
      </c>
      <c r="J953" s="79" t="b">
        <v>0</v>
      </c>
      <c r="K953" s="79" t="b">
        <v>0</v>
      </c>
      <c r="L953" s="79" t="b">
        <v>0</v>
      </c>
    </row>
    <row r="954" spans="1:12" ht="15">
      <c r="A954" s="111" t="s">
        <v>1774</v>
      </c>
      <c r="B954" s="111" t="s">
        <v>1527</v>
      </c>
      <c r="C954" s="79">
        <v>3</v>
      </c>
      <c r="D954" s="115">
        <v>0.0029263912527334166</v>
      </c>
      <c r="E954" s="115">
        <v>2.1344958558346736</v>
      </c>
      <c r="F954" s="79" t="s">
        <v>1399</v>
      </c>
      <c r="G954" s="79" t="b">
        <v>0</v>
      </c>
      <c r="H954" s="79" t="b">
        <v>0</v>
      </c>
      <c r="I954" s="79" t="b">
        <v>0</v>
      </c>
      <c r="J954" s="79" t="b">
        <v>0</v>
      </c>
      <c r="K954" s="79" t="b">
        <v>0</v>
      </c>
      <c r="L954" s="79" t="b">
        <v>0</v>
      </c>
    </row>
    <row r="955" spans="1:12" ht="15">
      <c r="A955" s="111" t="s">
        <v>1527</v>
      </c>
      <c r="B955" s="111" t="s">
        <v>1704</v>
      </c>
      <c r="C955" s="79">
        <v>3</v>
      </c>
      <c r="D955" s="115">
        <v>0.0029263912527334166</v>
      </c>
      <c r="E955" s="115">
        <v>2.1344958558346736</v>
      </c>
      <c r="F955" s="79" t="s">
        <v>1399</v>
      </c>
      <c r="G955" s="79" t="b">
        <v>0</v>
      </c>
      <c r="H955" s="79" t="b">
        <v>0</v>
      </c>
      <c r="I955" s="79" t="b">
        <v>0</v>
      </c>
      <c r="J955" s="79" t="b">
        <v>0</v>
      </c>
      <c r="K955" s="79" t="b">
        <v>1</v>
      </c>
      <c r="L955" s="79" t="b">
        <v>0</v>
      </c>
    </row>
    <row r="956" spans="1:12" ht="15">
      <c r="A956" s="111" t="s">
        <v>1885</v>
      </c>
      <c r="B956" s="111" t="s">
        <v>1571</v>
      </c>
      <c r="C956" s="79">
        <v>3</v>
      </c>
      <c r="D956" s="115">
        <v>0.0029263912527334166</v>
      </c>
      <c r="E956" s="115">
        <v>2.657374601115011</v>
      </c>
      <c r="F956" s="79" t="s">
        <v>1399</v>
      </c>
      <c r="G956" s="79" t="b">
        <v>0</v>
      </c>
      <c r="H956" s="79" t="b">
        <v>0</v>
      </c>
      <c r="I956" s="79" t="b">
        <v>0</v>
      </c>
      <c r="J956" s="79" t="b">
        <v>0</v>
      </c>
      <c r="K956" s="79" t="b">
        <v>0</v>
      </c>
      <c r="L956" s="79" t="b">
        <v>0</v>
      </c>
    </row>
    <row r="957" spans="1:12" ht="15">
      <c r="A957" s="111" t="s">
        <v>1571</v>
      </c>
      <c r="B957" s="111" t="s">
        <v>1680</v>
      </c>
      <c r="C957" s="79">
        <v>3</v>
      </c>
      <c r="D957" s="115">
        <v>0.0029263912527334166</v>
      </c>
      <c r="E957" s="115">
        <v>2.1344958558346736</v>
      </c>
      <c r="F957" s="79" t="s">
        <v>1399</v>
      </c>
      <c r="G957" s="79" t="b">
        <v>0</v>
      </c>
      <c r="H957" s="79" t="b">
        <v>0</v>
      </c>
      <c r="I957" s="79" t="b">
        <v>0</v>
      </c>
      <c r="J957" s="79" t="b">
        <v>0</v>
      </c>
      <c r="K957" s="79" t="b">
        <v>1</v>
      </c>
      <c r="L957" s="79" t="b">
        <v>0</v>
      </c>
    </row>
    <row r="958" spans="1:12" ht="15">
      <c r="A958" s="111" t="s">
        <v>1437</v>
      </c>
      <c r="B958" s="111" t="s">
        <v>1550</v>
      </c>
      <c r="C958" s="79">
        <v>3</v>
      </c>
      <c r="D958" s="115">
        <v>0.0029263912527334166</v>
      </c>
      <c r="E958" s="115">
        <v>1.4269256797367371</v>
      </c>
      <c r="F958" s="79" t="s">
        <v>1399</v>
      </c>
      <c r="G958" s="79" t="b">
        <v>0</v>
      </c>
      <c r="H958" s="79" t="b">
        <v>0</v>
      </c>
      <c r="I958" s="79" t="b">
        <v>0</v>
      </c>
      <c r="J958" s="79" t="b">
        <v>0</v>
      </c>
      <c r="K958" s="79" t="b">
        <v>0</v>
      </c>
      <c r="L958" s="79" t="b">
        <v>0</v>
      </c>
    </row>
    <row r="959" spans="1:12" ht="15">
      <c r="A959" s="111" t="s">
        <v>1550</v>
      </c>
      <c r="B959" s="111" t="s">
        <v>1583</v>
      </c>
      <c r="C959" s="79">
        <v>3</v>
      </c>
      <c r="D959" s="115">
        <v>0.0029263912527334166</v>
      </c>
      <c r="E959" s="115">
        <v>2.532435864506711</v>
      </c>
      <c r="F959" s="79" t="s">
        <v>1399</v>
      </c>
      <c r="G959" s="79" t="b">
        <v>0</v>
      </c>
      <c r="H959" s="79" t="b">
        <v>0</v>
      </c>
      <c r="I959" s="79" t="b">
        <v>0</v>
      </c>
      <c r="J959" s="79" t="b">
        <v>0</v>
      </c>
      <c r="K959" s="79" t="b">
        <v>0</v>
      </c>
      <c r="L959" s="79" t="b">
        <v>0</v>
      </c>
    </row>
    <row r="960" spans="1:12" ht="15">
      <c r="A960" s="111" t="s">
        <v>1583</v>
      </c>
      <c r="B960" s="111" t="s">
        <v>1452</v>
      </c>
      <c r="C960" s="79">
        <v>3</v>
      </c>
      <c r="D960" s="115">
        <v>0.0029263912527334166</v>
      </c>
      <c r="E960" s="115">
        <v>2.435525851498655</v>
      </c>
      <c r="F960" s="79" t="s">
        <v>1399</v>
      </c>
      <c r="G960" s="79" t="b">
        <v>0</v>
      </c>
      <c r="H960" s="79" t="b">
        <v>0</v>
      </c>
      <c r="I960" s="79" t="b">
        <v>0</v>
      </c>
      <c r="J960" s="79" t="b">
        <v>0</v>
      </c>
      <c r="K960" s="79" t="b">
        <v>0</v>
      </c>
      <c r="L960" s="79" t="b">
        <v>0</v>
      </c>
    </row>
    <row r="961" spans="1:12" ht="15">
      <c r="A961" s="111" t="s">
        <v>1452</v>
      </c>
      <c r="B961" s="111" t="s">
        <v>1494</v>
      </c>
      <c r="C961" s="79">
        <v>3</v>
      </c>
      <c r="D961" s="115">
        <v>0.0029263912527334166</v>
      </c>
      <c r="E961" s="115">
        <v>2.435525851498655</v>
      </c>
      <c r="F961" s="79" t="s">
        <v>1399</v>
      </c>
      <c r="G961" s="79" t="b">
        <v>0</v>
      </c>
      <c r="H961" s="79" t="b">
        <v>0</v>
      </c>
      <c r="I961" s="79" t="b">
        <v>0</v>
      </c>
      <c r="J961" s="79" t="b">
        <v>0</v>
      </c>
      <c r="K961" s="79" t="b">
        <v>0</v>
      </c>
      <c r="L961" s="79" t="b">
        <v>0</v>
      </c>
    </row>
    <row r="962" spans="1:12" ht="15">
      <c r="A962" s="111" t="s">
        <v>1494</v>
      </c>
      <c r="B962" s="111" t="s">
        <v>1508</v>
      </c>
      <c r="C962" s="79">
        <v>3</v>
      </c>
      <c r="D962" s="115">
        <v>0.0029263912527334166</v>
      </c>
      <c r="E962" s="115">
        <v>2.2893978158204167</v>
      </c>
      <c r="F962" s="79" t="s">
        <v>1399</v>
      </c>
      <c r="G962" s="79" t="b">
        <v>0</v>
      </c>
      <c r="H962" s="79" t="b">
        <v>0</v>
      </c>
      <c r="I962" s="79" t="b">
        <v>0</v>
      </c>
      <c r="J962" s="79" t="b">
        <v>1</v>
      </c>
      <c r="K962" s="79" t="b">
        <v>0</v>
      </c>
      <c r="L962" s="79" t="b">
        <v>0</v>
      </c>
    </row>
    <row r="963" spans="1:12" ht="15">
      <c r="A963" s="111" t="s">
        <v>1508</v>
      </c>
      <c r="B963" s="111" t="s">
        <v>1745</v>
      </c>
      <c r="C963" s="79">
        <v>3</v>
      </c>
      <c r="D963" s="115">
        <v>0.0029263912527334166</v>
      </c>
      <c r="E963" s="115">
        <v>2.1644590792121168</v>
      </c>
      <c r="F963" s="79" t="s">
        <v>1399</v>
      </c>
      <c r="G963" s="79" t="b">
        <v>1</v>
      </c>
      <c r="H963" s="79" t="b">
        <v>0</v>
      </c>
      <c r="I963" s="79" t="b">
        <v>0</v>
      </c>
      <c r="J963" s="79" t="b">
        <v>0</v>
      </c>
      <c r="K963" s="79" t="b">
        <v>0</v>
      </c>
      <c r="L963" s="79" t="b">
        <v>0</v>
      </c>
    </row>
    <row r="964" spans="1:12" ht="15">
      <c r="A964" s="111" t="s">
        <v>1745</v>
      </c>
      <c r="B964" s="111" t="s">
        <v>1440</v>
      </c>
      <c r="C964" s="79">
        <v>3</v>
      </c>
      <c r="D964" s="115">
        <v>0.0029263912527334166</v>
      </c>
      <c r="E964" s="115">
        <v>1.8334658601706924</v>
      </c>
      <c r="F964" s="79" t="s">
        <v>1399</v>
      </c>
      <c r="G964" s="79" t="b">
        <v>0</v>
      </c>
      <c r="H964" s="79" t="b">
        <v>0</v>
      </c>
      <c r="I964" s="79" t="b">
        <v>0</v>
      </c>
      <c r="J964" s="79" t="b">
        <v>0</v>
      </c>
      <c r="K964" s="79" t="b">
        <v>0</v>
      </c>
      <c r="L964" s="79" t="b">
        <v>0</v>
      </c>
    </row>
    <row r="965" spans="1:12" ht="15">
      <c r="A965" s="111" t="s">
        <v>1438</v>
      </c>
      <c r="B965" s="111" t="s">
        <v>1707</v>
      </c>
      <c r="C965" s="79">
        <v>3</v>
      </c>
      <c r="D965" s="115">
        <v>0.0029263912527334166</v>
      </c>
      <c r="E965" s="115">
        <v>1.2498892745367431</v>
      </c>
      <c r="F965" s="79" t="s">
        <v>1399</v>
      </c>
      <c r="G965" s="79" t="b">
        <v>1</v>
      </c>
      <c r="H965" s="79" t="b">
        <v>0</v>
      </c>
      <c r="I965" s="79" t="b">
        <v>0</v>
      </c>
      <c r="J965" s="79" t="b">
        <v>0</v>
      </c>
      <c r="K965" s="79" t="b">
        <v>1</v>
      </c>
      <c r="L965" s="79" t="b">
        <v>0</v>
      </c>
    </row>
    <row r="966" spans="1:12" ht="15">
      <c r="A966" s="111" t="s">
        <v>1707</v>
      </c>
      <c r="B966" s="111" t="s">
        <v>1701</v>
      </c>
      <c r="C966" s="79">
        <v>3</v>
      </c>
      <c r="D966" s="115">
        <v>0.0029263912527334166</v>
      </c>
      <c r="E966" s="115">
        <v>2.0675490662040605</v>
      </c>
      <c r="F966" s="79" t="s">
        <v>1399</v>
      </c>
      <c r="G966" s="79" t="b">
        <v>0</v>
      </c>
      <c r="H966" s="79" t="b">
        <v>1</v>
      </c>
      <c r="I966" s="79" t="b">
        <v>0</v>
      </c>
      <c r="J966" s="79" t="b">
        <v>0</v>
      </c>
      <c r="K966" s="79" t="b">
        <v>0</v>
      </c>
      <c r="L966" s="79" t="b">
        <v>0</v>
      </c>
    </row>
    <row r="967" spans="1:12" ht="15">
      <c r="A967" s="111" t="s">
        <v>1701</v>
      </c>
      <c r="B967" s="111" t="s">
        <v>1545</v>
      </c>
      <c r="C967" s="79">
        <v>3</v>
      </c>
      <c r="D967" s="115">
        <v>0.0029263912527334166</v>
      </c>
      <c r="E967" s="115">
        <v>1.9883678201564357</v>
      </c>
      <c r="F967" s="79" t="s">
        <v>1399</v>
      </c>
      <c r="G967" s="79" t="b">
        <v>0</v>
      </c>
      <c r="H967" s="79" t="b">
        <v>0</v>
      </c>
      <c r="I967" s="79" t="b">
        <v>0</v>
      </c>
      <c r="J967" s="79" t="b">
        <v>0</v>
      </c>
      <c r="K967" s="79" t="b">
        <v>0</v>
      </c>
      <c r="L967" s="79" t="b">
        <v>0</v>
      </c>
    </row>
    <row r="968" spans="1:12" ht="15">
      <c r="A968" s="111" t="s">
        <v>1545</v>
      </c>
      <c r="B968" s="111" t="s">
        <v>1680</v>
      </c>
      <c r="C968" s="79">
        <v>3</v>
      </c>
      <c r="D968" s="115">
        <v>0.0029263912527334166</v>
      </c>
      <c r="E968" s="115">
        <v>1.8334658601706924</v>
      </c>
      <c r="F968" s="79" t="s">
        <v>1399</v>
      </c>
      <c r="G968" s="79" t="b">
        <v>0</v>
      </c>
      <c r="H968" s="79" t="b">
        <v>0</v>
      </c>
      <c r="I968" s="79" t="b">
        <v>0</v>
      </c>
      <c r="J968" s="79" t="b">
        <v>0</v>
      </c>
      <c r="K968" s="79" t="b">
        <v>1</v>
      </c>
      <c r="L968" s="79" t="b">
        <v>0</v>
      </c>
    </row>
    <row r="969" spans="1:12" ht="15">
      <c r="A969" s="111" t="s">
        <v>1437</v>
      </c>
      <c r="B969" s="111" t="s">
        <v>1886</v>
      </c>
      <c r="C969" s="79">
        <v>3</v>
      </c>
      <c r="D969" s="115">
        <v>0.0029263912527334166</v>
      </c>
      <c r="E969" s="115">
        <v>1.9040469344563995</v>
      </c>
      <c r="F969" s="79" t="s">
        <v>1399</v>
      </c>
      <c r="G969" s="79" t="b">
        <v>0</v>
      </c>
      <c r="H969" s="79" t="b">
        <v>0</v>
      </c>
      <c r="I969" s="79" t="b">
        <v>0</v>
      </c>
      <c r="J969" s="79" t="b">
        <v>0</v>
      </c>
      <c r="K969" s="79" t="b">
        <v>0</v>
      </c>
      <c r="L969" s="79" t="b">
        <v>0</v>
      </c>
    </row>
    <row r="970" spans="1:12" ht="15">
      <c r="A970" s="111" t="s">
        <v>1886</v>
      </c>
      <c r="B970" s="111" t="s">
        <v>1734</v>
      </c>
      <c r="C970" s="79">
        <v>3</v>
      </c>
      <c r="D970" s="115">
        <v>0.0029263912527334166</v>
      </c>
      <c r="E970" s="115">
        <v>2.657374601115011</v>
      </c>
      <c r="F970" s="79" t="s">
        <v>1399</v>
      </c>
      <c r="G970" s="79" t="b">
        <v>0</v>
      </c>
      <c r="H970" s="79" t="b">
        <v>0</v>
      </c>
      <c r="I970" s="79" t="b">
        <v>0</v>
      </c>
      <c r="J970" s="79" t="b">
        <v>0</v>
      </c>
      <c r="K970" s="79" t="b">
        <v>1</v>
      </c>
      <c r="L970" s="79" t="b">
        <v>0</v>
      </c>
    </row>
    <row r="971" spans="1:12" ht="15">
      <c r="A971" s="111" t="s">
        <v>1734</v>
      </c>
      <c r="B971" s="111" t="s">
        <v>1887</v>
      </c>
      <c r="C971" s="79">
        <v>3</v>
      </c>
      <c r="D971" s="115">
        <v>0.0029263912527334166</v>
      </c>
      <c r="E971" s="115">
        <v>2.657374601115011</v>
      </c>
      <c r="F971" s="79" t="s">
        <v>1399</v>
      </c>
      <c r="G971" s="79" t="b">
        <v>0</v>
      </c>
      <c r="H971" s="79" t="b">
        <v>1</v>
      </c>
      <c r="I971" s="79" t="b">
        <v>0</v>
      </c>
      <c r="J971" s="79" t="b">
        <v>0</v>
      </c>
      <c r="K971" s="79" t="b">
        <v>1</v>
      </c>
      <c r="L971" s="79" t="b">
        <v>0</v>
      </c>
    </row>
    <row r="972" spans="1:12" ht="15">
      <c r="A972" s="111" t="s">
        <v>1887</v>
      </c>
      <c r="B972" s="111" t="s">
        <v>1790</v>
      </c>
      <c r="C972" s="79">
        <v>3</v>
      </c>
      <c r="D972" s="115">
        <v>0.0029263912527334166</v>
      </c>
      <c r="E972" s="115">
        <v>2.657374601115011</v>
      </c>
      <c r="F972" s="79" t="s">
        <v>1399</v>
      </c>
      <c r="G972" s="79" t="b">
        <v>0</v>
      </c>
      <c r="H972" s="79" t="b">
        <v>1</v>
      </c>
      <c r="I972" s="79" t="b">
        <v>0</v>
      </c>
      <c r="J972" s="79" t="b">
        <v>0</v>
      </c>
      <c r="K972" s="79" t="b">
        <v>0</v>
      </c>
      <c r="L972" s="79" t="b">
        <v>0</v>
      </c>
    </row>
    <row r="973" spans="1:12" ht="15">
      <c r="A973" s="111" t="s">
        <v>1790</v>
      </c>
      <c r="B973" s="111" t="s">
        <v>1440</v>
      </c>
      <c r="C973" s="79">
        <v>3</v>
      </c>
      <c r="D973" s="115">
        <v>0.0029263912527334166</v>
      </c>
      <c r="E973" s="115">
        <v>1.9584045967789923</v>
      </c>
      <c r="F973" s="79" t="s">
        <v>1399</v>
      </c>
      <c r="G973" s="79" t="b">
        <v>0</v>
      </c>
      <c r="H973" s="79" t="b">
        <v>0</v>
      </c>
      <c r="I973" s="79" t="b">
        <v>0</v>
      </c>
      <c r="J973" s="79" t="b">
        <v>0</v>
      </c>
      <c r="K973" s="79" t="b">
        <v>0</v>
      </c>
      <c r="L973" s="79" t="b">
        <v>0</v>
      </c>
    </row>
    <row r="974" spans="1:12" ht="15">
      <c r="A974" s="111" t="s">
        <v>1438</v>
      </c>
      <c r="B974" s="111" t="s">
        <v>1888</v>
      </c>
      <c r="C974" s="79">
        <v>3</v>
      </c>
      <c r="D974" s="115">
        <v>0.0029263912527334166</v>
      </c>
      <c r="E974" s="115">
        <v>1.4717380241530995</v>
      </c>
      <c r="F974" s="79" t="s">
        <v>1399</v>
      </c>
      <c r="G974" s="79" t="b">
        <v>1</v>
      </c>
      <c r="H974" s="79" t="b">
        <v>0</v>
      </c>
      <c r="I974" s="79" t="b">
        <v>0</v>
      </c>
      <c r="J974" s="79" t="b">
        <v>0</v>
      </c>
      <c r="K974" s="79" t="b">
        <v>0</v>
      </c>
      <c r="L974" s="79" t="b">
        <v>0</v>
      </c>
    </row>
    <row r="975" spans="1:12" ht="15">
      <c r="A975" s="111" t="s">
        <v>1888</v>
      </c>
      <c r="B975" s="111" t="s">
        <v>1440</v>
      </c>
      <c r="C975" s="79">
        <v>3</v>
      </c>
      <c r="D975" s="115">
        <v>0.0029263912527334166</v>
      </c>
      <c r="E975" s="115">
        <v>1.9584045967789923</v>
      </c>
      <c r="F975" s="79" t="s">
        <v>1399</v>
      </c>
      <c r="G975" s="79" t="b">
        <v>0</v>
      </c>
      <c r="H975" s="79" t="b">
        <v>0</v>
      </c>
      <c r="I975" s="79" t="b">
        <v>0</v>
      </c>
      <c r="J975" s="79" t="b">
        <v>0</v>
      </c>
      <c r="K975" s="79" t="b">
        <v>0</v>
      </c>
      <c r="L975" s="79" t="b">
        <v>0</v>
      </c>
    </row>
    <row r="976" spans="1:12" ht="15">
      <c r="A976" s="111" t="s">
        <v>1554</v>
      </c>
      <c r="B976" s="111" t="s">
        <v>1917</v>
      </c>
      <c r="C976" s="79">
        <v>2</v>
      </c>
      <c r="D976" s="115">
        <v>0.002195668654088687</v>
      </c>
      <c r="E976" s="115">
        <v>2.8334658601706924</v>
      </c>
      <c r="F976" s="79" t="s">
        <v>1399</v>
      </c>
      <c r="G976" s="79" t="b">
        <v>0</v>
      </c>
      <c r="H976" s="79" t="b">
        <v>0</v>
      </c>
      <c r="I976" s="79" t="b">
        <v>0</v>
      </c>
      <c r="J976" s="79" t="b">
        <v>1</v>
      </c>
      <c r="K976" s="79" t="b">
        <v>0</v>
      </c>
      <c r="L976" s="79" t="b">
        <v>0</v>
      </c>
    </row>
    <row r="977" spans="1:12" ht="15">
      <c r="A977" s="111" t="s">
        <v>1917</v>
      </c>
      <c r="B977" s="111" t="s">
        <v>1701</v>
      </c>
      <c r="C977" s="79">
        <v>2</v>
      </c>
      <c r="D977" s="115">
        <v>0.002195668654088687</v>
      </c>
      <c r="E977" s="115">
        <v>2.2893978158204167</v>
      </c>
      <c r="F977" s="79" t="s">
        <v>1399</v>
      </c>
      <c r="G977" s="79" t="b">
        <v>1</v>
      </c>
      <c r="H977" s="79" t="b">
        <v>0</v>
      </c>
      <c r="I977" s="79" t="b">
        <v>0</v>
      </c>
      <c r="J977" s="79" t="b">
        <v>0</v>
      </c>
      <c r="K977" s="79" t="b">
        <v>0</v>
      </c>
      <c r="L977" s="79" t="b">
        <v>0</v>
      </c>
    </row>
    <row r="978" spans="1:12" ht="15">
      <c r="A978" s="111" t="s">
        <v>1701</v>
      </c>
      <c r="B978" s="111" t="s">
        <v>1800</v>
      </c>
      <c r="C978" s="79">
        <v>2</v>
      </c>
      <c r="D978" s="115">
        <v>0.002195668654088687</v>
      </c>
      <c r="E978" s="115">
        <v>2.2893978158204167</v>
      </c>
      <c r="F978" s="79" t="s">
        <v>1399</v>
      </c>
      <c r="G978" s="79" t="b">
        <v>0</v>
      </c>
      <c r="H978" s="79" t="b">
        <v>0</v>
      </c>
      <c r="I978" s="79" t="b">
        <v>0</v>
      </c>
      <c r="J978" s="79" t="b">
        <v>0</v>
      </c>
      <c r="K978" s="79" t="b">
        <v>0</v>
      </c>
      <c r="L978" s="79" t="b">
        <v>0</v>
      </c>
    </row>
    <row r="979" spans="1:12" ht="15">
      <c r="A979" s="111" t="s">
        <v>1800</v>
      </c>
      <c r="B979" s="111" t="s">
        <v>1690</v>
      </c>
      <c r="C979" s="79">
        <v>2</v>
      </c>
      <c r="D979" s="115">
        <v>0.002195668654088687</v>
      </c>
      <c r="E979" s="115">
        <v>2.8334658601706924</v>
      </c>
      <c r="F979" s="79" t="s">
        <v>1399</v>
      </c>
      <c r="G979" s="79" t="b">
        <v>0</v>
      </c>
      <c r="H979" s="79" t="b">
        <v>0</v>
      </c>
      <c r="I979" s="79" t="b">
        <v>0</v>
      </c>
      <c r="J979" s="79" t="b">
        <v>0</v>
      </c>
      <c r="K979" s="79" t="b">
        <v>1</v>
      </c>
      <c r="L979" s="79" t="b">
        <v>0</v>
      </c>
    </row>
    <row r="980" spans="1:12" ht="15">
      <c r="A980" s="111" t="s">
        <v>1504</v>
      </c>
      <c r="B980" s="111" t="s">
        <v>1804</v>
      </c>
      <c r="C980" s="79">
        <v>2</v>
      </c>
      <c r="D980" s="115">
        <v>0.0026140564173464786</v>
      </c>
      <c r="E980" s="115">
        <v>2.657374601115011</v>
      </c>
      <c r="F980" s="79" t="s">
        <v>1399</v>
      </c>
      <c r="G980" s="79" t="b">
        <v>0</v>
      </c>
      <c r="H980" s="79" t="b">
        <v>0</v>
      </c>
      <c r="I980" s="79" t="b">
        <v>0</v>
      </c>
      <c r="J980" s="79" t="b">
        <v>0</v>
      </c>
      <c r="K980" s="79" t="b">
        <v>1</v>
      </c>
      <c r="L980" s="79" t="b">
        <v>0</v>
      </c>
    </row>
    <row r="981" spans="1:12" ht="15">
      <c r="A981" s="111" t="s">
        <v>1582</v>
      </c>
      <c r="B981" s="111" t="s">
        <v>1527</v>
      </c>
      <c r="C981" s="79">
        <v>2</v>
      </c>
      <c r="D981" s="115">
        <v>0.0026140564173464786</v>
      </c>
      <c r="E981" s="115">
        <v>1.8334658601706924</v>
      </c>
      <c r="F981" s="79" t="s">
        <v>1399</v>
      </c>
      <c r="G981" s="79" t="b">
        <v>0</v>
      </c>
      <c r="H981" s="79" t="b">
        <v>0</v>
      </c>
      <c r="I981" s="79" t="b">
        <v>0</v>
      </c>
      <c r="J981" s="79" t="b">
        <v>0</v>
      </c>
      <c r="K981" s="79" t="b">
        <v>0</v>
      </c>
      <c r="L981" s="79" t="b">
        <v>0</v>
      </c>
    </row>
    <row r="982" spans="1:12" ht="15">
      <c r="A982" s="111" t="s">
        <v>1444</v>
      </c>
      <c r="B982" s="111" t="s">
        <v>1696</v>
      </c>
      <c r="C982" s="79">
        <v>2</v>
      </c>
      <c r="D982" s="115">
        <v>0.002195668654088687</v>
      </c>
      <c r="E982" s="115">
        <v>1.6873378244924544</v>
      </c>
      <c r="F982" s="79" t="s">
        <v>1399</v>
      </c>
      <c r="G982" s="79" t="b">
        <v>0</v>
      </c>
      <c r="H982" s="79" t="b">
        <v>0</v>
      </c>
      <c r="I982" s="79" t="b">
        <v>0</v>
      </c>
      <c r="J982" s="79" t="b">
        <v>0</v>
      </c>
      <c r="K982" s="79" t="b">
        <v>1</v>
      </c>
      <c r="L982" s="79" t="b">
        <v>0</v>
      </c>
    </row>
    <row r="983" spans="1:12" ht="15">
      <c r="A983" s="111" t="s">
        <v>1696</v>
      </c>
      <c r="B983" s="111" t="s">
        <v>1439</v>
      </c>
      <c r="C983" s="79">
        <v>2</v>
      </c>
      <c r="D983" s="115">
        <v>0.002195668654088687</v>
      </c>
      <c r="E983" s="115">
        <v>1.085277833164492</v>
      </c>
      <c r="F983" s="79" t="s">
        <v>1399</v>
      </c>
      <c r="G983" s="79" t="b">
        <v>0</v>
      </c>
      <c r="H983" s="79" t="b">
        <v>1</v>
      </c>
      <c r="I983" s="79" t="b">
        <v>0</v>
      </c>
      <c r="J983" s="79" t="b">
        <v>0</v>
      </c>
      <c r="K983" s="79" t="b">
        <v>0</v>
      </c>
      <c r="L983" s="79" t="b">
        <v>0</v>
      </c>
    </row>
    <row r="984" spans="1:12" ht="15">
      <c r="A984" s="111" t="s">
        <v>1439</v>
      </c>
      <c r="B984" s="111" t="s">
        <v>1493</v>
      </c>
      <c r="C984" s="79">
        <v>2</v>
      </c>
      <c r="D984" s="115">
        <v>0.002195668654088687</v>
      </c>
      <c r="E984" s="115">
        <v>1.35634460545103</v>
      </c>
      <c r="F984" s="79" t="s">
        <v>1399</v>
      </c>
      <c r="G984" s="79" t="b">
        <v>0</v>
      </c>
      <c r="H984" s="79" t="b">
        <v>0</v>
      </c>
      <c r="I984" s="79" t="b">
        <v>0</v>
      </c>
      <c r="J984" s="79" t="b">
        <v>1</v>
      </c>
      <c r="K984" s="79" t="b">
        <v>0</v>
      </c>
      <c r="L984" s="79" t="b">
        <v>0</v>
      </c>
    </row>
    <row r="985" spans="1:12" ht="15">
      <c r="A985" s="111" t="s">
        <v>1493</v>
      </c>
      <c r="B985" s="111" t="s">
        <v>1586</v>
      </c>
      <c r="C985" s="79">
        <v>2</v>
      </c>
      <c r="D985" s="115">
        <v>0.002195668654088687</v>
      </c>
      <c r="E985" s="115">
        <v>2.532435864506711</v>
      </c>
      <c r="F985" s="79" t="s">
        <v>1399</v>
      </c>
      <c r="G985" s="79" t="b">
        <v>1</v>
      </c>
      <c r="H985" s="79" t="b">
        <v>0</v>
      </c>
      <c r="I985" s="79" t="b">
        <v>0</v>
      </c>
      <c r="J985" s="79" t="b">
        <v>0</v>
      </c>
      <c r="K985" s="79" t="b">
        <v>0</v>
      </c>
      <c r="L985" s="79" t="b">
        <v>0</v>
      </c>
    </row>
    <row r="986" spans="1:12" ht="15">
      <c r="A986" s="111" t="s">
        <v>1586</v>
      </c>
      <c r="B986" s="111" t="s">
        <v>1696</v>
      </c>
      <c r="C986" s="79">
        <v>2</v>
      </c>
      <c r="D986" s="115">
        <v>0.002195668654088687</v>
      </c>
      <c r="E986" s="115">
        <v>2.23140586884273</v>
      </c>
      <c r="F986" s="79" t="s">
        <v>1399</v>
      </c>
      <c r="G986" s="79" t="b">
        <v>0</v>
      </c>
      <c r="H986" s="79" t="b">
        <v>0</v>
      </c>
      <c r="I986" s="79" t="b">
        <v>0</v>
      </c>
      <c r="J986" s="79" t="b">
        <v>0</v>
      </c>
      <c r="K986" s="79" t="b">
        <v>1</v>
      </c>
      <c r="L986" s="79" t="b">
        <v>0</v>
      </c>
    </row>
    <row r="987" spans="1:12" ht="15">
      <c r="A987" s="111" t="s">
        <v>1696</v>
      </c>
      <c r="B987" s="111" t="s">
        <v>1783</v>
      </c>
      <c r="C987" s="79">
        <v>2</v>
      </c>
      <c r="D987" s="115">
        <v>0.002195668654088687</v>
      </c>
      <c r="E987" s="115">
        <v>2.055314609787049</v>
      </c>
      <c r="F987" s="79" t="s">
        <v>1399</v>
      </c>
      <c r="G987" s="79" t="b">
        <v>0</v>
      </c>
      <c r="H987" s="79" t="b">
        <v>1</v>
      </c>
      <c r="I987" s="79" t="b">
        <v>0</v>
      </c>
      <c r="J987" s="79" t="b">
        <v>0</v>
      </c>
      <c r="K987" s="79" t="b">
        <v>1</v>
      </c>
      <c r="L987" s="79" t="b">
        <v>0</v>
      </c>
    </row>
    <row r="988" spans="1:12" ht="15">
      <c r="A988" s="111" t="s">
        <v>1783</v>
      </c>
      <c r="B988" s="111" t="s">
        <v>1440</v>
      </c>
      <c r="C988" s="79">
        <v>2</v>
      </c>
      <c r="D988" s="115">
        <v>0.002195668654088687</v>
      </c>
      <c r="E988" s="115">
        <v>1.7823133377233111</v>
      </c>
      <c r="F988" s="79" t="s">
        <v>1399</v>
      </c>
      <c r="G988" s="79" t="b">
        <v>0</v>
      </c>
      <c r="H988" s="79" t="b">
        <v>1</v>
      </c>
      <c r="I988" s="79" t="b">
        <v>0</v>
      </c>
      <c r="J988" s="79" t="b">
        <v>0</v>
      </c>
      <c r="K988" s="79" t="b">
        <v>0</v>
      </c>
      <c r="L988" s="79" t="b">
        <v>0</v>
      </c>
    </row>
    <row r="989" spans="1:12" ht="15">
      <c r="A989" s="111" t="s">
        <v>1440</v>
      </c>
      <c r="B989" s="111" t="s">
        <v>1502</v>
      </c>
      <c r="C989" s="79">
        <v>2</v>
      </c>
      <c r="D989" s="115">
        <v>0.002195668654088687</v>
      </c>
      <c r="E989" s="115">
        <v>1.657374601115011</v>
      </c>
      <c r="F989" s="79" t="s">
        <v>1399</v>
      </c>
      <c r="G989" s="79" t="b">
        <v>0</v>
      </c>
      <c r="H989" s="79" t="b">
        <v>0</v>
      </c>
      <c r="I989" s="79" t="b">
        <v>0</v>
      </c>
      <c r="J989" s="79" t="b">
        <v>0</v>
      </c>
      <c r="K989" s="79" t="b">
        <v>0</v>
      </c>
      <c r="L989" s="79" t="b">
        <v>0</v>
      </c>
    </row>
    <row r="990" spans="1:12" ht="15">
      <c r="A990" s="111" t="s">
        <v>1502</v>
      </c>
      <c r="B990" s="111" t="s">
        <v>1676</v>
      </c>
      <c r="C990" s="79">
        <v>2</v>
      </c>
      <c r="D990" s="115">
        <v>0.002195668654088687</v>
      </c>
      <c r="E990" s="115">
        <v>1.1802533463953486</v>
      </c>
      <c r="F990" s="79" t="s">
        <v>1399</v>
      </c>
      <c r="G990" s="79" t="b">
        <v>0</v>
      </c>
      <c r="H990" s="79" t="b">
        <v>0</v>
      </c>
      <c r="I990" s="79" t="b">
        <v>0</v>
      </c>
      <c r="J990" s="79" t="b">
        <v>0</v>
      </c>
      <c r="K990" s="79" t="b">
        <v>0</v>
      </c>
      <c r="L990" s="79" t="b">
        <v>0</v>
      </c>
    </row>
    <row r="991" spans="1:12" ht="15">
      <c r="A991" s="111" t="s">
        <v>1676</v>
      </c>
      <c r="B991" s="111" t="s">
        <v>1784</v>
      </c>
      <c r="C991" s="79">
        <v>2</v>
      </c>
      <c r="D991" s="115">
        <v>0.002195668654088687</v>
      </c>
      <c r="E991" s="115">
        <v>1.277163359403405</v>
      </c>
      <c r="F991" s="79" t="s">
        <v>1399</v>
      </c>
      <c r="G991" s="79" t="b">
        <v>0</v>
      </c>
      <c r="H991" s="79" t="b">
        <v>0</v>
      </c>
      <c r="I991" s="79" t="b">
        <v>0</v>
      </c>
      <c r="J991" s="79" t="b">
        <v>0</v>
      </c>
      <c r="K991" s="79" t="b">
        <v>0</v>
      </c>
      <c r="L991" s="79" t="b">
        <v>0</v>
      </c>
    </row>
    <row r="992" spans="1:12" ht="15">
      <c r="A992" s="111" t="s">
        <v>1784</v>
      </c>
      <c r="B992" s="111" t="s">
        <v>1454</v>
      </c>
      <c r="C992" s="79">
        <v>2</v>
      </c>
      <c r="D992" s="115">
        <v>0.002195668654088687</v>
      </c>
      <c r="E992" s="115">
        <v>2.532435864506711</v>
      </c>
      <c r="F992" s="79" t="s">
        <v>1399</v>
      </c>
      <c r="G992" s="79" t="b">
        <v>0</v>
      </c>
      <c r="H992" s="79" t="b">
        <v>0</v>
      </c>
      <c r="I992" s="79" t="b">
        <v>0</v>
      </c>
      <c r="J992" s="79" t="b">
        <v>0</v>
      </c>
      <c r="K992" s="79" t="b">
        <v>0</v>
      </c>
      <c r="L992" s="79" t="b">
        <v>0</v>
      </c>
    </row>
    <row r="993" spans="1:12" ht="15">
      <c r="A993" s="111" t="s">
        <v>1454</v>
      </c>
      <c r="B993" s="111" t="s">
        <v>1969</v>
      </c>
      <c r="C993" s="79">
        <v>2</v>
      </c>
      <c r="D993" s="115">
        <v>0.002195668654088687</v>
      </c>
      <c r="E993" s="115">
        <v>2.8334658601706924</v>
      </c>
      <c r="F993" s="79" t="s">
        <v>1399</v>
      </c>
      <c r="G993" s="79" t="b">
        <v>0</v>
      </c>
      <c r="H993" s="79" t="b">
        <v>0</v>
      </c>
      <c r="I993" s="79" t="b">
        <v>0</v>
      </c>
      <c r="J993" s="79" t="b">
        <v>0</v>
      </c>
      <c r="K993" s="79" t="b">
        <v>0</v>
      </c>
      <c r="L993" s="79" t="b">
        <v>0</v>
      </c>
    </row>
    <row r="994" spans="1:12" ht="15">
      <c r="A994" s="111" t="s">
        <v>1969</v>
      </c>
      <c r="B994" s="111" t="s">
        <v>1438</v>
      </c>
      <c r="C994" s="79">
        <v>2</v>
      </c>
      <c r="D994" s="115">
        <v>0.002195668654088687</v>
      </c>
      <c r="E994" s="115">
        <v>1.4910431793484862</v>
      </c>
      <c r="F994" s="79" t="s">
        <v>1399</v>
      </c>
      <c r="G994" s="79" t="b">
        <v>0</v>
      </c>
      <c r="H994" s="79" t="b">
        <v>0</v>
      </c>
      <c r="I994" s="79" t="b">
        <v>0</v>
      </c>
      <c r="J994" s="79" t="b">
        <v>1</v>
      </c>
      <c r="K994" s="79" t="b">
        <v>0</v>
      </c>
      <c r="L994" s="79" t="b">
        <v>0</v>
      </c>
    </row>
    <row r="995" spans="1:12" ht="15">
      <c r="A995" s="111" t="s">
        <v>1438</v>
      </c>
      <c r="B995" s="111" t="s">
        <v>1696</v>
      </c>
      <c r="C995" s="79">
        <v>2</v>
      </c>
      <c r="D995" s="115">
        <v>0.002195668654088687</v>
      </c>
      <c r="E995" s="115">
        <v>0.8696780328251371</v>
      </c>
      <c r="F995" s="79" t="s">
        <v>1399</v>
      </c>
      <c r="G995" s="79" t="b">
        <v>1</v>
      </c>
      <c r="H995" s="79" t="b">
        <v>0</v>
      </c>
      <c r="I995" s="79" t="b">
        <v>0</v>
      </c>
      <c r="J995" s="79" t="b">
        <v>0</v>
      </c>
      <c r="K995" s="79" t="b">
        <v>1</v>
      </c>
      <c r="L995" s="79" t="b">
        <v>0</v>
      </c>
    </row>
    <row r="996" spans="1:12" ht="15">
      <c r="A996" s="111" t="s">
        <v>1696</v>
      </c>
      <c r="B996" s="111" t="s">
        <v>1970</v>
      </c>
      <c r="C996" s="79">
        <v>2</v>
      </c>
      <c r="D996" s="115">
        <v>0.002195668654088687</v>
      </c>
      <c r="E996" s="115">
        <v>2.23140586884273</v>
      </c>
      <c r="F996" s="79" t="s">
        <v>1399</v>
      </c>
      <c r="G996" s="79" t="b">
        <v>0</v>
      </c>
      <c r="H996" s="79" t="b">
        <v>1</v>
      </c>
      <c r="I996" s="79" t="b">
        <v>0</v>
      </c>
      <c r="J996" s="79" t="b">
        <v>0</v>
      </c>
      <c r="K996" s="79" t="b">
        <v>0</v>
      </c>
      <c r="L996" s="79" t="b">
        <v>0</v>
      </c>
    </row>
    <row r="997" spans="1:12" ht="15">
      <c r="A997" s="111" t="s">
        <v>1970</v>
      </c>
      <c r="B997" s="111" t="s">
        <v>1579</v>
      </c>
      <c r="C997" s="79">
        <v>2</v>
      </c>
      <c r="D997" s="115">
        <v>0.002195668654088687</v>
      </c>
      <c r="E997" s="115">
        <v>2.435525851498655</v>
      </c>
      <c r="F997" s="79" t="s">
        <v>1399</v>
      </c>
      <c r="G997" s="79" t="b">
        <v>0</v>
      </c>
      <c r="H997" s="79" t="b">
        <v>0</v>
      </c>
      <c r="I997" s="79" t="b">
        <v>0</v>
      </c>
      <c r="J997" s="79" t="b">
        <v>0</v>
      </c>
      <c r="K997" s="79" t="b">
        <v>0</v>
      </c>
      <c r="L997" s="79" t="b">
        <v>0</v>
      </c>
    </row>
    <row r="998" spans="1:12" ht="15">
      <c r="A998" s="111" t="s">
        <v>1439</v>
      </c>
      <c r="B998" s="111" t="s">
        <v>1971</v>
      </c>
      <c r="C998" s="79">
        <v>2</v>
      </c>
      <c r="D998" s="115">
        <v>0.002195668654088687</v>
      </c>
      <c r="E998" s="115">
        <v>1.7542846141230675</v>
      </c>
      <c r="F998" s="79" t="s">
        <v>1399</v>
      </c>
      <c r="G998" s="79" t="b">
        <v>0</v>
      </c>
      <c r="H998" s="79" t="b">
        <v>0</v>
      </c>
      <c r="I998" s="79" t="b">
        <v>0</v>
      </c>
      <c r="J998" s="79" t="b">
        <v>0</v>
      </c>
      <c r="K998" s="79" t="b">
        <v>0</v>
      </c>
      <c r="L998" s="79" t="b">
        <v>0</v>
      </c>
    </row>
    <row r="999" spans="1:12" ht="15">
      <c r="A999" s="111" t="s">
        <v>1971</v>
      </c>
      <c r="B999" s="111" t="s">
        <v>1972</v>
      </c>
      <c r="C999" s="79">
        <v>2</v>
      </c>
      <c r="D999" s="115">
        <v>0.002195668654088687</v>
      </c>
      <c r="E999" s="115">
        <v>2.8334658601706924</v>
      </c>
      <c r="F999" s="79" t="s">
        <v>1399</v>
      </c>
      <c r="G999" s="79" t="b">
        <v>0</v>
      </c>
      <c r="H999" s="79" t="b">
        <v>0</v>
      </c>
      <c r="I999" s="79" t="b">
        <v>0</v>
      </c>
      <c r="J999" s="79" t="b">
        <v>0</v>
      </c>
      <c r="K999" s="79" t="b">
        <v>0</v>
      </c>
      <c r="L999" s="79" t="b">
        <v>0</v>
      </c>
    </row>
    <row r="1000" spans="1:12" ht="15">
      <c r="A1000" s="111" t="s">
        <v>1972</v>
      </c>
      <c r="B1000" s="111" t="s">
        <v>1973</v>
      </c>
      <c r="C1000" s="79">
        <v>2</v>
      </c>
      <c r="D1000" s="115">
        <v>0.002195668654088687</v>
      </c>
      <c r="E1000" s="115">
        <v>2.8334658601706924</v>
      </c>
      <c r="F1000" s="79" t="s">
        <v>1399</v>
      </c>
      <c r="G1000" s="79" t="b">
        <v>0</v>
      </c>
      <c r="H1000" s="79" t="b">
        <v>0</v>
      </c>
      <c r="I1000" s="79" t="b">
        <v>0</v>
      </c>
      <c r="J1000" s="79" t="b">
        <v>0</v>
      </c>
      <c r="K1000" s="79" t="b">
        <v>0</v>
      </c>
      <c r="L1000" s="79" t="b">
        <v>0</v>
      </c>
    </row>
    <row r="1001" spans="1:12" ht="15">
      <c r="A1001" s="111" t="s">
        <v>1973</v>
      </c>
      <c r="B1001" s="111" t="s">
        <v>1806</v>
      </c>
      <c r="C1001" s="79">
        <v>2</v>
      </c>
      <c r="D1001" s="115">
        <v>0.002195668654088687</v>
      </c>
      <c r="E1001" s="115">
        <v>2.657374601115011</v>
      </c>
      <c r="F1001" s="79" t="s">
        <v>1399</v>
      </c>
      <c r="G1001" s="79" t="b">
        <v>0</v>
      </c>
      <c r="H1001" s="79" t="b">
        <v>0</v>
      </c>
      <c r="I1001" s="79" t="b">
        <v>0</v>
      </c>
      <c r="J1001" s="79" t="b">
        <v>0</v>
      </c>
      <c r="K1001" s="79" t="b">
        <v>0</v>
      </c>
      <c r="L1001" s="79" t="b">
        <v>0</v>
      </c>
    </row>
    <row r="1002" spans="1:12" ht="15">
      <c r="A1002" s="111" t="s">
        <v>1806</v>
      </c>
      <c r="B1002" s="111" t="s">
        <v>1974</v>
      </c>
      <c r="C1002" s="79">
        <v>2</v>
      </c>
      <c r="D1002" s="115">
        <v>0.002195668654088687</v>
      </c>
      <c r="E1002" s="115">
        <v>2.657374601115011</v>
      </c>
      <c r="F1002" s="79" t="s">
        <v>1399</v>
      </c>
      <c r="G1002" s="79" t="b">
        <v>0</v>
      </c>
      <c r="H1002" s="79" t="b">
        <v>0</v>
      </c>
      <c r="I1002" s="79" t="b">
        <v>0</v>
      </c>
      <c r="J1002" s="79" t="b">
        <v>0</v>
      </c>
      <c r="K1002" s="79" t="b">
        <v>0</v>
      </c>
      <c r="L1002" s="79" t="b">
        <v>0</v>
      </c>
    </row>
    <row r="1003" spans="1:12" ht="15">
      <c r="A1003" s="111" t="s">
        <v>1974</v>
      </c>
      <c r="B1003" s="111" t="s">
        <v>1491</v>
      </c>
      <c r="C1003" s="79">
        <v>2</v>
      </c>
      <c r="D1003" s="115">
        <v>0.002195668654088687</v>
      </c>
      <c r="E1003" s="115">
        <v>2.180253346395349</v>
      </c>
      <c r="F1003" s="79" t="s">
        <v>1399</v>
      </c>
      <c r="G1003" s="79" t="b">
        <v>0</v>
      </c>
      <c r="H1003" s="79" t="b">
        <v>0</v>
      </c>
      <c r="I1003" s="79" t="b">
        <v>0</v>
      </c>
      <c r="J1003" s="79" t="b">
        <v>0</v>
      </c>
      <c r="K1003" s="79" t="b">
        <v>0</v>
      </c>
      <c r="L1003" s="79" t="b">
        <v>0</v>
      </c>
    </row>
    <row r="1004" spans="1:12" ht="15">
      <c r="A1004" s="111" t="s">
        <v>1491</v>
      </c>
      <c r="B1004" s="111" t="s">
        <v>1975</v>
      </c>
      <c r="C1004" s="79">
        <v>2</v>
      </c>
      <c r="D1004" s="115">
        <v>0.002195668654088687</v>
      </c>
      <c r="E1004" s="115">
        <v>2.180253346395349</v>
      </c>
      <c r="F1004" s="79" t="s">
        <v>1399</v>
      </c>
      <c r="G1004" s="79" t="b">
        <v>0</v>
      </c>
      <c r="H1004" s="79" t="b">
        <v>0</v>
      </c>
      <c r="I1004" s="79" t="b">
        <v>0</v>
      </c>
      <c r="J1004" s="79" t="b">
        <v>0</v>
      </c>
      <c r="K1004" s="79" t="b">
        <v>1</v>
      </c>
      <c r="L1004" s="79" t="b">
        <v>0</v>
      </c>
    </row>
    <row r="1005" spans="1:12" ht="15">
      <c r="A1005" s="111" t="s">
        <v>1975</v>
      </c>
      <c r="B1005" s="111" t="s">
        <v>1518</v>
      </c>
      <c r="C1005" s="79">
        <v>2</v>
      </c>
      <c r="D1005" s="115">
        <v>0.002195668654088687</v>
      </c>
      <c r="E1005" s="115">
        <v>2.8334658601706924</v>
      </c>
      <c r="F1005" s="79" t="s">
        <v>1399</v>
      </c>
      <c r="G1005" s="79" t="b">
        <v>0</v>
      </c>
      <c r="H1005" s="79" t="b">
        <v>1</v>
      </c>
      <c r="I1005" s="79" t="b">
        <v>0</v>
      </c>
      <c r="J1005" s="79" t="b">
        <v>0</v>
      </c>
      <c r="K1005" s="79" t="b">
        <v>0</v>
      </c>
      <c r="L1005" s="79" t="b">
        <v>0</v>
      </c>
    </row>
    <row r="1006" spans="1:12" ht="15">
      <c r="A1006" s="111" t="s">
        <v>1518</v>
      </c>
      <c r="B1006" s="111" t="s">
        <v>1864</v>
      </c>
      <c r="C1006" s="79">
        <v>2</v>
      </c>
      <c r="D1006" s="115">
        <v>0.002195668654088687</v>
      </c>
      <c r="E1006" s="115">
        <v>2.8334658601706924</v>
      </c>
      <c r="F1006" s="79" t="s">
        <v>1399</v>
      </c>
      <c r="G1006" s="79" t="b">
        <v>0</v>
      </c>
      <c r="H1006" s="79" t="b">
        <v>0</v>
      </c>
      <c r="I1006" s="79" t="b">
        <v>0</v>
      </c>
      <c r="J1006" s="79" t="b">
        <v>0</v>
      </c>
      <c r="K1006" s="79" t="b">
        <v>0</v>
      </c>
      <c r="L1006" s="79" t="b">
        <v>0</v>
      </c>
    </row>
    <row r="1007" spans="1:12" ht="15">
      <c r="A1007" s="111" t="s">
        <v>1864</v>
      </c>
      <c r="B1007" s="111" t="s">
        <v>1696</v>
      </c>
      <c r="C1007" s="79">
        <v>2</v>
      </c>
      <c r="D1007" s="115">
        <v>0.002195668654088687</v>
      </c>
      <c r="E1007" s="115">
        <v>2.23140586884273</v>
      </c>
      <c r="F1007" s="79" t="s">
        <v>1399</v>
      </c>
      <c r="G1007" s="79" t="b">
        <v>0</v>
      </c>
      <c r="H1007" s="79" t="b">
        <v>0</v>
      </c>
      <c r="I1007" s="79" t="b">
        <v>0</v>
      </c>
      <c r="J1007" s="79" t="b">
        <v>0</v>
      </c>
      <c r="K1007" s="79" t="b">
        <v>1</v>
      </c>
      <c r="L1007" s="79" t="b">
        <v>0</v>
      </c>
    </row>
    <row r="1008" spans="1:12" ht="15">
      <c r="A1008" s="111" t="s">
        <v>1696</v>
      </c>
      <c r="B1008" s="111" t="s">
        <v>1976</v>
      </c>
      <c r="C1008" s="79">
        <v>2</v>
      </c>
      <c r="D1008" s="115">
        <v>0.002195668654088687</v>
      </c>
      <c r="E1008" s="115">
        <v>2.23140586884273</v>
      </c>
      <c r="F1008" s="79" t="s">
        <v>1399</v>
      </c>
      <c r="G1008" s="79" t="b">
        <v>0</v>
      </c>
      <c r="H1008" s="79" t="b">
        <v>1</v>
      </c>
      <c r="I1008" s="79" t="b">
        <v>0</v>
      </c>
      <c r="J1008" s="79" t="b">
        <v>0</v>
      </c>
      <c r="K1008" s="79" t="b">
        <v>0</v>
      </c>
      <c r="L1008" s="79" t="b">
        <v>0</v>
      </c>
    </row>
    <row r="1009" spans="1:12" ht="15">
      <c r="A1009" s="111" t="s">
        <v>1976</v>
      </c>
      <c r="B1009" s="111" t="s">
        <v>1579</v>
      </c>
      <c r="C1009" s="79">
        <v>2</v>
      </c>
      <c r="D1009" s="115">
        <v>0.002195668654088687</v>
      </c>
      <c r="E1009" s="115">
        <v>2.435525851498655</v>
      </c>
      <c r="F1009" s="79" t="s">
        <v>1399</v>
      </c>
      <c r="G1009" s="79" t="b">
        <v>0</v>
      </c>
      <c r="H1009" s="79" t="b">
        <v>0</v>
      </c>
      <c r="I1009" s="79" t="b">
        <v>0</v>
      </c>
      <c r="J1009" s="79" t="b">
        <v>0</v>
      </c>
      <c r="K1009" s="79" t="b">
        <v>0</v>
      </c>
      <c r="L1009" s="79" t="b">
        <v>0</v>
      </c>
    </row>
    <row r="1010" spans="1:12" ht="15">
      <c r="A1010" s="111" t="s">
        <v>1579</v>
      </c>
      <c r="B1010" s="111" t="s">
        <v>1438</v>
      </c>
      <c r="C1010" s="79">
        <v>2</v>
      </c>
      <c r="D1010" s="115">
        <v>0.002195668654088687</v>
      </c>
      <c r="E1010" s="115">
        <v>1.0931031706764485</v>
      </c>
      <c r="F1010" s="79" t="s">
        <v>1399</v>
      </c>
      <c r="G1010" s="79" t="b">
        <v>0</v>
      </c>
      <c r="H1010" s="79" t="b">
        <v>0</v>
      </c>
      <c r="I1010" s="79" t="b">
        <v>0</v>
      </c>
      <c r="J1010" s="79" t="b">
        <v>1</v>
      </c>
      <c r="K1010" s="79" t="b">
        <v>0</v>
      </c>
      <c r="L1010" s="79" t="b">
        <v>0</v>
      </c>
    </row>
    <row r="1011" spans="1:12" ht="15">
      <c r="A1011" s="111" t="s">
        <v>1438</v>
      </c>
      <c r="B1011" s="111" t="s">
        <v>1447</v>
      </c>
      <c r="C1011" s="79">
        <v>2</v>
      </c>
      <c r="D1011" s="115">
        <v>0.002195668654088687</v>
      </c>
      <c r="E1011" s="115">
        <v>0.5174955147137746</v>
      </c>
      <c r="F1011" s="79" t="s">
        <v>1399</v>
      </c>
      <c r="G1011" s="79" t="b">
        <v>1</v>
      </c>
      <c r="H1011" s="79" t="b">
        <v>0</v>
      </c>
      <c r="I1011" s="79" t="b">
        <v>0</v>
      </c>
      <c r="J1011" s="79" t="b">
        <v>0</v>
      </c>
      <c r="K1011" s="79" t="b">
        <v>0</v>
      </c>
      <c r="L1011" s="79" t="b">
        <v>0</v>
      </c>
    </row>
    <row r="1012" spans="1:12" ht="15">
      <c r="A1012" s="111" t="s">
        <v>1676</v>
      </c>
      <c r="B1012" s="111" t="s">
        <v>1560</v>
      </c>
      <c r="C1012" s="79">
        <v>2</v>
      </c>
      <c r="D1012" s="115">
        <v>0.002195668654088687</v>
      </c>
      <c r="E1012" s="115">
        <v>1.402102096011705</v>
      </c>
      <c r="F1012" s="79" t="s">
        <v>1399</v>
      </c>
      <c r="G1012" s="79" t="b">
        <v>0</v>
      </c>
      <c r="H1012" s="79" t="b">
        <v>0</v>
      </c>
      <c r="I1012" s="79" t="b">
        <v>0</v>
      </c>
      <c r="J1012" s="79" t="b">
        <v>0</v>
      </c>
      <c r="K1012" s="79" t="b">
        <v>0</v>
      </c>
      <c r="L1012" s="79" t="b">
        <v>0</v>
      </c>
    </row>
    <row r="1013" spans="1:12" ht="15">
      <c r="A1013" s="111" t="s">
        <v>1560</v>
      </c>
      <c r="B1013" s="111" t="s">
        <v>1977</v>
      </c>
      <c r="C1013" s="79">
        <v>2</v>
      </c>
      <c r="D1013" s="115">
        <v>0.002195668654088687</v>
      </c>
      <c r="E1013" s="115">
        <v>2.657374601115011</v>
      </c>
      <c r="F1013" s="79" t="s">
        <v>1399</v>
      </c>
      <c r="G1013" s="79" t="b">
        <v>0</v>
      </c>
      <c r="H1013" s="79" t="b">
        <v>0</v>
      </c>
      <c r="I1013" s="79" t="b">
        <v>0</v>
      </c>
      <c r="J1013" s="79" t="b">
        <v>0</v>
      </c>
      <c r="K1013" s="79" t="b">
        <v>0</v>
      </c>
      <c r="L1013" s="79" t="b">
        <v>0</v>
      </c>
    </row>
    <row r="1014" spans="1:12" ht="15">
      <c r="A1014" s="111" t="s">
        <v>1977</v>
      </c>
      <c r="B1014" s="111" t="s">
        <v>1731</v>
      </c>
      <c r="C1014" s="79">
        <v>2</v>
      </c>
      <c r="D1014" s="115">
        <v>0.002195668654088687</v>
      </c>
      <c r="E1014" s="115">
        <v>2.8334658601706924</v>
      </c>
      <c r="F1014" s="79" t="s">
        <v>1399</v>
      </c>
      <c r="G1014" s="79" t="b">
        <v>0</v>
      </c>
      <c r="H1014" s="79" t="b">
        <v>0</v>
      </c>
      <c r="I1014" s="79" t="b">
        <v>0</v>
      </c>
      <c r="J1014" s="79" t="b">
        <v>0</v>
      </c>
      <c r="K1014" s="79" t="b">
        <v>0</v>
      </c>
      <c r="L1014" s="79" t="b">
        <v>0</v>
      </c>
    </row>
    <row r="1015" spans="1:12" ht="15">
      <c r="A1015" s="111" t="s">
        <v>1731</v>
      </c>
      <c r="B1015" s="111" t="s">
        <v>1865</v>
      </c>
      <c r="C1015" s="79">
        <v>2</v>
      </c>
      <c r="D1015" s="115">
        <v>0.002195668654088687</v>
      </c>
      <c r="E1015" s="115">
        <v>2.8334658601706924</v>
      </c>
      <c r="F1015" s="79" t="s">
        <v>1399</v>
      </c>
      <c r="G1015" s="79" t="b">
        <v>0</v>
      </c>
      <c r="H1015" s="79" t="b">
        <v>0</v>
      </c>
      <c r="I1015" s="79" t="b">
        <v>0</v>
      </c>
      <c r="J1015" s="79" t="b">
        <v>0</v>
      </c>
      <c r="K1015" s="79" t="b">
        <v>0</v>
      </c>
      <c r="L1015" s="79" t="b">
        <v>0</v>
      </c>
    </row>
    <row r="1016" spans="1:12" ht="15">
      <c r="A1016" s="111" t="s">
        <v>1865</v>
      </c>
      <c r="B1016" s="111" t="s">
        <v>1978</v>
      </c>
      <c r="C1016" s="79">
        <v>2</v>
      </c>
      <c r="D1016" s="115">
        <v>0.002195668654088687</v>
      </c>
      <c r="E1016" s="115">
        <v>2.8334658601706924</v>
      </c>
      <c r="F1016" s="79" t="s">
        <v>1399</v>
      </c>
      <c r="G1016" s="79" t="b">
        <v>0</v>
      </c>
      <c r="H1016" s="79" t="b">
        <v>0</v>
      </c>
      <c r="I1016" s="79" t="b">
        <v>0</v>
      </c>
      <c r="J1016" s="79" t="b">
        <v>0</v>
      </c>
      <c r="K1016" s="79" t="b">
        <v>0</v>
      </c>
      <c r="L1016" s="79" t="b">
        <v>0</v>
      </c>
    </row>
    <row r="1017" spans="1:12" ht="15">
      <c r="A1017" s="111" t="s">
        <v>1978</v>
      </c>
      <c r="B1017" s="111" t="s">
        <v>1439</v>
      </c>
      <c r="C1017" s="79">
        <v>2</v>
      </c>
      <c r="D1017" s="115">
        <v>0.002195668654088687</v>
      </c>
      <c r="E1017" s="115">
        <v>1.6873378244924544</v>
      </c>
      <c r="F1017" s="79" t="s">
        <v>1399</v>
      </c>
      <c r="G1017" s="79" t="b">
        <v>0</v>
      </c>
      <c r="H1017" s="79" t="b">
        <v>0</v>
      </c>
      <c r="I1017" s="79" t="b">
        <v>0</v>
      </c>
      <c r="J1017" s="79" t="b">
        <v>0</v>
      </c>
      <c r="K1017" s="79" t="b">
        <v>0</v>
      </c>
      <c r="L1017" s="79" t="b">
        <v>0</v>
      </c>
    </row>
    <row r="1018" spans="1:12" ht="15">
      <c r="A1018" s="111" t="s">
        <v>1439</v>
      </c>
      <c r="B1018" s="111" t="s">
        <v>1519</v>
      </c>
      <c r="C1018" s="79">
        <v>2</v>
      </c>
      <c r="D1018" s="115">
        <v>0.002195668654088687</v>
      </c>
      <c r="E1018" s="115">
        <v>1.35634460545103</v>
      </c>
      <c r="F1018" s="79" t="s">
        <v>1399</v>
      </c>
      <c r="G1018" s="79" t="b">
        <v>0</v>
      </c>
      <c r="H1018" s="79" t="b">
        <v>0</v>
      </c>
      <c r="I1018" s="79" t="b">
        <v>0</v>
      </c>
      <c r="J1018" s="79" t="b">
        <v>1</v>
      </c>
      <c r="K1018" s="79" t="b">
        <v>0</v>
      </c>
      <c r="L1018" s="79" t="b">
        <v>0</v>
      </c>
    </row>
    <row r="1019" spans="1:12" ht="15">
      <c r="A1019" s="111" t="s">
        <v>1519</v>
      </c>
      <c r="B1019" s="111" t="s">
        <v>1702</v>
      </c>
      <c r="C1019" s="79">
        <v>2</v>
      </c>
      <c r="D1019" s="115">
        <v>0.002195668654088687</v>
      </c>
      <c r="E1019" s="115">
        <v>1.8792233507313676</v>
      </c>
      <c r="F1019" s="79" t="s">
        <v>1399</v>
      </c>
      <c r="G1019" s="79" t="b">
        <v>1</v>
      </c>
      <c r="H1019" s="79" t="b">
        <v>0</v>
      </c>
      <c r="I1019" s="79" t="b">
        <v>0</v>
      </c>
      <c r="J1019" s="79" t="b">
        <v>0</v>
      </c>
      <c r="K1019" s="79" t="b">
        <v>0</v>
      </c>
      <c r="L1019" s="79" t="b">
        <v>0</v>
      </c>
    </row>
    <row r="1020" spans="1:12" ht="15">
      <c r="A1020" s="111" t="s">
        <v>1702</v>
      </c>
      <c r="B1020" s="111" t="s">
        <v>1532</v>
      </c>
      <c r="C1020" s="79">
        <v>2</v>
      </c>
      <c r="D1020" s="115">
        <v>0.002195668654088687</v>
      </c>
      <c r="E1020" s="115">
        <v>2.055314609787049</v>
      </c>
      <c r="F1020" s="79" t="s">
        <v>1399</v>
      </c>
      <c r="G1020" s="79" t="b">
        <v>0</v>
      </c>
      <c r="H1020" s="79" t="b">
        <v>0</v>
      </c>
      <c r="I1020" s="79" t="b">
        <v>0</v>
      </c>
      <c r="J1020" s="79" t="b">
        <v>0</v>
      </c>
      <c r="K1020" s="79" t="b">
        <v>0</v>
      </c>
      <c r="L1020" s="79" t="b">
        <v>0</v>
      </c>
    </row>
    <row r="1021" spans="1:12" ht="15">
      <c r="A1021" s="111" t="s">
        <v>1532</v>
      </c>
      <c r="B1021" s="111" t="s">
        <v>1732</v>
      </c>
      <c r="C1021" s="79">
        <v>2</v>
      </c>
      <c r="D1021" s="115">
        <v>0.002195668654088687</v>
      </c>
      <c r="E1021" s="115">
        <v>2.23140586884273</v>
      </c>
      <c r="F1021" s="79" t="s">
        <v>1399</v>
      </c>
      <c r="G1021" s="79" t="b">
        <v>0</v>
      </c>
      <c r="H1021" s="79" t="b">
        <v>0</v>
      </c>
      <c r="I1021" s="79" t="b">
        <v>0</v>
      </c>
      <c r="J1021" s="79" t="b">
        <v>0</v>
      </c>
      <c r="K1021" s="79" t="b">
        <v>0</v>
      </c>
      <c r="L1021" s="79" t="b">
        <v>0</v>
      </c>
    </row>
    <row r="1022" spans="1:12" ht="15">
      <c r="A1022" s="111" t="s">
        <v>1732</v>
      </c>
      <c r="B1022" s="111" t="s">
        <v>1689</v>
      </c>
      <c r="C1022" s="79">
        <v>2</v>
      </c>
      <c r="D1022" s="115">
        <v>0.002195668654088687</v>
      </c>
      <c r="E1022" s="115">
        <v>2.055314609787049</v>
      </c>
      <c r="F1022" s="79" t="s">
        <v>1399</v>
      </c>
      <c r="G1022" s="79" t="b">
        <v>0</v>
      </c>
      <c r="H1022" s="79" t="b">
        <v>0</v>
      </c>
      <c r="I1022" s="79" t="b">
        <v>0</v>
      </c>
      <c r="J1022" s="79" t="b">
        <v>0</v>
      </c>
      <c r="K1022" s="79" t="b">
        <v>0</v>
      </c>
      <c r="L1022" s="79" t="b">
        <v>0</v>
      </c>
    </row>
    <row r="1023" spans="1:12" ht="15">
      <c r="A1023" s="111" t="s">
        <v>1689</v>
      </c>
      <c r="B1023" s="111" t="s">
        <v>1979</v>
      </c>
      <c r="C1023" s="79">
        <v>2</v>
      </c>
      <c r="D1023" s="115">
        <v>0.002195668654088687</v>
      </c>
      <c r="E1023" s="115">
        <v>2.8334658601706924</v>
      </c>
      <c r="F1023" s="79" t="s">
        <v>1399</v>
      </c>
      <c r="G1023" s="79" t="b">
        <v>0</v>
      </c>
      <c r="H1023" s="79" t="b">
        <v>0</v>
      </c>
      <c r="I1023" s="79" t="b">
        <v>0</v>
      </c>
      <c r="J1023" s="79" t="b">
        <v>0</v>
      </c>
      <c r="K1023" s="79" t="b">
        <v>0</v>
      </c>
      <c r="L1023" s="79" t="b">
        <v>0</v>
      </c>
    </row>
    <row r="1024" spans="1:12" ht="15">
      <c r="A1024" s="111" t="s">
        <v>1979</v>
      </c>
      <c r="B1024" s="111" t="s">
        <v>1553</v>
      </c>
      <c r="C1024" s="79">
        <v>2</v>
      </c>
      <c r="D1024" s="115">
        <v>0.002195668654088687</v>
      </c>
      <c r="E1024" s="115">
        <v>2.8334658601706924</v>
      </c>
      <c r="F1024" s="79" t="s">
        <v>1399</v>
      </c>
      <c r="G1024" s="79" t="b">
        <v>0</v>
      </c>
      <c r="H1024" s="79" t="b">
        <v>0</v>
      </c>
      <c r="I1024" s="79" t="b">
        <v>0</v>
      </c>
      <c r="J1024" s="79" t="b">
        <v>0</v>
      </c>
      <c r="K1024" s="79" t="b">
        <v>0</v>
      </c>
      <c r="L1024" s="79" t="b">
        <v>0</v>
      </c>
    </row>
    <row r="1025" spans="1:12" ht="15">
      <c r="A1025" s="111" t="s">
        <v>1553</v>
      </c>
      <c r="B1025" s="111" t="s">
        <v>1980</v>
      </c>
      <c r="C1025" s="79">
        <v>2</v>
      </c>
      <c r="D1025" s="115">
        <v>0.002195668654088687</v>
      </c>
      <c r="E1025" s="115">
        <v>2.8334658601706924</v>
      </c>
      <c r="F1025" s="79" t="s">
        <v>1399</v>
      </c>
      <c r="G1025" s="79" t="b">
        <v>0</v>
      </c>
      <c r="H1025" s="79" t="b">
        <v>0</v>
      </c>
      <c r="I1025" s="79" t="b">
        <v>0</v>
      </c>
      <c r="J1025" s="79" t="b">
        <v>0</v>
      </c>
      <c r="K1025" s="79" t="b">
        <v>0</v>
      </c>
      <c r="L1025" s="79" t="b">
        <v>0</v>
      </c>
    </row>
    <row r="1026" spans="1:12" ht="15">
      <c r="A1026" s="111" t="s">
        <v>1980</v>
      </c>
      <c r="B1026" s="111" t="s">
        <v>1981</v>
      </c>
      <c r="C1026" s="79">
        <v>2</v>
      </c>
      <c r="D1026" s="115">
        <v>0.002195668654088687</v>
      </c>
      <c r="E1026" s="115">
        <v>2.8334658601706924</v>
      </c>
      <c r="F1026" s="79" t="s">
        <v>1399</v>
      </c>
      <c r="G1026" s="79" t="b">
        <v>0</v>
      </c>
      <c r="H1026" s="79" t="b">
        <v>0</v>
      </c>
      <c r="I1026" s="79" t="b">
        <v>0</v>
      </c>
      <c r="J1026" s="79" t="b">
        <v>0</v>
      </c>
      <c r="K1026" s="79" t="b">
        <v>0</v>
      </c>
      <c r="L1026" s="79" t="b">
        <v>0</v>
      </c>
    </row>
    <row r="1027" spans="1:12" ht="15">
      <c r="A1027" s="111" t="s">
        <v>1981</v>
      </c>
      <c r="B1027" s="111" t="s">
        <v>1573</v>
      </c>
      <c r="C1027" s="79">
        <v>2</v>
      </c>
      <c r="D1027" s="115">
        <v>0.002195668654088687</v>
      </c>
      <c r="E1027" s="115">
        <v>2.8334658601706924</v>
      </c>
      <c r="F1027" s="79" t="s">
        <v>1399</v>
      </c>
      <c r="G1027" s="79" t="b">
        <v>0</v>
      </c>
      <c r="H1027" s="79" t="b">
        <v>0</v>
      </c>
      <c r="I1027" s="79" t="b">
        <v>0</v>
      </c>
      <c r="J1027" s="79" t="b">
        <v>0</v>
      </c>
      <c r="K1027" s="79" t="b">
        <v>0</v>
      </c>
      <c r="L1027" s="79" t="b">
        <v>0</v>
      </c>
    </row>
    <row r="1028" spans="1:12" ht="15">
      <c r="A1028" s="111" t="s">
        <v>1573</v>
      </c>
      <c r="B1028" s="111" t="s">
        <v>1676</v>
      </c>
      <c r="C1028" s="79">
        <v>2</v>
      </c>
      <c r="D1028" s="115">
        <v>0.002195668654088687</v>
      </c>
      <c r="E1028" s="115">
        <v>1.5781933550673863</v>
      </c>
      <c r="F1028" s="79" t="s">
        <v>1399</v>
      </c>
      <c r="G1028" s="79" t="b">
        <v>0</v>
      </c>
      <c r="H1028" s="79" t="b">
        <v>0</v>
      </c>
      <c r="I1028" s="79" t="b">
        <v>0</v>
      </c>
      <c r="J1028" s="79" t="b">
        <v>0</v>
      </c>
      <c r="K1028" s="79" t="b">
        <v>0</v>
      </c>
      <c r="L1028" s="79" t="b">
        <v>0</v>
      </c>
    </row>
    <row r="1029" spans="1:12" ht="15">
      <c r="A1029" s="111" t="s">
        <v>1676</v>
      </c>
      <c r="B1029" s="111" t="s">
        <v>1982</v>
      </c>
      <c r="C1029" s="79">
        <v>2</v>
      </c>
      <c r="D1029" s="115">
        <v>0.002195668654088687</v>
      </c>
      <c r="E1029" s="115">
        <v>1.5781933550673863</v>
      </c>
      <c r="F1029" s="79" t="s">
        <v>1399</v>
      </c>
      <c r="G1029" s="79" t="b">
        <v>0</v>
      </c>
      <c r="H1029" s="79" t="b">
        <v>0</v>
      </c>
      <c r="I1029" s="79" t="b">
        <v>0</v>
      </c>
      <c r="J1029" s="79" t="b">
        <v>1</v>
      </c>
      <c r="K1029" s="79" t="b">
        <v>0</v>
      </c>
      <c r="L1029" s="79" t="b">
        <v>0</v>
      </c>
    </row>
    <row r="1030" spans="1:12" ht="15">
      <c r="A1030" s="111" t="s">
        <v>1982</v>
      </c>
      <c r="B1030" s="111" t="s">
        <v>1983</v>
      </c>
      <c r="C1030" s="79">
        <v>2</v>
      </c>
      <c r="D1030" s="115">
        <v>0.002195668654088687</v>
      </c>
      <c r="E1030" s="115">
        <v>2.8334658601706924</v>
      </c>
      <c r="F1030" s="79" t="s">
        <v>1399</v>
      </c>
      <c r="G1030" s="79" t="b">
        <v>1</v>
      </c>
      <c r="H1030" s="79" t="b">
        <v>0</v>
      </c>
      <c r="I1030" s="79" t="b">
        <v>0</v>
      </c>
      <c r="J1030" s="79" t="b">
        <v>0</v>
      </c>
      <c r="K1030" s="79" t="b">
        <v>0</v>
      </c>
      <c r="L1030" s="79" t="b">
        <v>0</v>
      </c>
    </row>
    <row r="1031" spans="1:12" ht="15">
      <c r="A1031" s="111" t="s">
        <v>1983</v>
      </c>
      <c r="B1031" s="111" t="s">
        <v>1562</v>
      </c>
      <c r="C1031" s="79">
        <v>2</v>
      </c>
      <c r="D1031" s="115">
        <v>0.002195668654088687</v>
      </c>
      <c r="E1031" s="115">
        <v>2.8334658601706924</v>
      </c>
      <c r="F1031" s="79" t="s">
        <v>1399</v>
      </c>
      <c r="G1031" s="79" t="b">
        <v>0</v>
      </c>
      <c r="H1031" s="79" t="b">
        <v>0</v>
      </c>
      <c r="I1031" s="79" t="b">
        <v>0</v>
      </c>
      <c r="J1031" s="79" t="b">
        <v>0</v>
      </c>
      <c r="K1031" s="79" t="b">
        <v>0</v>
      </c>
      <c r="L1031" s="79" t="b">
        <v>0</v>
      </c>
    </row>
    <row r="1032" spans="1:12" ht="15">
      <c r="A1032" s="111" t="s">
        <v>1562</v>
      </c>
      <c r="B1032" s="111" t="s">
        <v>1984</v>
      </c>
      <c r="C1032" s="79">
        <v>2</v>
      </c>
      <c r="D1032" s="115">
        <v>0.002195668654088687</v>
      </c>
      <c r="E1032" s="115">
        <v>2.8334658601706924</v>
      </c>
      <c r="F1032" s="79" t="s">
        <v>1399</v>
      </c>
      <c r="G1032" s="79" t="b">
        <v>0</v>
      </c>
      <c r="H1032" s="79" t="b">
        <v>0</v>
      </c>
      <c r="I1032" s="79" t="b">
        <v>0</v>
      </c>
      <c r="J1032" s="79" t="b">
        <v>0</v>
      </c>
      <c r="K1032" s="79" t="b">
        <v>0</v>
      </c>
      <c r="L1032" s="79" t="b">
        <v>0</v>
      </c>
    </row>
    <row r="1033" spans="1:12" ht="15">
      <c r="A1033" s="111" t="s">
        <v>1984</v>
      </c>
      <c r="B1033" s="111" t="s">
        <v>1985</v>
      </c>
      <c r="C1033" s="79">
        <v>2</v>
      </c>
      <c r="D1033" s="115">
        <v>0.002195668654088687</v>
      </c>
      <c r="E1033" s="115">
        <v>2.8334658601706924</v>
      </c>
      <c r="F1033" s="79" t="s">
        <v>1399</v>
      </c>
      <c r="G1033" s="79" t="b">
        <v>0</v>
      </c>
      <c r="H1033" s="79" t="b">
        <v>0</v>
      </c>
      <c r="I1033" s="79" t="b">
        <v>0</v>
      </c>
      <c r="J1033" s="79" t="b">
        <v>1</v>
      </c>
      <c r="K1033" s="79" t="b">
        <v>0</v>
      </c>
      <c r="L1033" s="79" t="b">
        <v>0</v>
      </c>
    </row>
    <row r="1034" spans="1:12" ht="15">
      <c r="A1034" s="111" t="s">
        <v>1985</v>
      </c>
      <c r="B1034" s="111" t="s">
        <v>1986</v>
      </c>
      <c r="C1034" s="79">
        <v>2</v>
      </c>
      <c r="D1034" s="115">
        <v>0.002195668654088687</v>
      </c>
      <c r="E1034" s="115">
        <v>2.8334658601706924</v>
      </c>
      <c r="F1034" s="79" t="s">
        <v>1399</v>
      </c>
      <c r="G1034" s="79" t="b">
        <v>1</v>
      </c>
      <c r="H1034" s="79" t="b">
        <v>0</v>
      </c>
      <c r="I1034" s="79" t="b">
        <v>0</v>
      </c>
      <c r="J1034" s="79" t="b">
        <v>0</v>
      </c>
      <c r="K1034" s="79" t="b">
        <v>0</v>
      </c>
      <c r="L1034" s="79" t="b">
        <v>0</v>
      </c>
    </row>
    <row r="1035" spans="1:12" ht="15">
      <c r="A1035" s="111" t="s">
        <v>1986</v>
      </c>
      <c r="B1035" s="111" t="s">
        <v>1535</v>
      </c>
      <c r="C1035" s="79">
        <v>2</v>
      </c>
      <c r="D1035" s="115">
        <v>0.002195668654088687</v>
      </c>
      <c r="E1035" s="115">
        <v>2.657374601115011</v>
      </c>
      <c r="F1035" s="79" t="s">
        <v>1399</v>
      </c>
      <c r="G1035" s="79" t="b">
        <v>0</v>
      </c>
      <c r="H1035" s="79" t="b">
        <v>0</v>
      </c>
      <c r="I1035" s="79" t="b">
        <v>0</v>
      </c>
      <c r="J1035" s="79" t="b">
        <v>0</v>
      </c>
      <c r="K1035" s="79" t="b">
        <v>0</v>
      </c>
      <c r="L1035" s="79" t="b">
        <v>0</v>
      </c>
    </row>
    <row r="1036" spans="1:12" ht="15">
      <c r="A1036" s="111" t="s">
        <v>1535</v>
      </c>
      <c r="B1036" s="111" t="s">
        <v>1866</v>
      </c>
      <c r="C1036" s="79">
        <v>2</v>
      </c>
      <c r="D1036" s="115">
        <v>0.002195668654088687</v>
      </c>
      <c r="E1036" s="115">
        <v>2.657374601115011</v>
      </c>
      <c r="F1036" s="79" t="s">
        <v>1399</v>
      </c>
      <c r="G1036" s="79" t="b">
        <v>0</v>
      </c>
      <c r="H1036" s="79" t="b">
        <v>0</v>
      </c>
      <c r="I1036" s="79" t="b">
        <v>0</v>
      </c>
      <c r="J1036" s="79" t="b">
        <v>0</v>
      </c>
      <c r="K1036" s="79" t="b">
        <v>0</v>
      </c>
      <c r="L1036" s="79" t="b">
        <v>0</v>
      </c>
    </row>
    <row r="1037" spans="1:12" ht="15">
      <c r="A1037" s="111" t="s">
        <v>1866</v>
      </c>
      <c r="B1037" s="111" t="s">
        <v>1447</v>
      </c>
      <c r="C1037" s="79">
        <v>2</v>
      </c>
      <c r="D1037" s="115">
        <v>0.002195668654088687</v>
      </c>
      <c r="E1037" s="115">
        <v>1.8792233507313676</v>
      </c>
      <c r="F1037" s="79" t="s">
        <v>1399</v>
      </c>
      <c r="G1037" s="79" t="b">
        <v>0</v>
      </c>
      <c r="H1037" s="79" t="b">
        <v>0</v>
      </c>
      <c r="I1037" s="79" t="b">
        <v>0</v>
      </c>
      <c r="J1037" s="79" t="b">
        <v>0</v>
      </c>
      <c r="K1037" s="79" t="b">
        <v>0</v>
      </c>
      <c r="L1037" s="79" t="b">
        <v>0</v>
      </c>
    </row>
    <row r="1038" spans="1:12" ht="15">
      <c r="A1038" s="111" t="s">
        <v>1447</v>
      </c>
      <c r="B1038" s="111" t="s">
        <v>1987</v>
      </c>
      <c r="C1038" s="79">
        <v>2</v>
      </c>
      <c r="D1038" s="115">
        <v>0.002195668654088687</v>
      </c>
      <c r="E1038" s="115">
        <v>1.9584045967789923</v>
      </c>
      <c r="F1038" s="79" t="s">
        <v>1399</v>
      </c>
      <c r="G1038" s="79" t="b">
        <v>0</v>
      </c>
      <c r="H1038" s="79" t="b">
        <v>0</v>
      </c>
      <c r="I1038" s="79" t="b">
        <v>0</v>
      </c>
      <c r="J1038" s="79" t="b">
        <v>0</v>
      </c>
      <c r="K1038" s="79" t="b">
        <v>0</v>
      </c>
      <c r="L1038" s="79" t="b">
        <v>0</v>
      </c>
    </row>
    <row r="1039" spans="1:12" ht="15">
      <c r="A1039" s="111" t="s">
        <v>1987</v>
      </c>
      <c r="B1039" s="111" t="s">
        <v>1707</v>
      </c>
      <c r="C1039" s="79">
        <v>2</v>
      </c>
      <c r="D1039" s="115">
        <v>0.002195668654088687</v>
      </c>
      <c r="E1039" s="115">
        <v>2.435525851498655</v>
      </c>
      <c r="F1039" s="79" t="s">
        <v>1399</v>
      </c>
      <c r="G1039" s="79" t="b">
        <v>0</v>
      </c>
      <c r="H1039" s="79" t="b">
        <v>0</v>
      </c>
      <c r="I1039" s="79" t="b">
        <v>0</v>
      </c>
      <c r="J1039" s="79" t="b">
        <v>0</v>
      </c>
      <c r="K1039" s="79" t="b">
        <v>1</v>
      </c>
      <c r="L1039" s="79" t="b">
        <v>0</v>
      </c>
    </row>
    <row r="1040" spans="1:12" ht="15">
      <c r="A1040" s="111" t="s">
        <v>1707</v>
      </c>
      <c r="B1040" s="111" t="s">
        <v>1685</v>
      </c>
      <c r="C1040" s="79">
        <v>2</v>
      </c>
      <c r="D1040" s="115">
        <v>0.002195668654088687</v>
      </c>
      <c r="E1040" s="115">
        <v>2.1344958558346736</v>
      </c>
      <c r="F1040" s="79" t="s">
        <v>1399</v>
      </c>
      <c r="G1040" s="79" t="b">
        <v>0</v>
      </c>
      <c r="H1040" s="79" t="b">
        <v>1</v>
      </c>
      <c r="I1040" s="79" t="b">
        <v>0</v>
      </c>
      <c r="J1040" s="79" t="b">
        <v>0</v>
      </c>
      <c r="K1040" s="79" t="b">
        <v>0</v>
      </c>
      <c r="L1040" s="79" t="b">
        <v>0</v>
      </c>
    </row>
    <row r="1041" spans="1:12" ht="15">
      <c r="A1041" s="111" t="s">
        <v>1685</v>
      </c>
      <c r="B1041" s="111" t="s">
        <v>1785</v>
      </c>
      <c r="C1041" s="79">
        <v>2</v>
      </c>
      <c r="D1041" s="115">
        <v>0.002195668654088687</v>
      </c>
      <c r="E1041" s="115">
        <v>2.532435864506711</v>
      </c>
      <c r="F1041" s="79" t="s">
        <v>1399</v>
      </c>
      <c r="G1041" s="79" t="b">
        <v>0</v>
      </c>
      <c r="H1041" s="79" t="b">
        <v>0</v>
      </c>
      <c r="I1041" s="79" t="b">
        <v>0</v>
      </c>
      <c r="J1041" s="79" t="b">
        <v>0</v>
      </c>
      <c r="K1041" s="79" t="b">
        <v>0</v>
      </c>
      <c r="L1041" s="79" t="b">
        <v>0</v>
      </c>
    </row>
    <row r="1042" spans="1:12" ht="15">
      <c r="A1042" s="111" t="s">
        <v>1785</v>
      </c>
      <c r="B1042" s="111" t="s">
        <v>1988</v>
      </c>
      <c r="C1042" s="79">
        <v>2</v>
      </c>
      <c r="D1042" s="115">
        <v>0.002195668654088687</v>
      </c>
      <c r="E1042" s="115">
        <v>2.8334658601706924</v>
      </c>
      <c r="F1042" s="79" t="s">
        <v>1399</v>
      </c>
      <c r="G1042" s="79" t="b">
        <v>0</v>
      </c>
      <c r="H1042" s="79" t="b">
        <v>0</v>
      </c>
      <c r="I1042" s="79" t="b">
        <v>0</v>
      </c>
      <c r="J1042" s="79" t="b">
        <v>0</v>
      </c>
      <c r="K1042" s="79" t="b">
        <v>0</v>
      </c>
      <c r="L1042" s="79" t="b">
        <v>0</v>
      </c>
    </row>
    <row r="1043" spans="1:12" ht="15">
      <c r="A1043" s="111" t="s">
        <v>1988</v>
      </c>
      <c r="B1043" s="111" t="s">
        <v>1989</v>
      </c>
      <c r="C1043" s="79">
        <v>2</v>
      </c>
      <c r="D1043" s="115">
        <v>0.002195668654088687</v>
      </c>
      <c r="E1043" s="115">
        <v>2.8334658601706924</v>
      </c>
      <c r="F1043" s="79" t="s">
        <v>1399</v>
      </c>
      <c r="G1043" s="79" t="b">
        <v>0</v>
      </c>
      <c r="H1043" s="79" t="b">
        <v>0</v>
      </c>
      <c r="I1043" s="79" t="b">
        <v>0</v>
      </c>
      <c r="J1043" s="79" t="b">
        <v>0</v>
      </c>
      <c r="K1043" s="79" t="b">
        <v>0</v>
      </c>
      <c r="L1043" s="79" t="b">
        <v>0</v>
      </c>
    </row>
    <row r="1044" spans="1:12" ht="15">
      <c r="A1044" s="111" t="s">
        <v>1989</v>
      </c>
      <c r="B1044" s="111" t="s">
        <v>1990</v>
      </c>
      <c r="C1044" s="79">
        <v>2</v>
      </c>
      <c r="D1044" s="115">
        <v>0.002195668654088687</v>
      </c>
      <c r="E1044" s="115">
        <v>2.8334658601706924</v>
      </c>
      <c r="F1044" s="79" t="s">
        <v>1399</v>
      </c>
      <c r="G1044" s="79" t="b">
        <v>0</v>
      </c>
      <c r="H1044" s="79" t="b">
        <v>0</v>
      </c>
      <c r="I1044" s="79" t="b">
        <v>0</v>
      </c>
      <c r="J1044" s="79" t="b">
        <v>0</v>
      </c>
      <c r="K1044" s="79" t="b">
        <v>0</v>
      </c>
      <c r="L1044" s="79" t="b">
        <v>0</v>
      </c>
    </row>
    <row r="1045" spans="1:12" ht="15">
      <c r="A1045" s="111" t="s">
        <v>1990</v>
      </c>
      <c r="B1045" s="111" t="s">
        <v>1991</v>
      </c>
      <c r="C1045" s="79">
        <v>2</v>
      </c>
      <c r="D1045" s="115">
        <v>0.002195668654088687</v>
      </c>
      <c r="E1045" s="115">
        <v>2.8334658601706924</v>
      </c>
      <c r="F1045" s="79" t="s">
        <v>1399</v>
      </c>
      <c r="G1045" s="79" t="b">
        <v>0</v>
      </c>
      <c r="H1045" s="79" t="b">
        <v>0</v>
      </c>
      <c r="I1045" s="79" t="b">
        <v>0</v>
      </c>
      <c r="J1045" s="79" t="b">
        <v>0</v>
      </c>
      <c r="K1045" s="79" t="b">
        <v>0</v>
      </c>
      <c r="L1045" s="79" t="b">
        <v>0</v>
      </c>
    </row>
    <row r="1046" spans="1:12" ht="15">
      <c r="A1046" s="111" t="s">
        <v>1991</v>
      </c>
      <c r="B1046" s="111" t="s">
        <v>1992</v>
      </c>
      <c r="C1046" s="79">
        <v>2</v>
      </c>
      <c r="D1046" s="115">
        <v>0.002195668654088687</v>
      </c>
      <c r="E1046" s="115">
        <v>2.8334658601706924</v>
      </c>
      <c r="F1046" s="79" t="s">
        <v>1399</v>
      </c>
      <c r="G1046" s="79" t="b">
        <v>0</v>
      </c>
      <c r="H1046" s="79" t="b">
        <v>0</v>
      </c>
      <c r="I1046" s="79" t="b">
        <v>0</v>
      </c>
      <c r="J1046" s="79" t="b">
        <v>1</v>
      </c>
      <c r="K1046" s="79" t="b">
        <v>0</v>
      </c>
      <c r="L1046" s="79" t="b">
        <v>0</v>
      </c>
    </row>
    <row r="1047" spans="1:12" ht="15">
      <c r="A1047" s="111" t="s">
        <v>1992</v>
      </c>
      <c r="B1047" s="111" t="s">
        <v>1993</v>
      </c>
      <c r="C1047" s="79">
        <v>2</v>
      </c>
      <c r="D1047" s="115">
        <v>0.002195668654088687</v>
      </c>
      <c r="E1047" s="115">
        <v>2.8334658601706924</v>
      </c>
      <c r="F1047" s="79" t="s">
        <v>1399</v>
      </c>
      <c r="G1047" s="79" t="b">
        <v>1</v>
      </c>
      <c r="H1047" s="79" t="b">
        <v>0</v>
      </c>
      <c r="I1047" s="79" t="b">
        <v>0</v>
      </c>
      <c r="J1047" s="79" t="b">
        <v>0</v>
      </c>
      <c r="K1047" s="79" t="b">
        <v>0</v>
      </c>
      <c r="L1047" s="79" t="b">
        <v>0</v>
      </c>
    </row>
    <row r="1048" spans="1:12" ht="15">
      <c r="A1048" s="111" t="s">
        <v>1993</v>
      </c>
      <c r="B1048" s="111" t="s">
        <v>1708</v>
      </c>
      <c r="C1048" s="79">
        <v>2</v>
      </c>
      <c r="D1048" s="115">
        <v>0.002195668654088687</v>
      </c>
      <c r="E1048" s="115">
        <v>2.8334658601706924</v>
      </c>
      <c r="F1048" s="79" t="s">
        <v>1399</v>
      </c>
      <c r="G1048" s="79" t="b">
        <v>0</v>
      </c>
      <c r="H1048" s="79" t="b">
        <v>0</v>
      </c>
      <c r="I1048" s="79" t="b">
        <v>0</v>
      </c>
      <c r="J1048" s="79" t="b">
        <v>0</v>
      </c>
      <c r="K1048" s="79" t="b">
        <v>1</v>
      </c>
      <c r="L1048" s="79" t="b">
        <v>0</v>
      </c>
    </row>
    <row r="1049" spans="1:12" ht="15">
      <c r="A1049" s="111" t="s">
        <v>1708</v>
      </c>
      <c r="B1049" s="111" t="s">
        <v>1784</v>
      </c>
      <c r="C1049" s="79">
        <v>2</v>
      </c>
      <c r="D1049" s="115">
        <v>0.002195668654088687</v>
      </c>
      <c r="E1049" s="115">
        <v>2.532435864506711</v>
      </c>
      <c r="F1049" s="79" t="s">
        <v>1399</v>
      </c>
      <c r="G1049" s="79" t="b">
        <v>0</v>
      </c>
      <c r="H1049" s="79" t="b">
        <v>1</v>
      </c>
      <c r="I1049" s="79" t="b">
        <v>0</v>
      </c>
      <c r="J1049" s="79" t="b">
        <v>0</v>
      </c>
      <c r="K1049" s="79" t="b">
        <v>0</v>
      </c>
      <c r="L1049" s="79" t="b">
        <v>0</v>
      </c>
    </row>
    <row r="1050" spans="1:12" ht="15">
      <c r="A1050" s="111" t="s">
        <v>1784</v>
      </c>
      <c r="B1050" s="111" t="s">
        <v>1867</v>
      </c>
      <c r="C1050" s="79">
        <v>2</v>
      </c>
      <c r="D1050" s="115">
        <v>0.002195668654088687</v>
      </c>
      <c r="E1050" s="115">
        <v>2.3563446054510298</v>
      </c>
      <c r="F1050" s="79" t="s">
        <v>1399</v>
      </c>
      <c r="G1050" s="79" t="b">
        <v>0</v>
      </c>
      <c r="H1050" s="79" t="b">
        <v>0</v>
      </c>
      <c r="I1050" s="79" t="b">
        <v>0</v>
      </c>
      <c r="J1050" s="79" t="b">
        <v>0</v>
      </c>
      <c r="K1050" s="79" t="b">
        <v>0</v>
      </c>
      <c r="L1050" s="79" t="b">
        <v>0</v>
      </c>
    </row>
    <row r="1051" spans="1:12" ht="15">
      <c r="A1051" s="111" t="s">
        <v>1867</v>
      </c>
      <c r="B1051" s="111" t="s">
        <v>1552</v>
      </c>
      <c r="C1051" s="79">
        <v>2</v>
      </c>
      <c r="D1051" s="115">
        <v>0.002195668654088687</v>
      </c>
      <c r="E1051" s="115">
        <v>2.657374601115011</v>
      </c>
      <c r="F1051" s="79" t="s">
        <v>1399</v>
      </c>
      <c r="G1051" s="79" t="b">
        <v>0</v>
      </c>
      <c r="H1051" s="79" t="b">
        <v>0</v>
      </c>
      <c r="I1051" s="79" t="b">
        <v>0</v>
      </c>
      <c r="J1051" s="79" t="b">
        <v>0</v>
      </c>
      <c r="K1051" s="79" t="b">
        <v>0</v>
      </c>
      <c r="L1051" s="79" t="b">
        <v>0</v>
      </c>
    </row>
    <row r="1052" spans="1:12" ht="15">
      <c r="A1052" s="111" t="s">
        <v>1726</v>
      </c>
      <c r="B1052" s="111" t="s">
        <v>1676</v>
      </c>
      <c r="C1052" s="79">
        <v>2</v>
      </c>
      <c r="D1052" s="115">
        <v>0.002195668654088687</v>
      </c>
      <c r="E1052" s="115">
        <v>1.5781933550673863</v>
      </c>
      <c r="F1052" s="79" t="s">
        <v>1399</v>
      </c>
      <c r="G1052" s="79" t="b">
        <v>0</v>
      </c>
      <c r="H1052" s="79" t="b">
        <v>0</v>
      </c>
      <c r="I1052" s="79" t="b">
        <v>0</v>
      </c>
      <c r="J1052" s="79" t="b">
        <v>0</v>
      </c>
      <c r="K1052" s="79" t="b">
        <v>0</v>
      </c>
      <c r="L1052" s="79" t="b">
        <v>0</v>
      </c>
    </row>
    <row r="1053" spans="1:12" ht="15">
      <c r="A1053" s="111" t="s">
        <v>1555</v>
      </c>
      <c r="B1053" s="111" t="s">
        <v>1561</v>
      </c>
      <c r="C1053" s="79">
        <v>2</v>
      </c>
      <c r="D1053" s="115">
        <v>0.002195668654088687</v>
      </c>
      <c r="E1053" s="115">
        <v>2.2594345924429735</v>
      </c>
      <c r="F1053" s="79" t="s">
        <v>1399</v>
      </c>
      <c r="G1053" s="79" t="b">
        <v>0</v>
      </c>
      <c r="H1053" s="79" t="b">
        <v>0</v>
      </c>
      <c r="I1053" s="79" t="b">
        <v>0</v>
      </c>
      <c r="J1053" s="79" t="b">
        <v>0</v>
      </c>
      <c r="K1053" s="79" t="b">
        <v>1</v>
      </c>
      <c r="L1053" s="79" t="b">
        <v>0</v>
      </c>
    </row>
    <row r="1054" spans="1:12" ht="15">
      <c r="A1054" s="111" t="s">
        <v>1561</v>
      </c>
      <c r="B1054" s="111" t="s">
        <v>1484</v>
      </c>
      <c r="C1054" s="79">
        <v>2</v>
      </c>
      <c r="D1054" s="115">
        <v>0.002195668654088687</v>
      </c>
      <c r="E1054" s="115">
        <v>2.657374601115011</v>
      </c>
      <c r="F1054" s="79" t="s">
        <v>1399</v>
      </c>
      <c r="G1054" s="79" t="b">
        <v>0</v>
      </c>
      <c r="H1054" s="79" t="b">
        <v>1</v>
      </c>
      <c r="I1054" s="79" t="b">
        <v>0</v>
      </c>
      <c r="J1054" s="79" t="b">
        <v>0</v>
      </c>
      <c r="K1054" s="79" t="b">
        <v>0</v>
      </c>
      <c r="L1054" s="79" t="b">
        <v>0</v>
      </c>
    </row>
    <row r="1055" spans="1:12" ht="15">
      <c r="A1055" s="111" t="s">
        <v>1484</v>
      </c>
      <c r="B1055" s="111" t="s">
        <v>1438</v>
      </c>
      <c r="C1055" s="79">
        <v>2</v>
      </c>
      <c r="D1055" s="115">
        <v>0.002195668654088687</v>
      </c>
      <c r="E1055" s="115">
        <v>1.4910431793484862</v>
      </c>
      <c r="F1055" s="79" t="s">
        <v>1399</v>
      </c>
      <c r="G1055" s="79" t="b">
        <v>0</v>
      </c>
      <c r="H1055" s="79" t="b">
        <v>0</v>
      </c>
      <c r="I1055" s="79" t="b">
        <v>0</v>
      </c>
      <c r="J1055" s="79" t="b">
        <v>1</v>
      </c>
      <c r="K1055" s="79" t="b">
        <v>0</v>
      </c>
      <c r="L1055" s="79" t="b">
        <v>0</v>
      </c>
    </row>
    <row r="1056" spans="1:12" ht="15">
      <c r="A1056" s="111" t="s">
        <v>1438</v>
      </c>
      <c r="B1056" s="111" t="s">
        <v>1445</v>
      </c>
      <c r="C1056" s="79">
        <v>2</v>
      </c>
      <c r="D1056" s="115">
        <v>0.002195668654088687</v>
      </c>
      <c r="E1056" s="115">
        <v>0.927669979802824</v>
      </c>
      <c r="F1056" s="79" t="s">
        <v>1399</v>
      </c>
      <c r="G1056" s="79" t="b">
        <v>1</v>
      </c>
      <c r="H1056" s="79" t="b">
        <v>0</v>
      </c>
      <c r="I1056" s="79" t="b">
        <v>0</v>
      </c>
      <c r="J1056" s="79" t="b">
        <v>0</v>
      </c>
      <c r="K1056" s="79" t="b">
        <v>0</v>
      </c>
      <c r="L1056" s="79" t="b">
        <v>0</v>
      </c>
    </row>
    <row r="1057" spans="1:12" ht="15">
      <c r="A1057" s="111" t="s">
        <v>1445</v>
      </c>
      <c r="B1057" s="111" t="s">
        <v>1994</v>
      </c>
      <c r="C1057" s="79">
        <v>2</v>
      </c>
      <c r="D1057" s="115">
        <v>0.002195668654088687</v>
      </c>
      <c r="E1057" s="115">
        <v>2.2893978158204167</v>
      </c>
      <c r="F1057" s="79" t="s">
        <v>1399</v>
      </c>
      <c r="G1057" s="79" t="b">
        <v>0</v>
      </c>
      <c r="H1057" s="79" t="b">
        <v>0</v>
      </c>
      <c r="I1057" s="79" t="b">
        <v>0</v>
      </c>
      <c r="J1057" s="79" t="b">
        <v>0</v>
      </c>
      <c r="K1057" s="79" t="b">
        <v>0</v>
      </c>
      <c r="L1057" s="79" t="b">
        <v>0</v>
      </c>
    </row>
    <row r="1058" spans="1:12" ht="15">
      <c r="A1058" s="111" t="s">
        <v>1994</v>
      </c>
      <c r="B1058" s="111" t="s">
        <v>1995</v>
      </c>
      <c r="C1058" s="79">
        <v>2</v>
      </c>
      <c r="D1058" s="115">
        <v>0.002195668654088687</v>
      </c>
      <c r="E1058" s="115">
        <v>2.8334658601706924</v>
      </c>
      <c r="F1058" s="79" t="s">
        <v>1399</v>
      </c>
      <c r="G1058" s="79" t="b">
        <v>0</v>
      </c>
      <c r="H1058" s="79" t="b">
        <v>0</v>
      </c>
      <c r="I1058" s="79" t="b">
        <v>0</v>
      </c>
      <c r="J1058" s="79" t="b">
        <v>0</v>
      </c>
      <c r="K1058" s="79" t="b">
        <v>0</v>
      </c>
      <c r="L1058" s="79" t="b">
        <v>0</v>
      </c>
    </row>
    <row r="1059" spans="1:12" ht="15">
      <c r="A1059" s="111" t="s">
        <v>1995</v>
      </c>
      <c r="B1059" s="111" t="s">
        <v>1478</v>
      </c>
      <c r="C1059" s="79">
        <v>2</v>
      </c>
      <c r="D1059" s="115">
        <v>0.002195668654088687</v>
      </c>
      <c r="E1059" s="115">
        <v>2.8334658601706924</v>
      </c>
      <c r="F1059" s="79" t="s">
        <v>1399</v>
      </c>
      <c r="G1059" s="79" t="b">
        <v>0</v>
      </c>
      <c r="H1059" s="79" t="b">
        <v>0</v>
      </c>
      <c r="I1059" s="79" t="b">
        <v>0</v>
      </c>
      <c r="J1059" s="79" t="b">
        <v>0</v>
      </c>
      <c r="K1059" s="79" t="b">
        <v>0</v>
      </c>
      <c r="L1059" s="79" t="b">
        <v>0</v>
      </c>
    </row>
    <row r="1060" spans="1:12" ht="15">
      <c r="A1060" s="111" t="s">
        <v>1478</v>
      </c>
      <c r="B1060" s="111" t="s">
        <v>1495</v>
      </c>
      <c r="C1060" s="79">
        <v>2</v>
      </c>
      <c r="D1060" s="115">
        <v>0.002195668654088687</v>
      </c>
      <c r="E1060" s="115">
        <v>2.8334658601706924</v>
      </c>
      <c r="F1060" s="79" t="s">
        <v>1399</v>
      </c>
      <c r="G1060" s="79" t="b">
        <v>0</v>
      </c>
      <c r="H1060" s="79" t="b">
        <v>0</v>
      </c>
      <c r="I1060" s="79" t="b">
        <v>0</v>
      </c>
      <c r="J1060" s="79" t="b">
        <v>0</v>
      </c>
      <c r="K1060" s="79" t="b">
        <v>0</v>
      </c>
      <c r="L1060" s="79" t="b">
        <v>0</v>
      </c>
    </row>
    <row r="1061" spans="1:12" ht="15">
      <c r="A1061" s="111" t="s">
        <v>1495</v>
      </c>
      <c r="B1061" s="111" t="s">
        <v>1996</v>
      </c>
      <c r="C1061" s="79">
        <v>2</v>
      </c>
      <c r="D1061" s="115">
        <v>0.002195668654088687</v>
      </c>
      <c r="E1061" s="115">
        <v>2.8334658601706924</v>
      </c>
      <c r="F1061" s="79" t="s">
        <v>1399</v>
      </c>
      <c r="G1061" s="79" t="b">
        <v>0</v>
      </c>
      <c r="H1061" s="79" t="b">
        <v>0</v>
      </c>
      <c r="I1061" s="79" t="b">
        <v>0</v>
      </c>
      <c r="J1061" s="79" t="b">
        <v>0</v>
      </c>
      <c r="K1061" s="79" t="b">
        <v>0</v>
      </c>
      <c r="L1061" s="79" t="b">
        <v>0</v>
      </c>
    </row>
    <row r="1062" spans="1:12" ht="15">
      <c r="A1062" s="111" t="s">
        <v>1996</v>
      </c>
      <c r="B1062" s="111" t="s">
        <v>1485</v>
      </c>
      <c r="C1062" s="79">
        <v>2</v>
      </c>
      <c r="D1062" s="115">
        <v>0.002195668654088687</v>
      </c>
      <c r="E1062" s="115">
        <v>2.8334658601706924</v>
      </c>
      <c r="F1062" s="79" t="s">
        <v>1399</v>
      </c>
      <c r="G1062" s="79" t="b">
        <v>0</v>
      </c>
      <c r="H1062" s="79" t="b">
        <v>0</v>
      </c>
      <c r="I1062" s="79" t="b">
        <v>0</v>
      </c>
      <c r="J1062" s="79" t="b">
        <v>0</v>
      </c>
      <c r="K1062" s="79" t="b">
        <v>1</v>
      </c>
      <c r="L1062" s="79" t="b">
        <v>0</v>
      </c>
    </row>
    <row r="1063" spans="1:12" ht="15">
      <c r="A1063" s="111" t="s">
        <v>1485</v>
      </c>
      <c r="B1063" s="111" t="s">
        <v>1868</v>
      </c>
      <c r="C1063" s="79">
        <v>2</v>
      </c>
      <c r="D1063" s="115">
        <v>0.002195668654088687</v>
      </c>
      <c r="E1063" s="115">
        <v>2.657374601115011</v>
      </c>
      <c r="F1063" s="79" t="s">
        <v>1399</v>
      </c>
      <c r="G1063" s="79" t="b">
        <v>0</v>
      </c>
      <c r="H1063" s="79" t="b">
        <v>1</v>
      </c>
      <c r="I1063" s="79" t="b">
        <v>0</v>
      </c>
      <c r="J1063" s="79" t="b">
        <v>0</v>
      </c>
      <c r="K1063" s="79" t="b">
        <v>0</v>
      </c>
      <c r="L1063" s="79" t="b">
        <v>0</v>
      </c>
    </row>
    <row r="1064" spans="1:12" ht="15">
      <c r="A1064" s="111" t="s">
        <v>1868</v>
      </c>
      <c r="B1064" s="111" t="s">
        <v>1490</v>
      </c>
      <c r="C1064" s="79">
        <v>2</v>
      </c>
      <c r="D1064" s="115">
        <v>0.002195668654088687</v>
      </c>
      <c r="E1064" s="115">
        <v>2.48128334205933</v>
      </c>
      <c r="F1064" s="79" t="s">
        <v>1399</v>
      </c>
      <c r="G1064" s="79" t="b">
        <v>0</v>
      </c>
      <c r="H1064" s="79" t="b">
        <v>0</v>
      </c>
      <c r="I1064" s="79" t="b">
        <v>0</v>
      </c>
      <c r="J1064" s="79" t="b">
        <v>0</v>
      </c>
      <c r="K1064" s="79" t="b">
        <v>0</v>
      </c>
      <c r="L1064" s="79" t="b">
        <v>0</v>
      </c>
    </row>
    <row r="1065" spans="1:12" ht="15">
      <c r="A1065" s="111" t="s">
        <v>1490</v>
      </c>
      <c r="B1065" s="111" t="s">
        <v>1997</v>
      </c>
      <c r="C1065" s="79">
        <v>2</v>
      </c>
      <c r="D1065" s="115">
        <v>0.002195668654088687</v>
      </c>
      <c r="E1065" s="115">
        <v>2.657374601115011</v>
      </c>
      <c r="F1065" s="79" t="s">
        <v>1399</v>
      </c>
      <c r="G1065" s="79" t="b">
        <v>0</v>
      </c>
      <c r="H1065" s="79" t="b">
        <v>0</v>
      </c>
      <c r="I1065" s="79" t="b">
        <v>0</v>
      </c>
      <c r="J1065" s="79" t="b">
        <v>0</v>
      </c>
      <c r="K1065" s="79" t="b">
        <v>0</v>
      </c>
      <c r="L1065" s="79" t="b">
        <v>0</v>
      </c>
    </row>
    <row r="1066" spans="1:12" ht="15">
      <c r="A1066" s="111" t="s">
        <v>1997</v>
      </c>
      <c r="B1066" s="111" t="s">
        <v>1998</v>
      </c>
      <c r="C1066" s="79">
        <v>2</v>
      </c>
      <c r="D1066" s="115">
        <v>0.002195668654088687</v>
      </c>
      <c r="E1066" s="115">
        <v>2.8334658601706924</v>
      </c>
      <c r="F1066" s="79" t="s">
        <v>1399</v>
      </c>
      <c r="G1066" s="79" t="b">
        <v>0</v>
      </c>
      <c r="H1066" s="79" t="b">
        <v>0</v>
      </c>
      <c r="I1066" s="79" t="b">
        <v>0</v>
      </c>
      <c r="J1066" s="79" t="b">
        <v>0</v>
      </c>
      <c r="K1066" s="79" t="b">
        <v>0</v>
      </c>
      <c r="L1066" s="79" t="b">
        <v>0</v>
      </c>
    </row>
    <row r="1067" spans="1:12" ht="15">
      <c r="A1067" s="111" t="s">
        <v>1998</v>
      </c>
      <c r="B1067" s="111" t="s">
        <v>1999</v>
      </c>
      <c r="C1067" s="79">
        <v>2</v>
      </c>
      <c r="D1067" s="115">
        <v>0.002195668654088687</v>
      </c>
      <c r="E1067" s="115">
        <v>2.8334658601706924</v>
      </c>
      <c r="F1067" s="79" t="s">
        <v>1399</v>
      </c>
      <c r="G1067" s="79" t="b">
        <v>0</v>
      </c>
      <c r="H1067" s="79" t="b">
        <v>0</v>
      </c>
      <c r="I1067" s="79" t="b">
        <v>0</v>
      </c>
      <c r="J1067" s="79" t="b">
        <v>0</v>
      </c>
      <c r="K1067" s="79" t="b">
        <v>0</v>
      </c>
      <c r="L1067" s="79" t="b">
        <v>0</v>
      </c>
    </row>
    <row r="1068" spans="1:12" ht="15">
      <c r="A1068" s="111" t="s">
        <v>1999</v>
      </c>
      <c r="B1068" s="111" t="s">
        <v>2000</v>
      </c>
      <c r="C1068" s="79">
        <v>2</v>
      </c>
      <c r="D1068" s="115">
        <v>0.002195668654088687</v>
      </c>
      <c r="E1068" s="115">
        <v>2.8334658601706924</v>
      </c>
      <c r="F1068" s="79" t="s">
        <v>1399</v>
      </c>
      <c r="G1068" s="79" t="b">
        <v>0</v>
      </c>
      <c r="H1068" s="79" t="b">
        <v>0</v>
      </c>
      <c r="I1068" s="79" t="b">
        <v>0</v>
      </c>
      <c r="J1068" s="79" t="b">
        <v>0</v>
      </c>
      <c r="K1068" s="79" t="b">
        <v>0</v>
      </c>
      <c r="L1068" s="79" t="b">
        <v>0</v>
      </c>
    </row>
    <row r="1069" spans="1:12" ht="15">
      <c r="A1069" s="111" t="s">
        <v>2000</v>
      </c>
      <c r="B1069" s="111" t="s">
        <v>2001</v>
      </c>
      <c r="C1069" s="79">
        <v>2</v>
      </c>
      <c r="D1069" s="115">
        <v>0.002195668654088687</v>
      </c>
      <c r="E1069" s="115">
        <v>2.8334658601706924</v>
      </c>
      <c r="F1069" s="79" t="s">
        <v>1399</v>
      </c>
      <c r="G1069" s="79" t="b">
        <v>0</v>
      </c>
      <c r="H1069" s="79" t="b">
        <v>0</v>
      </c>
      <c r="I1069" s="79" t="b">
        <v>0</v>
      </c>
      <c r="J1069" s="79" t="b">
        <v>0</v>
      </c>
      <c r="K1069" s="79" t="b">
        <v>0</v>
      </c>
      <c r="L1069" s="79" t="b">
        <v>0</v>
      </c>
    </row>
    <row r="1070" spans="1:12" ht="15">
      <c r="A1070" s="111" t="s">
        <v>2001</v>
      </c>
      <c r="B1070" s="111" t="s">
        <v>1732</v>
      </c>
      <c r="C1070" s="79">
        <v>2</v>
      </c>
      <c r="D1070" s="115">
        <v>0.002195668654088687</v>
      </c>
      <c r="E1070" s="115">
        <v>2.532435864506711</v>
      </c>
      <c r="F1070" s="79" t="s">
        <v>1399</v>
      </c>
      <c r="G1070" s="79" t="b">
        <v>0</v>
      </c>
      <c r="H1070" s="79" t="b">
        <v>0</v>
      </c>
      <c r="I1070" s="79" t="b">
        <v>0</v>
      </c>
      <c r="J1070" s="79" t="b">
        <v>0</v>
      </c>
      <c r="K1070" s="79" t="b">
        <v>0</v>
      </c>
      <c r="L1070" s="79" t="b">
        <v>0</v>
      </c>
    </row>
    <row r="1071" spans="1:12" ht="15">
      <c r="A1071" s="111" t="s">
        <v>1732</v>
      </c>
      <c r="B1071" s="111" t="s">
        <v>2002</v>
      </c>
      <c r="C1071" s="79">
        <v>2</v>
      </c>
      <c r="D1071" s="115">
        <v>0.002195668654088687</v>
      </c>
      <c r="E1071" s="115">
        <v>2.532435864506711</v>
      </c>
      <c r="F1071" s="79" t="s">
        <v>1399</v>
      </c>
      <c r="G1071" s="79" t="b">
        <v>0</v>
      </c>
      <c r="H1071" s="79" t="b">
        <v>0</v>
      </c>
      <c r="I1071" s="79" t="b">
        <v>0</v>
      </c>
      <c r="J1071" s="79" t="b">
        <v>0</v>
      </c>
      <c r="K1071" s="79" t="b">
        <v>0</v>
      </c>
      <c r="L1071" s="79" t="b">
        <v>0</v>
      </c>
    </row>
    <row r="1072" spans="1:12" ht="15">
      <c r="A1072" s="111" t="s">
        <v>2002</v>
      </c>
      <c r="B1072" s="111" t="s">
        <v>2003</v>
      </c>
      <c r="C1072" s="79">
        <v>2</v>
      </c>
      <c r="D1072" s="115">
        <v>0.002195668654088687</v>
      </c>
      <c r="E1072" s="115">
        <v>2.8334658601706924</v>
      </c>
      <c r="F1072" s="79" t="s">
        <v>1399</v>
      </c>
      <c r="G1072" s="79" t="b">
        <v>0</v>
      </c>
      <c r="H1072" s="79" t="b">
        <v>0</v>
      </c>
      <c r="I1072" s="79" t="b">
        <v>0</v>
      </c>
      <c r="J1072" s="79" t="b">
        <v>0</v>
      </c>
      <c r="K1072" s="79" t="b">
        <v>0</v>
      </c>
      <c r="L1072" s="79" t="b">
        <v>0</v>
      </c>
    </row>
    <row r="1073" spans="1:12" ht="15">
      <c r="A1073" s="111" t="s">
        <v>2003</v>
      </c>
      <c r="B1073" s="111" t="s">
        <v>2004</v>
      </c>
      <c r="C1073" s="79">
        <v>2</v>
      </c>
      <c r="D1073" s="115">
        <v>0.002195668654088687</v>
      </c>
      <c r="E1073" s="115">
        <v>2.8334658601706924</v>
      </c>
      <c r="F1073" s="79" t="s">
        <v>1399</v>
      </c>
      <c r="G1073" s="79" t="b">
        <v>0</v>
      </c>
      <c r="H1073" s="79" t="b">
        <v>0</v>
      </c>
      <c r="I1073" s="79" t="b">
        <v>0</v>
      </c>
      <c r="J1073" s="79" t="b">
        <v>0</v>
      </c>
      <c r="K1073" s="79" t="b">
        <v>0</v>
      </c>
      <c r="L1073" s="79" t="b">
        <v>0</v>
      </c>
    </row>
    <row r="1074" spans="1:12" ht="15">
      <c r="A1074" s="111" t="s">
        <v>2004</v>
      </c>
      <c r="B1074" s="111" t="s">
        <v>2005</v>
      </c>
      <c r="C1074" s="79">
        <v>2</v>
      </c>
      <c r="D1074" s="115">
        <v>0.002195668654088687</v>
      </c>
      <c r="E1074" s="115">
        <v>2.8334658601706924</v>
      </c>
      <c r="F1074" s="79" t="s">
        <v>1399</v>
      </c>
      <c r="G1074" s="79" t="b">
        <v>0</v>
      </c>
      <c r="H1074" s="79" t="b">
        <v>0</v>
      </c>
      <c r="I1074" s="79" t="b">
        <v>0</v>
      </c>
      <c r="J1074" s="79" t="b">
        <v>0</v>
      </c>
      <c r="K1074" s="79" t="b">
        <v>0</v>
      </c>
      <c r="L1074" s="79" t="b">
        <v>0</v>
      </c>
    </row>
    <row r="1075" spans="1:12" ht="15">
      <c r="A1075" s="111" t="s">
        <v>2005</v>
      </c>
      <c r="B1075" s="111" t="s">
        <v>1587</v>
      </c>
      <c r="C1075" s="79">
        <v>2</v>
      </c>
      <c r="D1075" s="115">
        <v>0.002195668654088687</v>
      </c>
      <c r="E1075" s="115">
        <v>2.8334658601706924</v>
      </c>
      <c r="F1075" s="79" t="s">
        <v>1399</v>
      </c>
      <c r="G1075" s="79" t="b">
        <v>0</v>
      </c>
      <c r="H1075" s="79" t="b">
        <v>0</v>
      </c>
      <c r="I1075" s="79" t="b">
        <v>0</v>
      </c>
      <c r="J1075" s="79" t="b">
        <v>0</v>
      </c>
      <c r="K1075" s="79" t="b">
        <v>0</v>
      </c>
      <c r="L1075" s="79" t="b">
        <v>0</v>
      </c>
    </row>
    <row r="1076" spans="1:12" ht="15">
      <c r="A1076" s="111" t="s">
        <v>1587</v>
      </c>
      <c r="B1076" s="111" t="s">
        <v>2006</v>
      </c>
      <c r="C1076" s="79">
        <v>2</v>
      </c>
      <c r="D1076" s="115">
        <v>0.002195668654088687</v>
      </c>
      <c r="E1076" s="115">
        <v>2.8334658601706924</v>
      </c>
      <c r="F1076" s="79" t="s">
        <v>1399</v>
      </c>
      <c r="G1076" s="79" t="b">
        <v>0</v>
      </c>
      <c r="H1076" s="79" t="b">
        <v>0</v>
      </c>
      <c r="I1076" s="79" t="b">
        <v>0</v>
      </c>
      <c r="J1076" s="79" t="b">
        <v>0</v>
      </c>
      <c r="K1076" s="79" t="b">
        <v>0</v>
      </c>
      <c r="L1076" s="79" t="b">
        <v>0</v>
      </c>
    </row>
    <row r="1077" spans="1:12" ht="15">
      <c r="A1077" s="111" t="s">
        <v>2006</v>
      </c>
      <c r="B1077" s="111" t="s">
        <v>2007</v>
      </c>
      <c r="C1077" s="79">
        <v>2</v>
      </c>
      <c r="D1077" s="115">
        <v>0.002195668654088687</v>
      </c>
      <c r="E1077" s="115">
        <v>2.8334658601706924</v>
      </c>
      <c r="F1077" s="79" t="s">
        <v>1399</v>
      </c>
      <c r="G1077" s="79" t="b">
        <v>0</v>
      </c>
      <c r="H1077" s="79" t="b">
        <v>0</v>
      </c>
      <c r="I1077" s="79" t="b">
        <v>0</v>
      </c>
      <c r="J1077" s="79" t="b">
        <v>0</v>
      </c>
      <c r="K1077" s="79" t="b">
        <v>0</v>
      </c>
      <c r="L1077" s="79" t="b">
        <v>0</v>
      </c>
    </row>
    <row r="1078" spans="1:12" ht="15">
      <c r="A1078" s="111" t="s">
        <v>2007</v>
      </c>
      <c r="B1078" s="111" t="s">
        <v>2008</v>
      </c>
      <c r="C1078" s="79">
        <v>2</v>
      </c>
      <c r="D1078" s="115">
        <v>0.002195668654088687</v>
      </c>
      <c r="E1078" s="115">
        <v>2.8334658601706924</v>
      </c>
      <c r="F1078" s="79" t="s">
        <v>1399</v>
      </c>
      <c r="G1078" s="79" t="b">
        <v>0</v>
      </c>
      <c r="H1078" s="79" t="b">
        <v>0</v>
      </c>
      <c r="I1078" s="79" t="b">
        <v>0</v>
      </c>
      <c r="J1078" s="79" t="b">
        <v>1</v>
      </c>
      <c r="K1078" s="79" t="b">
        <v>0</v>
      </c>
      <c r="L1078" s="79" t="b">
        <v>0</v>
      </c>
    </row>
    <row r="1079" spans="1:12" ht="15">
      <c r="A1079" s="111" t="s">
        <v>2008</v>
      </c>
      <c r="B1079" s="111" t="s">
        <v>2009</v>
      </c>
      <c r="C1079" s="79">
        <v>2</v>
      </c>
      <c r="D1079" s="115">
        <v>0.002195668654088687</v>
      </c>
      <c r="E1079" s="115">
        <v>2.8334658601706924</v>
      </c>
      <c r="F1079" s="79" t="s">
        <v>1399</v>
      </c>
      <c r="G1079" s="79" t="b">
        <v>1</v>
      </c>
      <c r="H1079" s="79" t="b">
        <v>0</v>
      </c>
      <c r="I1079" s="79" t="b">
        <v>0</v>
      </c>
      <c r="J1079" s="79" t="b">
        <v>0</v>
      </c>
      <c r="K1079" s="79" t="b">
        <v>0</v>
      </c>
      <c r="L1079" s="79" t="b">
        <v>0</v>
      </c>
    </row>
    <row r="1080" spans="1:12" ht="15">
      <c r="A1080" s="111" t="s">
        <v>2009</v>
      </c>
      <c r="B1080" s="111" t="s">
        <v>1869</v>
      </c>
      <c r="C1080" s="79">
        <v>2</v>
      </c>
      <c r="D1080" s="115">
        <v>0.002195668654088687</v>
      </c>
      <c r="E1080" s="115">
        <v>2.8334658601706924</v>
      </c>
      <c r="F1080" s="79" t="s">
        <v>1399</v>
      </c>
      <c r="G1080" s="79" t="b">
        <v>0</v>
      </c>
      <c r="H1080" s="79" t="b">
        <v>0</v>
      </c>
      <c r="I1080" s="79" t="b">
        <v>0</v>
      </c>
      <c r="J1080" s="79" t="b">
        <v>0</v>
      </c>
      <c r="K1080" s="79" t="b">
        <v>0</v>
      </c>
      <c r="L1080" s="79" t="b">
        <v>0</v>
      </c>
    </row>
    <row r="1081" spans="1:12" ht="15">
      <c r="A1081" s="111" t="s">
        <v>1869</v>
      </c>
      <c r="B1081" s="111" t="s">
        <v>2010</v>
      </c>
      <c r="C1081" s="79">
        <v>2</v>
      </c>
      <c r="D1081" s="115">
        <v>0.002195668654088687</v>
      </c>
      <c r="E1081" s="115">
        <v>2.8334658601706924</v>
      </c>
      <c r="F1081" s="79" t="s">
        <v>1399</v>
      </c>
      <c r="G1081" s="79" t="b">
        <v>0</v>
      </c>
      <c r="H1081" s="79" t="b">
        <v>0</v>
      </c>
      <c r="I1081" s="79" t="b">
        <v>0</v>
      </c>
      <c r="J1081" s="79" t="b">
        <v>0</v>
      </c>
      <c r="K1081" s="79" t="b">
        <v>0</v>
      </c>
      <c r="L1081" s="79" t="b">
        <v>0</v>
      </c>
    </row>
    <row r="1082" spans="1:12" ht="15">
      <c r="A1082" s="111" t="s">
        <v>2010</v>
      </c>
      <c r="B1082" s="111" t="s">
        <v>2011</v>
      </c>
      <c r="C1082" s="79">
        <v>2</v>
      </c>
      <c r="D1082" s="115">
        <v>0.002195668654088687</v>
      </c>
      <c r="E1082" s="115">
        <v>2.8334658601706924</v>
      </c>
      <c r="F1082" s="79" t="s">
        <v>1399</v>
      </c>
      <c r="G1082" s="79" t="b">
        <v>0</v>
      </c>
      <c r="H1082" s="79" t="b">
        <v>0</v>
      </c>
      <c r="I1082" s="79" t="b">
        <v>0</v>
      </c>
      <c r="J1082" s="79" t="b">
        <v>0</v>
      </c>
      <c r="K1082" s="79" t="b">
        <v>0</v>
      </c>
      <c r="L1082" s="79" t="b">
        <v>0</v>
      </c>
    </row>
    <row r="1083" spans="1:12" ht="15">
      <c r="A1083" s="111" t="s">
        <v>2011</v>
      </c>
      <c r="B1083" s="111" t="s">
        <v>2012</v>
      </c>
      <c r="C1083" s="79">
        <v>2</v>
      </c>
      <c r="D1083" s="115">
        <v>0.002195668654088687</v>
      </c>
      <c r="E1083" s="115">
        <v>2.8334658601706924</v>
      </c>
      <c r="F1083" s="79" t="s">
        <v>1399</v>
      </c>
      <c r="G1083" s="79" t="b">
        <v>0</v>
      </c>
      <c r="H1083" s="79" t="b">
        <v>0</v>
      </c>
      <c r="I1083" s="79" t="b">
        <v>0</v>
      </c>
      <c r="J1083" s="79" t="b">
        <v>0</v>
      </c>
      <c r="K1083" s="79" t="b">
        <v>0</v>
      </c>
      <c r="L1083" s="79" t="b">
        <v>0</v>
      </c>
    </row>
    <row r="1084" spans="1:12" ht="15">
      <c r="A1084" s="111" t="s">
        <v>2012</v>
      </c>
      <c r="B1084" s="111" t="s">
        <v>2013</v>
      </c>
      <c r="C1084" s="79">
        <v>2</v>
      </c>
      <c r="D1084" s="115">
        <v>0.002195668654088687</v>
      </c>
      <c r="E1084" s="115">
        <v>2.8334658601706924</v>
      </c>
      <c r="F1084" s="79" t="s">
        <v>1399</v>
      </c>
      <c r="G1084" s="79" t="b">
        <v>0</v>
      </c>
      <c r="H1084" s="79" t="b">
        <v>0</v>
      </c>
      <c r="I1084" s="79" t="b">
        <v>0</v>
      </c>
      <c r="J1084" s="79" t="b">
        <v>1</v>
      </c>
      <c r="K1084" s="79" t="b">
        <v>0</v>
      </c>
      <c r="L1084" s="79" t="b">
        <v>0</v>
      </c>
    </row>
    <row r="1085" spans="1:12" ht="15">
      <c r="A1085" s="111" t="s">
        <v>2026</v>
      </c>
      <c r="B1085" s="111" t="s">
        <v>1447</v>
      </c>
      <c r="C1085" s="79">
        <v>2</v>
      </c>
      <c r="D1085" s="115">
        <v>0.002195668654088687</v>
      </c>
      <c r="E1085" s="115">
        <v>1.8792233507313676</v>
      </c>
      <c r="F1085" s="79" t="s">
        <v>1399</v>
      </c>
      <c r="G1085" s="79" t="b">
        <v>0</v>
      </c>
      <c r="H1085" s="79" t="b">
        <v>0</v>
      </c>
      <c r="I1085" s="79" t="b">
        <v>0</v>
      </c>
      <c r="J1085" s="79" t="b">
        <v>0</v>
      </c>
      <c r="K1085" s="79" t="b">
        <v>0</v>
      </c>
      <c r="L1085" s="79" t="b">
        <v>0</v>
      </c>
    </row>
    <row r="1086" spans="1:12" ht="15">
      <c r="A1086" s="111" t="s">
        <v>1447</v>
      </c>
      <c r="B1086" s="111" t="s">
        <v>1477</v>
      </c>
      <c r="C1086" s="79">
        <v>2</v>
      </c>
      <c r="D1086" s="115">
        <v>0.002195668654088687</v>
      </c>
      <c r="E1086" s="115">
        <v>1.4812833420593299</v>
      </c>
      <c r="F1086" s="79" t="s">
        <v>1399</v>
      </c>
      <c r="G1086" s="79" t="b">
        <v>0</v>
      </c>
      <c r="H1086" s="79" t="b">
        <v>0</v>
      </c>
      <c r="I1086" s="79" t="b">
        <v>0</v>
      </c>
      <c r="J1086" s="79" t="b">
        <v>0</v>
      </c>
      <c r="K1086" s="79" t="b">
        <v>0</v>
      </c>
      <c r="L1086" s="79" t="b">
        <v>0</v>
      </c>
    </row>
    <row r="1087" spans="1:12" ht="15">
      <c r="A1087" s="111" t="s">
        <v>1477</v>
      </c>
      <c r="B1087" s="111" t="s">
        <v>1477</v>
      </c>
      <c r="C1087" s="79">
        <v>2</v>
      </c>
      <c r="D1087" s="115">
        <v>0.002195668654088687</v>
      </c>
      <c r="E1087" s="115">
        <v>2.055314609787049</v>
      </c>
      <c r="F1087" s="79" t="s">
        <v>1399</v>
      </c>
      <c r="G1087" s="79" t="b">
        <v>0</v>
      </c>
      <c r="H1087" s="79" t="b">
        <v>0</v>
      </c>
      <c r="I1087" s="79" t="b">
        <v>0</v>
      </c>
      <c r="J1087" s="79" t="b">
        <v>0</v>
      </c>
      <c r="K1087" s="79" t="b">
        <v>0</v>
      </c>
      <c r="L1087" s="79" t="b">
        <v>0</v>
      </c>
    </row>
    <row r="1088" spans="1:12" ht="15">
      <c r="A1088" s="111" t="s">
        <v>1477</v>
      </c>
      <c r="B1088" s="111" t="s">
        <v>1775</v>
      </c>
      <c r="C1088" s="79">
        <v>2</v>
      </c>
      <c r="D1088" s="115">
        <v>0.002195668654088687</v>
      </c>
      <c r="E1088" s="115">
        <v>2.3563446054510298</v>
      </c>
      <c r="F1088" s="79" t="s">
        <v>1399</v>
      </c>
      <c r="G1088" s="79" t="b">
        <v>0</v>
      </c>
      <c r="H1088" s="79" t="b">
        <v>0</v>
      </c>
      <c r="I1088" s="79" t="b">
        <v>0</v>
      </c>
      <c r="J1088" s="79" t="b">
        <v>0</v>
      </c>
      <c r="K1088" s="79" t="b">
        <v>0</v>
      </c>
      <c r="L1088" s="79" t="b">
        <v>0</v>
      </c>
    </row>
    <row r="1089" spans="1:12" ht="15">
      <c r="A1089" s="111" t="s">
        <v>1775</v>
      </c>
      <c r="B1089" s="111" t="s">
        <v>2027</v>
      </c>
      <c r="C1089" s="79">
        <v>2</v>
      </c>
      <c r="D1089" s="115">
        <v>0.002195668654088687</v>
      </c>
      <c r="E1089" s="115">
        <v>2.8334658601706924</v>
      </c>
      <c r="F1089" s="79" t="s">
        <v>1399</v>
      </c>
      <c r="G1089" s="79" t="b">
        <v>0</v>
      </c>
      <c r="H1089" s="79" t="b">
        <v>0</v>
      </c>
      <c r="I1089" s="79" t="b">
        <v>0</v>
      </c>
      <c r="J1089" s="79" t="b">
        <v>0</v>
      </c>
      <c r="K1089" s="79" t="b">
        <v>0</v>
      </c>
      <c r="L1089" s="79" t="b">
        <v>0</v>
      </c>
    </row>
    <row r="1090" spans="1:12" ht="15">
      <c r="A1090" s="111" t="s">
        <v>2027</v>
      </c>
      <c r="B1090" s="111" t="s">
        <v>1592</v>
      </c>
      <c r="C1090" s="79">
        <v>2</v>
      </c>
      <c r="D1090" s="115">
        <v>0.002195668654088687</v>
      </c>
      <c r="E1090" s="115">
        <v>2.8334658601706924</v>
      </c>
      <c r="F1090" s="79" t="s">
        <v>1399</v>
      </c>
      <c r="G1090" s="79" t="b">
        <v>0</v>
      </c>
      <c r="H1090" s="79" t="b">
        <v>0</v>
      </c>
      <c r="I1090" s="79" t="b">
        <v>0</v>
      </c>
      <c r="J1090" s="79" t="b">
        <v>0</v>
      </c>
      <c r="K1090" s="79" t="b">
        <v>1</v>
      </c>
      <c r="L1090" s="79" t="b">
        <v>0</v>
      </c>
    </row>
    <row r="1091" spans="1:12" ht="15">
      <c r="A1091" s="111" t="s">
        <v>1592</v>
      </c>
      <c r="B1091" s="111" t="s">
        <v>2028</v>
      </c>
      <c r="C1091" s="79">
        <v>2</v>
      </c>
      <c r="D1091" s="115">
        <v>0.002195668654088687</v>
      </c>
      <c r="E1091" s="115">
        <v>2.8334658601706924</v>
      </c>
      <c r="F1091" s="79" t="s">
        <v>1399</v>
      </c>
      <c r="G1091" s="79" t="b">
        <v>0</v>
      </c>
      <c r="H1091" s="79" t="b">
        <v>1</v>
      </c>
      <c r="I1091" s="79" t="b">
        <v>0</v>
      </c>
      <c r="J1091" s="79" t="b">
        <v>0</v>
      </c>
      <c r="K1091" s="79" t="b">
        <v>0</v>
      </c>
      <c r="L1091" s="79" t="b">
        <v>0</v>
      </c>
    </row>
    <row r="1092" spans="1:12" ht="15">
      <c r="A1092" s="111" t="s">
        <v>1676</v>
      </c>
      <c r="B1092" s="111" t="s">
        <v>1445</v>
      </c>
      <c r="C1092" s="79">
        <v>2</v>
      </c>
      <c r="D1092" s="115">
        <v>0.002195668654088687</v>
      </c>
      <c r="E1092" s="115">
        <v>1.0341253107171107</v>
      </c>
      <c r="F1092" s="79" t="s">
        <v>1399</v>
      </c>
      <c r="G1092" s="79" t="b">
        <v>0</v>
      </c>
      <c r="H1092" s="79" t="b">
        <v>0</v>
      </c>
      <c r="I1092" s="79" t="b">
        <v>0</v>
      </c>
      <c r="J1092" s="79" t="b">
        <v>0</v>
      </c>
      <c r="K1092" s="79" t="b">
        <v>0</v>
      </c>
      <c r="L1092" s="79" t="b">
        <v>0</v>
      </c>
    </row>
    <row r="1093" spans="1:12" ht="15">
      <c r="A1093" s="111" t="s">
        <v>1697</v>
      </c>
      <c r="B1093" s="111" t="s">
        <v>1733</v>
      </c>
      <c r="C1093" s="79">
        <v>2</v>
      </c>
      <c r="D1093" s="115">
        <v>0.002195668654088687</v>
      </c>
      <c r="E1093" s="115">
        <v>1.9303758731787486</v>
      </c>
      <c r="F1093" s="79" t="s">
        <v>1399</v>
      </c>
      <c r="G1093" s="79" t="b">
        <v>0</v>
      </c>
      <c r="H1093" s="79" t="b">
        <v>0</v>
      </c>
      <c r="I1093" s="79" t="b">
        <v>0</v>
      </c>
      <c r="J1093" s="79" t="b">
        <v>0</v>
      </c>
      <c r="K1093" s="79" t="b">
        <v>0</v>
      </c>
      <c r="L1093" s="79" t="b">
        <v>0</v>
      </c>
    </row>
    <row r="1094" spans="1:12" ht="15">
      <c r="A1094" s="111" t="s">
        <v>1733</v>
      </c>
      <c r="B1094" s="111" t="s">
        <v>1439</v>
      </c>
      <c r="C1094" s="79">
        <v>2</v>
      </c>
      <c r="D1094" s="115">
        <v>0.002195668654088687</v>
      </c>
      <c r="E1094" s="115">
        <v>1.3863078288284731</v>
      </c>
      <c r="F1094" s="79" t="s">
        <v>1399</v>
      </c>
      <c r="G1094" s="79" t="b">
        <v>0</v>
      </c>
      <c r="H1094" s="79" t="b">
        <v>0</v>
      </c>
      <c r="I1094" s="79" t="b">
        <v>0</v>
      </c>
      <c r="J1094" s="79" t="b">
        <v>0</v>
      </c>
      <c r="K1094" s="79" t="b">
        <v>0</v>
      </c>
      <c r="L1094" s="79" t="b">
        <v>0</v>
      </c>
    </row>
    <row r="1095" spans="1:12" ht="15">
      <c r="A1095" s="111" t="s">
        <v>1676</v>
      </c>
      <c r="B1095" s="111" t="s">
        <v>2019</v>
      </c>
      <c r="C1095" s="79">
        <v>2</v>
      </c>
      <c r="D1095" s="115">
        <v>0.002195668654088687</v>
      </c>
      <c r="E1095" s="115">
        <v>1.5781933550673863</v>
      </c>
      <c r="F1095" s="79" t="s">
        <v>1399</v>
      </c>
      <c r="G1095" s="79" t="b">
        <v>0</v>
      </c>
      <c r="H1095" s="79" t="b">
        <v>0</v>
      </c>
      <c r="I1095" s="79" t="b">
        <v>0</v>
      </c>
      <c r="J1095" s="79" t="b">
        <v>0</v>
      </c>
      <c r="K1095" s="79" t="b">
        <v>0</v>
      </c>
      <c r="L1095" s="79" t="b">
        <v>0</v>
      </c>
    </row>
    <row r="1096" spans="1:12" ht="15">
      <c r="A1096" s="111" t="s">
        <v>2019</v>
      </c>
      <c r="B1096" s="111" t="s">
        <v>1468</v>
      </c>
      <c r="C1096" s="79">
        <v>2</v>
      </c>
      <c r="D1096" s="115">
        <v>0.002195668654088687</v>
      </c>
      <c r="E1096" s="115">
        <v>2.8334658601706924</v>
      </c>
      <c r="F1096" s="79" t="s">
        <v>1399</v>
      </c>
      <c r="G1096" s="79" t="b">
        <v>0</v>
      </c>
      <c r="H1096" s="79" t="b">
        <v>0</v>
      </c>
      <c r="I1096" s="79" t="b">
        <v>0</v>
      </c>
      <c r="J1096" s="79" t="b">
        <v>0</v>
      </c>
      <c r="K1096" s="79" t="b">
        <v>0</v>
      </c>
      <c r="L1096" s="79" t="b">
        <v>0</v>
      </c>
    </row>
    <row r="1097" spans="1:12" ht="15">
      <c r="A1097" s="111" t="s">
        <v>1468</v>
      </c>
      <c r="B1097" s="111" t="s">
        <v>1873</v>
      </c>
      <c r="C1097" s="79">
        <v>2</v>
      </c>
      <c r="D1097" s="115">
        <v>0.002195668654088687</v>
      </c>
      <c r="E1097" s="115">
        <v>2.8334658601706924</v>
      </c>
      <c r="F1097" s="79" t="s">
        <v>1399</v>
      </c>
      <c r="G1097" s="79" t="b">
        <v>0</v>
      </c>
      <c r="H1097" s="79" t="b">
        <v>0</v>
      </c>
      <c r="I1097" s="79" t="b">
        <v>0</v>
      </c>
      <c r="J1097" s="79" t="b">
        <v>0</v>
      </c>
      <c r="K1097" s="79" t="b">
        <v>0</v>
      </c>
      <c r="L1097" s="79" t="b">
        <v>0</v>
      </c>
    </row>
    <row r="1098" spans="1:12" ht="15">
      <c r="A1098" s="111" t="s">
        <v>1873</v>
      </c>
      <c r="B1098" s="111" t="s">
        <v>2020</v>
      </c>
      <c r="C1098" s="79">
        <v>2</v>
      </c>
      <c r="D1098" s="115">
        <v>0.002195668654088687</v>
      </c>
      <c r="E1098" s="115">
        <v>2.8334658601706924</v>
      </c>
      <c r="F1098" s="79" t="s">
        <v>1399</v>
      </c>
      <c r="G1098" s="79" t="b">
        <v>0</v>
      </c>
      <c r="H1098" s="79" t="b">
        <v>0</v>
      </c>
      <c r="I1098" s="79" t="b">
        <v>0</v>
      </c>
      <c r="J1098" s="79" t="b">
        <v>0</v>
      </c>
      <c r="K1098" s="79" t="b">
        <v>0</v>
      </c>
      <c r="L1098" s="79" t="b">
        <v>0</v>
      </c>
    </row>
    <row r="1099" spans="1:12" ht="15">
      <c r="A1099" s="111" t="s">
        <v>2020</v>
      </c>
      <c r="B1099" s="111" t="s">
        <v>1470</v>
      </c>
      <c r="C1099" s="79">
        <v>2</v>
      </c>
      <c r="D1099" s="115">
        <v>0.002195668654088687</v>
      </c>
      <c r="E1099" s="115">
        <v>2.3563446054510298</v>
      </c>
      <c r="F1099" s="79" t="s">
        <v>1399</v>
      </c>
      <c r="G1099" s="79" t="b">
        <v>0</v>
      </c>
      <c r="H1099" s="79" t="b">
        <v>0</v>
      </c>
      <c r="I1099" s="79" t="b">
        <v>0</v>
      </c>
      <c r="J1099" s="79" t="b">
        <v>1</v>
      </c>
      <c r="K1099" s="79" t="b">
        <v>0</v>
      </c>
      <c r="L1099" s="79" t="b">
        <v>0</v>
      </c>
    </row>
    <row r="1100" spans="1:12" ht="15">
      <c r="A1100" s="111" t="s">
        <v>1470</v>
      </c>
      <c r="B1100" s="111" t="s">
        <v>2021</v>
      </c>
      <c r="C1100" s="79">
        <v>2</v>
      </c>
      <c r="D1100" s="115">
        <v>0.002195668654088687</v>
      </c>
      <c r="E1100" s="115">
        <v>2.3563446054510298</v>
      </c>
      <c r="F1100" s="79" t="s">
        <v>1399</v>
      </c>
      <c r="G1100" s="79" t="b">
        <v>1</v>
      </c>
      <c r="H1100" s="79" t="b">
        <v>0</v>
      </c>
      <c r="I1100" s="79" t="b">
        <v>0</v>
      </c>
      <c r="J1100" s="79" t="b">
        <v>0</v>
      </c>
      <c r="K1100" s="79" t="b">
        <v>0</v>
      </c>
      <c r="L1100" s="79" t="b">
        <v>0</v>
      </c>
    </row>
    <row r="1101" spans="1:12" ht="15">
      <c r="A1101" s="111" t="s">
        <v>2021</v>
      </c>
      <c r="B1101" s="111" t="s">
        <v>2022</v>
      </c>
      <c r="C1101" s="79">
        <v>2</v>
      </c>
      <c r="D1101" s="115">
        <v>0.002195668654088687</v>
      </c>
      <c r="E1101" s="115">
        <v>2.8334658601706924</v>
      </c>
      <c r="F1101" s="79" t="s">
        <v>1399</v>
      </c>
      <c r="G1101" s="79" t="b">
        <v>0</v>
      </c>
      <c r="H1101" s="79" t="b">
        <v>0</v>
      </c>
      <c r="I1101" s="79" t="b">
        <v>0</v>
      </c>
      <c r="J1101" s="79" t="b">
        <v>0</v>
      </c>
      <c r="K1101" s="79" t="b">
        <v>0</v>
      </c>
      <c r="L1101" s="79" t="b">
        <v>0</v>
      </c>
    </row>
    <row r="1102" spans="1:12" ht="15">
      <c r="A1102" s="111" t="s">
        <v>2022</v>
      </c>
      <c r="B1102" s="111" t="s">
        <v>1733</v>
      </c>
      <c r="C1102" s="79">
        <v>2</v>
      </c>
      <c r="D1102" s="115">
        <v>0.002195668654088687</v>
      </c>
      <c r="E1102" s="115">
        <v>2.532435864506711</v>
      </c>
      <c r="F1102" s="79" t="s">
        <v>1399</v>
      </c>
      <c r="G1102" s="79" t="b">
        <v>0</v>
      </c>
      <c r="H1102" s="79" t="b">
        <v>0</v>
      </c>
      <c r="I1102" s="79" t="b">
        <v>0</v>
      </c>
      <c r="J1102" s="79" t="b">
        <v>0</v>
      </c>
      <c r="K1102" s="79" t="b">
        <v>0</v>
      </c>
      <c r="L1102" s="79" t="b">
        <v>0</v>
      </c>
    </row>
    <row r="1103" spans="1:12" ht="15">
      <c r="A1103" s="111" t="s">
        <v>1733</v>
      </c>
      <c r="B1103" s="111" t="s">
        <v>2023</v>
      </c>
      <c r="C1103" s="79">
        <v>2</v>
      </c>
      <c r="D1103" s="115">
        <v>0.002195668654088687</v>
      </c>
      <c r="E1103" s="115">
        <v>2.532435864506711</v>
      </c>
      <c r="F1103" s="79" t="s">
        <v>1399</v>
      </c>
      <c r="G1103" s="79" t="b">
        <v>0</v>
      </c>
      <c r="H1103" s="79" t="b">
        <v>0</v>
      </c>
      <c r="I1103" s="79" t="b">
        <v>0</v>
      </c>
      <c r="J1103" s="79" t="b">
        <v>0</v>
      </c>
      <c r="K1103" s="79" t="b">
        <v>0</v>
      </c>
      <c r="L1103" s="79" t="b">
        <v>0</v>
      </c>
    </row>
    <row r="1104" spans="1:12" ht="15">
      <c r="A1104" s="111" t="s">
        <v>2023</v>
      </c>
      <c r="B1104" s="111" t="s">
        <v>1741</v>
      </c>
      <c r="C1104" s="79">
        <v>2</v>
      </c>
      <c r="D1104" s="115">
        <v>0.002195668654088687</v>
      </c>
      <c r="E1104" s="115">
        <v>2.8334658601706924</v>
      </c>
      <c r="F1104" s="79" t="s">
        <v>1399</v>
      </c>
      <c r="G1104" s="79" t="b">
        <v>0</v>
      </c>
      <c r="H1104" s="79" t="b">
        <v>0</v>
      </c>
      <c r="I1104" s="79" t="b">
        <v>0</v>
      </c>
      <c r="J1104" s="79" t="b">
        <v>0</v>
      </c>
      <c r="K1104" s="79" t="b">
        <v>0</v>
      </c>
      <c r="L1104" s="79" t="b">
        <v>0</v>
      </c>
    </row>
    <row r="1105" spans="1:12" ht="15">
      <c r="A1105" s="111" t="s">
        <v>1741</v>
      </c>
      <c r="B1105" s="111" t="s">
        <v>2024</v>
      </c>
      <c r="C1105" s="79">
        <v>2</v>
      </c>
      <c r="D1105" s="115">
        <v>0.002195668654088687</v>
      </c>
      <c r="E1105" s="115">
        <v>2.8334658601706924</v>
      </c>
      <c r="F1105" s="79" t="s">
        <v>1399</v>
      </c>
      <c r="G1105" s="79" t="b">
        <v>0</v>
      </c>
      <c r="H1105" s="79" t="b">
        <v>0</v>
      </c>
      <c r="I1105" s="79" t="b">
        <v>0</v>
      </c>
      <c r="J1105" s="79" t="b">
        <v>0</v>
      </c>
      <c r="K1105" s="79" t="b">
        <v>0</v>
      </c>
      <c r="L1105" s="79" t="b">
        <v>0</v>
      </c>
    </row>
    <row r="1106" spans="1:12" ht="15">
      <c r="A1106" s="111" t="s">
        <v>2024</v>
      </c>
      <c r="B1106" s="111" t="s">
        <v>1532</v>
      </c>
      <c r="C1106" s="79">
        <v>2</v>
      </c>
      <c r="D1106" s="115">
        <v>0.002195668654088687</v>
      </c>
      <c r="E1106" s="115">
        <v>2.532435864506711</v>
      </c>
      <c r="F1106" s="79" t="s">
        <v>1399</v>
      </c>
      <c r="G1106" s="79" t="b">
        <v>0</v>
      </c>
      <c r="H1106" s="79" t="b">
        <v>0</v>
      </c>
      <c r="I1106" s="79" t="b">
        <v>0</v>
      </c>
      <c r="J1106" s="79" t="b">
        <v>0</v>
      </c>
      <c r="K1106" s="79" t="b">
        <v>0</v>
      </c>
      <c r="L1106" s="79" t="b">
        <v>0</v>
      </c>
    </row>
    <row r="1107" spans="1:12" ht="15">
      <c r="A1107" s="111" t="s">
        <v>1532</v>
      </c>
      <c r="B1107" s="111" t="s">
        <v>1545</v>
      </c>
      <c r="C1107" s="79">
        <v>2</v>
      </c>
      <c r="D1107" s="115">
        <v>0.002195668654088687</v>
      </c>
      <c r="E1107" s="115">
        <v>2.055314609787049</v>
      </c>
      <c r="F1107" s="79" t="s">
        <v>1399</v>
      </c>
      <c r="G1107" s="79" t="b">
        <v>0</v>
      </c>
      <c r="H1107" s="79" t="b">
        <v>0</v>
      </c>
      <c r="I1107" s="79" t="b">
        <v>0</v>
      </c>
      <c r="J1107" s="79" t="b">
        <v>0</v>
      </c>
      <c r="K1107" s="79" t="b">
        <v>0</v>
      </c>
      <c r="L1107" s="79" t="b">
        <v>0</v>
      </c>
    </row>
    <row r="1108" spans="1:12" ht="15">
      <c r="A1108" s="111" t="s">
        <v>1545</v>
      </c>
      <c r="B1108" s="111" t="s">
        <v>2025</v>
      </c>
      <c r="C1108" s="79">
        <v>2</v>
      </c>
      <c r="D1108" s="115">
        <v>0.002195668654088687</v>
      </c>
      <c r="E1108" s="115">
        <v>2.3563446054510298</v>
      </c>
      <c r="F1108" s="79" t="s">
        <v>1399</v>
      </c>
      <c r="G1108" s="79" t="b">
        <v>0</v>
      </c>
      <c r="H1108" s="79" t="b">
        <v>0</v>
      </c>
      <c r="I1108" s="79" t="b">
        <v>0</v>
      </c>
      <c r="J1108" s="79" t="b">
        <v>0</v>
      </c>
      <c r="K1108" s="79" t="b">
        <v>0</v>
      </c>
      <c r="L1108" s="79" t="b">
        <v>0</v>
      </c>
    </row>
    <row r="1109" spans="1:12" ht="15">
      <c r="A1109" s="111" t="s">
        <v>2025</v>
      </c>
      <c r="B1109" s="111" t="s">
        <v>1497</v>
      </c>
      <c r="C1109" s="79">
        <v>2</v>
      </c>
      <c r="D1109" s="115">
        <v>0.002195668654088687</v>
      </c>
      <c r="E1109" s="115">
        <v>2.435525851498655</v>
      </c>
      <c r="F1109" s="79" t="s">
        <v>1399</v>
      </c>
      <c r="G1109" s="79" t="b">
        <v>0</v>
      </c>
      <c r="H1109" s="79" t="b">
        <v>0</v>
      </c>
      <c r="I1109" s="79" t="b">
        <v>0</v>
      </c>
      <c r="J1109" s="79" t="b">
        <v>0</v>
      </c>
      <c r="K1109" s="79" t="b">
        <v>0</v>
      </c>
      <c r="L1109" s="79" t="b">
        <v>0</v>
      </c>
    </row>
    <row r="1110" spans="1:12" ht="15">
      <c r="A1110" s="111" t="s">
        <v>1497</v>
      </c>
      <c r="B1110" s="111" t="s">
        <v>1440</v>
      </c>
      <c r="C1110" s="79">
        <v>2</v>
      </c>
      <c r="D1110" s="115">
        <v>0.002195668654088687</v>
      </c>
      <c r="E1110" s="115">
        <v>1.5604645881069548</v>
      </c>
      <c r="F1110" s="79" t="s">
        <v>1399</v>
      </c>
      <c r="G1110" s="79" t="b">
        <v>0</v>
      </c>
      <c r="H1110" s="79" t="b">
        <v>0</v>
      </c>
      <c r="I1110" s="79" t="b">
        <v>0</v>
      </c>
      <c r="J1110" s="79" t="b">
        <v>0</v>
      </c>
      <c r="K1110" s="79" t="b">
        <v>0</v>
      </c>
      <c r="L1110" s="79" t="b">
        <v>0</v>
      </c>
    </row>
    <row r="1111" spans="1:12" ht="15">
      <c r="A1111" s="111" t="s">
        <v>1676</v>
      </c>
      <c r="B1111" s="111" t="s">
        <v>1706</v>
      </c>
      <c r="C1111" s="79">
        <v>2</v>
      </c>
      <c r="D1111" s="115">
        <v>0.002195668654088687</v>
      </c>
      <c r="E1111" s="115">
        <v>1.5781933550673863</v>
      </c>
      <c r="F1111" s="79" t="s">
        <v>1399</v>
      </c>
      <c r="G1111" s="79" t="b">
        <v>0</v>
      </c>
      <c r="H1111" s="79" t="b">
        <v>0</v>
      </c>
      <c r="I1111" s="79" t="b">
        <v>0</v>
      </c>
      <c r="J1111" s="79" t="b">
        <v>0</v>
      </c>
      <c r="K1111" s="79" t="b">
        <v>0</v>
      </c>
      <c r="L1111" s="79" t="b">
        <v>0</v>
      </c>
    </row>
    <row r="1112" spans="1:12" ht="15">
      <c r="A1112" s="111" t="s">
        <v>1706</v>
      </c>
      <c r="B1112" s="111" t="s">
        <v>1570</v>
      </c>
      <c r="C1112" s="79">
        <v>2</v>
      </c>
      <c r="D1112" s="115">
        <v>0.002195668654088687</v>
      </c>
      <c r="E1112" s="115">
        <v>2.8334658601706924</v>
      </c>
      <c r="F1112" s="79" t="s">
        <v>1399</v>
      </c>
      <c r="G1112" s="79" t="b">
        <v>0</v>
      </c>
      <c r="H1112" s="79" t="b">
        <v>0</v>
      </c>
      <c r="I1112" s="79" t="b">
        <v>0</v>
      </c>
      <c r="J1112" s="79" t="b">
        <v>0</v>
      </c>
      <c r="K1112" s="79" t="b">
        <v>0</v>
      </c>
      <c r="L1112" s="79" t="b">
        <v>0</v>
      </c>
    </row>
    <row r="1113" spans="1:12" ht="15">
      <c r="A1113" s="111" t="s">
        <v>1570</v>
      </c>
      <c r="B1113" s="111" t="s">
        <v>2018</v>
      </c>
      <c r="C1113" s="79">
        <v>2</v>
      </c>
      <c r="D1113" s="115">
        <v>0.002195668654088687</v>
      </c>
      <c r="E1113" s="115">
        <v>2.8334658601706924</v>
      </c>
      <c r="F1113" s="79" t="s">
        <v>1399</v>
      </c>
      <c r="G1113" s="79" t="b">
        <v>0</v>
      </c>
      <c r="H1113" s="79" t="b">
        <v>0</v>
      </c>
      <c r="I1113" s="79" t="b">
        <v>0</v>
      </c>
      <c r="J1113" s="79" t="b">
        <v>0</v>
      </c>
      <c r="K1113" s="79" t="b">
        <v>0</v>
      </c>
      <c r="L1113" s="79" t="b">
        <v>0</v>
      </c>
    </row>
    <row r="1114" spans="1:12" ht="15">
      <c r="A1114" s="111" t="s">
        <v>2018</v>
      </c>
      <c r="B1114" s="111" t="s">
        <v>1578</v>
      </c>
      <c r="C1114" s="79">
        <v>2</v>
      </c>
      <c r="D1114" s="115">
        <v>0.002195668654088687</v>
      </c>
      <c r="E1114" s="115">
        <v>2.8334658601706924</v>
      </c>
      <c r="F1114" s="79" t="s">
        <v>1399</v>
      </c>
      <c r="G1114" s="79" t="b">
        <v>0</v>
      </c>
      <c r="H1114" s="79" t="b">
        <v>0</v>
      </c>
      <c r="I1114" s="79" t="b">
        <v>0</v>
      </c>
      <c r="J1114" s="79" t="b">
        <v>0</v>
      </c>
      <c r="K1114" s="79" t="b">
        <v>0</v>
      </c>
      <c r="L1114" s="79" t="b">
        <v>0</v>
      </c>
    </row>
    <row r="1115" spans="1:12" ht="15">
      <c r="A1115" s="111" t="s">
        <v>1578</v>
      </c>
      <c r="B1115" s="111" t="s">
        <v>1697</v>
      </c>
      <c r="C1115" s="79">
        <v>2</v>
      </c>
      <c r="D1115" s="115">
        <v>0.002195668654088687</v>
      </c>
      <c r="E1115" s="115">
        <v>2.8334658601706924</v>
      </c>
      <c r="F1115" s="79" t="s">
        <v>1399</v>
      </c>
      <c r="G1115" s="79" t="b">
        <v>0</v>
      </c>
      <c r="H1115" s="79" t="b">
        <v>0</v>
      </c>
      <c r="I1115" s="79" t="b">
        <v>0</v>
      </c>
      <c r="J1115" s="79" t="b">
        <v>0</v>
      </c>
      <c r="K1115" s="79" t="b">
        <v>0</v>
      </c>
      <c r="L1115" s="79" t="b">
        <v>0</v>
      </c>
    </row>
    <row r="1116" spans="1:12" ht="15">
      <c r="A1116" s="111" t="s">
        <v>1697</v>
      </c>
      <c r="B1116" s="111" t="s">
        <v>1445</v>
      </c>
      <c r="C1116" s="79">
        <v>2</v>
      </c>
      <c r="D1116" s="115">
        <v>0.002195668654088687</v>
      </c>
      <c r="E1116" s="115">
        <v>1.6873378244924544</v>
      </c>
      <c r="F1116" s="79" t="s">
        <v>1399</v>
      </c>
      <c r="G1116" s="79" t="b">
        <v>0</v>
      </c>
      <c r="H1116" s="79" t="b">
        <v>0</v>
      </c>
      <c r="I1116" s="79" t="b">
        <v>0</v>
      </c>
      <c r="J1116" s="79" t="b">
        <v>0</v>
      </c>
      <c r="K1116" s="79" t="b">
        <v>0</v>
      </c>
      <c r="L1116" s="79" t="b">
        <v>0</v>
      </c>
    </row>
    <row r="1117" spans="1:12" ht="15">
      <c r="A1117" s="111" t="s">
        <v>1931</v>
      </c>
      <c r="B1117" s="111" t="s">
        <v>1701</v>
      </c>
      <c r="C1117" s="79">
        <v>2</v>
      </c>
      <c r="D1117" s="115">
        <v>0.002195668654088687</v>
      </c>
      <c r="E1117" s="115">
        <v>2.2893978158204167</v>
      </c>
      <c r="F1117" s="79" t="s">
        <v>1399</v>
      </c>
      <c r="G1117" s="79" t="b">
        <v>0</v>
      </c>
      <c r="H1117" s="79" t="b">
        <v>0</v>
      </c>
      <c r="I1117" s="79" t="b">
        <v>0</v>
      </c>
      <c r="J1117" s="79" t="b">
        <v>0</v>
      </c>
      <c r="K1117" s="79" t="b">
        <v>0</v>
      </c>
      <c r="L1117" s="79" t="b">
        <v>0</v>
      </c>
    </row>
    <row r="1118" spans="1:12" ht="15">
      <c r="A1118" s="111" t="s">
        <v>1701</v>
      </c>
      <c r="B1118" s="111" t="s">
        <v>1932</v>
      </c>
      <c r="C1118" s="79">
        <v>2</v>
      </c>
      <c r="D1118" s="115">
        <v>0.002195668654088687</v>
      </c>
      <c r="E1118" s="115">
        <v>2.2893978158204167</v>
      </c>
      <c r="F1118" s="79" t="s">
        <v>1399</v>
      </c>
      <c r="G1118" s="79" t="b">
        <v>0</v>
      </c>
      <c r="H1118" s="79" t="b">
        <v>0</v>
      </c>
      <c r="I1118" s="79" t="b">
        <v>0</v>
      </c>
      <c r="J1118" s="79" t="b">
        <v>0</v>
      </c>
      <c r="K1118" s="79" t="b">
        <v>0</v>
      </c>
      <c r="L1118" s="79" t="b">
        <v>0</v>
      </c>
    </row>
    <row r="1119" spans="1:12" ht="15">
      <c r="A1119" s="111" t="s">
        <v>1927</v>
      </c>
      <c r="B1119" s="111" t="s">
        <v>1702</v>
      </c>
      <c r="C1119" s="79">
        <v>2</v>
      </c>
      <c r="D1119" s="115">
        <v>0.002195668654088687</v>
      </c>
      <c r="E1119" s="115">
        <v>2.3563446054510298</v>
      </c>
      <c r="F1119" s="79" t="s">
        <v>1399</v>
      </c>
      <c r="G1119" s="79" t="b">
        <v>0</v>
      </c>
      <c r="H1119" s="79" t="b">
        <v>0</v>
      </c>
      <c r="I1119" s="79" t="b">
        <v>0</v>
      </c>
      <c r="J1119" s="79" t="b">
        <v>0</v>
      </c>
      <c r="K1119" s="79" t="b">
        <v>0</v>
      </c>
      <c r="L1119" s="79" t="b">
        <v>0</v>
      </c>
    </row>
    <row r="1120" spans="1:12" ht="15">
      <c r="A1120" s="111" t="s">
        <v>1702</v>
      </c>
      <c r="B1120" s="111" t="s">
        <v>1928</v>
      </c>
      <c r="C1120" s="79">
        <v>2</v>
      </c>
      <c r="D1120" s="115">
        <v>0.002195668654088687</v>
      </c>
      <c r="E1120" s="115">
        <v>2.3563446054510298</v>
      </c>
      <c r="F1120" s="79" t="s">
        <v>1399</v>
      </c>
      <c r="G1120" s="79" t="b">
        <v>0</v>
      </c>
      <c r="H1120" s="79" t="b">
        <v>0</v>
      </c>
      <c r="I1120" s="79" t="b">
        <v>0</v>
      </c>
      <c r="J1120" s="79" t="b">
        <v>0</v>
      </c>
      <c r="K1120" s="79" t="b">
        <v>0</v>
      </c>
      <c r="L1120" s="79" t="b">
        <v>0</v>
      </c>
    </row>
    <row r="1121" spans="1:12" ht="15">
      <c r="A1121" s="111" t="s">
        <v>1928</v>
      </c>
      <c r="B1121" s="111" t="s">
        <v>1502</v>
      </c>
      <c r="C1121" s="79">
        <v>2</v>
      </c>
      <c r="D1121" s="115">
        <v>0.002195668654088687</v>
      </c>
      <c r="E1121" s="115">
        <v>2.435525851498655</v>
      </c>
      <c r="F1121" s="79" t="s">
        <v>1399</v>
      </c>
      <c r="G1121" s="79" t="b">
        <v>0</v>
      </c>
      <c r="H1121" s="79" t="b">
        <v>0</v>
      </c>
      <c r="I1121" s="79" t="b">
        <v>0</v>
      </c>
      <c r="J1121" s="79" t="b">
        <v>0</v>
      </c>
      <c r="K1121" s="79" t="b">
        <v>0</v>
      </c>
      <c r="L1121" s="79" t="b">
        <v>0</v>
      </c>
    </row>
    <row r="1122" spans="1:12" ht="15">
      <c r="A1122" s="111" t="s">
        <v>1502</v>
      </c>
      <c r="B1122" s="111" t="s">
        <v>1447</v>
      </c>
      <c r="C1122" s="79">
        <v>2</v>
      </c>
      <c r="D1122" s="115">
        <v>0.002195668654088687</v>
      </c>
      <c r="E1122" s="115">
        <v>1.4812833420593299</v>
      </c>
      <c r="F1122" s="79" t="s">
        <v>1399</v>
      </c>
      <c r="G1122" s="79" t="b">
        <v>0</v>
      </c>
      <c r="H1122" s="79" t="b">
        <v>0</v>
      </c>
      <c r="I1122" s="79" t="b">
        <v>0</v>
      </c>
      <c r="J1122" s="79" t="b">
        <v>0</v>
      </c>
      <c r="K1122" s="79" t="b">
        <v>0</v>
      </c>
      <c r="L1122" s="79" t="b">
        <v>0</v>
      </c>
    </row>
    <row r="1123" spans="1:12" ht="15">
      <c r="A1123" s="111" t="s">
        <v>1549</v>
      </c>
      <c r="B1123" s="111" t="s">
        <v>1438</v>
      </c>
      <c r="C1123" s="79">
        <v>2</v>
      </c>
      <c r="D1123" s="115">
        <v>0.002195668654088687</v>
      </c>
      <c r="E1123" s="115">
        <v>1.314951920292805</v>
      </c>
      <c r="F1123" s="79" t="s">
        <v>1399</v>
      </c>
      <c r="G1123" s="79" t="b">
        <v>0</v>
      </c>
      <c r="H1123" s="79" t="b">
        <v>0</v>
      </c>
      <c r="I1123" s="79" t="b">
        <v>0</v>
      </c>
      <c r="J1123" s="79" t="b">
        <v>1</v>
      </c>
      <c r="K1123" s="79" t="b">
        <v>0</v>
      </c>
      <c r="L1123" s="79" t="b">
        <v>0</v>
      </c>
    </row>
    <row r="1124" spans="1:12" ht="15">
      <c r="A1124" s="111" t="s">
        <v>1471</v>
      </c>
      <c r="B1124" s="111" t="s">
        <v>1580</v>
      </c>
      <c r="C1124" s="79">
        <v>2</v>
      </c>
      <c r="D1124" s="115">
        <v>0.0026140564173464786</v>
      </c>
      <c r="E1124" s="115">
        <v>2.055314609787049</v>
      </c>
      <c r="F1124" s="79" t="s">
        <v>1399</v>
      </c>
      <c r="G1124" s="79" t="b">
        <v>0</v>
      </c>
      <c r="H1124" s="79" t="b">
        <v>0</v>
      </c>
      <c r="I1124" s="79" t="b">
        <v>0</v>
      </c>
      <c r="J1124" s="79" t="b">
        <v>0</v>
      </c>
      <c r="K1124" s="79" t="b">
        <v>0</v>
      </c>
      <c r="L1124" s="79" t="b">
        <v>0</v>
      </c>
    </row>
    <row r="1125" spans="1:12" ht="15">
      <c r="A1125" s="111" t="s">
        <v>1512</v>
      </c>
      <c r="B1125" s="111" t="s">
        <v>1471</v>
      </c>
      <c r="C1125" s="79">
        <v>2</v>
      </c>
      <c r="D1125" s="115">
        <v>0.002195668654088687</v>
      </c>
      <c r="E1125" s="115">
        <v>2.3563446054510298</v>
      </c>
      <c r="F1125" s="79" t="s">
        <v>1399</v>
      </c>
      <c r="G1125" s="79" t="b">
        <v>0</v>
      </c>
      <c r="H1125" s="79" t="b">
        <v>0</v>
      </c>
      <c r="I1125" s="79" t="b">
        <v>0</v>
      </c>
      <c r="J1125" s="79" t="b">
        <v>0</v>
      </c>
      <c r="K1125" s="79" t="b">
        <v>0</v>
      </c>
      <c r="L1125" s="79" t="b">
        <v>0</v>
      </c>
    </row>
    <row r="1126" spans="1:12" ht="15">
      <c r="A1126" s="111" t="s">
        <v>1739</v>
      </c>
      <c r="B1126" s="111" t="s">
        <v>1471</v>
      </c>
      <c r="C1126" s="79">
        <v>2</v>
      </c>
      <c r="D1126" s="115">
        <v>0.0026140564173464786</v>
      </c>
      <c r="E1126" s="115">
        <v>2.180253346395349</v>
      </c>
      <c r="F1126" s="79" t="s">
        <v>1399</v>
      </c>
      <c r="G1126" s="79" t="b">
        <v>0</v>
      </c>
      <c r="H1126" s="79" t="b">
        <v>0</v>
      </c>
      <c r="I1126" s="79" t="b">
        <v>0</v>
      </c>
      <c r="J1126" s="79" t="b">
        <v>0</v>
      </c>
      <c r="K1126" s="79" t="b">
        <v>0</v>
      </c>
      <c r="L1126" s="79" t="b">
        <v>0</v>
      </c>
    </row>
    <row r="1127" spans="1:12" ht="15">
      <c r="A1127" s="111" t="s">
        <v>1559</v>
      </c>
      <c r="B1127" s="111" t="s">
        <v>1676</v>
      </c>
      <c r="C1127" s="79">
        <v>2</v>
      </c>
      <c r="D1127" s="115">
        <v>0.002195668654088687</v>
      </c>
      <c r="E1127" s="115">
        <v>1.5781933550673863</v>
      </c>
      <c r="F1127" s="79" t="s">
        <v>1399</v>
      </c>
      <c r="G1127" s="79" t="b">
        <v>0</v>
      </c>
      <c r="H1127" s="79" t="b">
        <v>0</v>
      </c>
      <c r="I1127" s="79" t="b">
        <v>0</v>
      </c>
      <c r="J1127" s="79" t="b">
        <v>0</v>
      </c>
      <c r="K1127" s="79" t="b">
        <v>0</v>
      </c>
      <c r="L1127" s="79" t="b">
        <v>0</v>
      </c>
    </row>
    <row r="1128" spans="1:12" ht="15">
      <c r="A1128" s="111" t="s">
        <v>1516</v>
      </c>
      <c r="B1128" s="111" t="s">
        <v>1826</v>
      </c>
      <c r="C1128" s="79">
        <v>2</v>
      </c>
      <c r="D1128" s="115">
        <v>0.002195668654088687</v>
      </c>
      <c r="E1128" s="115">
        <v>2.3563446054510298</v>
      </c>
      <c r="F1128" s="79" t="s">
        <v>1399</v>
      </c>
      <c r="G1128" s="79" t="b">
        <v>0</v>
      </c>
      <c r="H1128" s="79" t="b">
        <v>0</v>
      </c>
      <c r="I1128" s="79" t="b">
        <v>0</v>
      </c>
      <c r="J1128" s="79" t="b">
        <v>0</v>
      </c>
      <c r="K1128" s="79" t="b">
        <v>0</v>
      </c>
      <c r="L1128" s="79" t="b">
        <v>0</v>
      </c>
    </row>
    <row r="1129" spans="1:12" ht="15">
      <c r="A1129" s="111" t="s">
        <v>1826</v>
      </c>
      <c r="B1129" s="111" t="s">
        <v>1929</v>
      </c>
      <c r="C1129" s="79">
        <v>2</v>
      </c>
      <c r="D1129" s="115">
        <v>0.002195668654088687</v>
      </c>
      <c r="E1129" s="115">
        <v>2.657374601115011</v>
      </c>
      <c r="F1129" s="79" t="s">
        <v>1399</v>
      </c>
      <c r="G1129" s="79" t="b">
        <v>0</v>
      </c>
      <c r="H1129" s="79" t="b">
        <v>0</v>
      </c>
      <c r="I1129" s="79" t="b">
        <v>0</v>
      </c>
      <c r="J1129" s="79" t="b">
        <v>0</v>
      </c>
      <c r="K1129" s="79" t="b">
        <v>0</v>
      </c>
      <c r="L1129" s="79" t="b">
        <v>0</v>
      </c>
    </row>
    <row r="1130" spans="1:12" ht="15">
      <c r="A1130" s="111" t="s">
        <v>1929</v>
      </c>
      <c r="B1130" s="111" t="s">
        <v>1930</v>
      </c>
      <c r="C1130" s="79">
        <v>2</v>
      </c>
      <c r="D1130" s="115">
        <v>0.002195668654088687</v>
      </c>
      <c r="E1130" s="115">
        <v>2.8334658601706924</v>
      </c>
      <c r="F1130" s="79" t="s">
        <v>1399</v>
      </c>
      <c r="G1130" s="79" t="b">
        <v>0</v>
      </c>
      <c r="H1130" s="79" t="b">
        <v>0</v>
      </c>
      <c r="I1130" s="79" t="b">
        <v>0</v>
      </c>
      <c r="J1130" s="79" t="b">
        <v>0</v>
      </c>
      <c r="K1130" s="79" t="b">
        <v>0</v>
      </c>
      <c r="L1130" s="79" t="b">
        <v>0</v>
      </c>
    </row>
    <row r="1131" spans="1:12" ht="15">
      <c r="A1131" s="111" t="s">
        <v>1930</v>
      </c>
      <c r="B1131" s="111" t="s">
        <v>1827</v>
      </c>
      <c r="C1131" s="79">
        <v>2</v>
      </c>
      <c r="D1131" s="115">
        <v>0.002195668654088687</v>
      </c>
      <c r="E1131" s="115">
        <v>2.657374601115011</v>
      </c>
      <c r="F1131" s="79" t="s">
        <v>1399</v>
      </c>
      <c r="G1131" s="79" t="b">
        <v>0</v>
      </c>
      <c r="H1131" s="79" t="b">
        <v>0</v>
      </c>
      <c r="I1131" s="79" t="b">
        <v>0</v>
      </c>
      <c r="J1131" s="79" t="b">
        <v>0</v>
      </c>
      <c r="K1131" s="79" t="b">
        <v>0</v>
      </c>
      <c r="L1131" s="79" t="b">
        <v>0</v>
      </c>
    </row>
    <row r="1132" spans="1:12" ht="15">
      <c r="A1132" s="111" t="s">
        <v>1462</v>
      </c>
      <c r="B1132" s="111" t="s">
        <v>1462</v>
      </c>
      <c r="C1132" s="79">
        <v>2</v>
      </c>
      <c r="D1132" s="115">
        <v>0.008977523147915735</v>
      </c>
      <c r="E1132" s="115">
        <v>1.691179759909767</v>
      </c>
      <c r="F1132" s="79" t="s">
        <v>1401</v>
      </c>
      <c r="G1132" s="79" t="b">
        <v>0</v>
      </c>
      <c r="H1132" s="79" t="b">
        <v>0</v>
      </c>
      <c r="I1132" s="79" t="b">
        <v>0</v>
      </c>
      <c r="J1132" s="79" t="b">
        <v>0</v>
      </c>
      <c r="K1132" s="79" t="b">
        <v>0</v>
      </c>
      <c r="L1132" s="79" t="b">
        <v>0</v>
      </c>
    </row>
    <row r="1133" spans="1:12" ht="15">
      <c r="A1133" s="111" t="s">
        <v>1776</v>
      </c>
      <c r="B1133" s="111" t="s">
        <v>1502</v>
      </c>
      <c r="C1133" s="79">
        <v>3</v>
      </c>
      <c r="D1133" s="115">
        <v>0.013881841060468619</v>
      </c>
      <c r="E1133" s="115">
        <v>1.7403626894942439</v>
      </c>
      <c r="F1133" s="79" t="s">
        <v>1402</v>
      </c>
      <c r="G1133" s="79" t="b">
        <v>0</v>
      </c>
      <c r="H1133" s="79" t="b">
        <v>0</v>
      </c>
      <c r="I1133" s="79" t="b">
        <v>0</v>
      </c>
      <c r="J1133" s="79" t="b">
        <v>0</v>
      </c>
      <c r="K1133" s="79" t="b">
        <v>0</v>
      </c>
      <c r="L1133" s="79" t="b">
        <v>0</v>
      </c>
    </row>
    <row r="1134" spans="1:12" ht="15">
      <c r="A1134" s="111" t="s">
        <v>1502</v>
      </c>
      <c r="B1134" s="111" t="s">
        <v>1863</v>
      </c>
      <c r="C1134" s="79">
        <v>3</v>
      </c>
      <c r="D1134" s="115">
        <v>0.013881841060468619</v>
      </c>
      <c r="E1134" s="115">
        <v>1.7403626894942439</v>
      </c>
      <c r="F1134" s="79" t="s">
        <v>1402</v>
      </c>
      <c r="G1134" s="79" t="b">
        <v>0</v>
      </c>
      <c r="H1134" s="79" t="b">
        <v>0</v>
      </c>
      <c r="I1134" s="79" t="b">
        <v>0</v>
      </c>
      <c r="J1134" s="79" t="b">
        <v>0</v>
      </c>
      <c r="K1134" s="79" t="b">
        <v>0</v>
      </c>
      <c r="L1134" s="79" t="b">
        <v>0</v>
      </c>
    </row>
    <row r="1135" spans="1:12" ht="15">
      <c r="A1135" s="111" t="s">
        <v>1438</v>
      </c>
      <c r="B1135" s="111" t="s">
        <v>1445</v>
      </c>
      <c r="C1135" s="79">
        <v>3</v>
      </c>
      <c r="D1135" s="115">
        <v>0.013881841060468619</v>
      </c>
      <c r="E1135" s="115">
        <v>0.9164539485499251</v>
      </c>
      <c r="F1135" s="79" t="s">
        <v>1402</v>
      </c>
      <c r="G1135" s="79" t="b">
        <v>1</v>
      </c>
      <c r="H1135" s="79" t="b">
        <v>0</v>
      </c>
      <c r="I1135" s="79" t="b">
        <v>0</v>
      </c>
      <c r="J1135" s="79" t="b">
        <v>0</v>
      </c>
      <c r="K1135" s="79" t="b">
        <v>0</v>
      </c>
      <c r="L1135" s="79" t="b">
        <v>0</v>
      </c>
    </row>
    <row r="1136" spans="1:12" ht="15">
      <c r="A1136" s="111" t="s">
        <v>1445</v>
      </c>
      <c r="B1136" s="111" t="s">
        <v>1910</v>
      </c>
      <c r="C1136" s="79">
        <v>3</v>
      </c>
      <c r="D1136" s="115">
        <v>0.013881841060468619</v>
      </c>
      <c r="E1136" s="115">
        <v>1.5185139398778875</v>
      </c>
      <c r="F1136" s="79" t="s">
        <v>1402</v>
      </c>
      <c r="G1136" s="79" t="b">
        <v>0</v>
      </c>
      <c r="H1136" s="79" t="b">
        <v>0</v>
      </c>
      <c r="I1136" s="79" t="b">
        <v>0</v>
      </c>
      <c r="J1136" s="79" t="b">
        <v>0</v>
      </c>
      <c r="K1136" s="79" t="b">
        <v>0</v>
      </c>
      <c r="L1136" s="79" t="b">
        <v>0</v>
      </c>
    </row>
    <row r="1137" spans="1:12" ht="15">
      <c r="A1137" s="111" t="s">
        <v>1948</v>
      </c>
      <c r="B1137" s="111" t="s">
        <v>1949</v>
      </c>
      <c r="C1137" s="79">
        <v>2</v>
      </c>
      <c r="D1137" s="115">
        <v>0.014357461826975466</v>
      </c>
      <c r="E1137" s="115">
        <v>1.916453948549925</v>
      </c>
      <c r="F1137" s="79" t="s">
        <v>1402</v>
      </c>
      <c r="G1137" s="79" t="b">
        <v>0</v>
      </c>
      <c r="H1137" s="79" t="b">
        <v>0</v>
      </c>
      <c r="I1137" s="79" t="b">
        <v>0</v>
      </c>
      <c r="J1137" s="79" t="b">
        <v>0</v>
      </c>
      <c r="K1137" s="79" t="b">
        <v>0</v>
      </c>
      <c r="L1137" s="79" t="b">
        <v>0</v>
      </c>
    </row>
    <row r="1138" spans="1:12" ht="15">
      <c r="A1138" s="111" t="s">
        <v>1447</v>
      </c>
      <c r="B1138" s="111" t="s">
        <v>1505</v>
      </c>
      <c r="C1138" s="79">
        <v>2</v>
      </c>
      <c r="D1138" s="115">
        <v>0.011137889680836632</v>
      </c>
      <c r="E1138" s="115">
        <v>1.4393326938302626</v>
      </c>
      <c r="F1138" s="79" t="s">
        <v>1402</v>
      </c>
      <c r="G1138" s="79" t="b">
        <v>0</v>
      </c>
      <c r="H1138" s="79" t="b">
        <v>0</v>
      </c>
      <c r="I1138" s="79" t="b">
        <v>0</v>
      </c>
      <c r="J1138" s="79" t="b">
        <v>0</v>
      </c>
      <c r="K1138" s="79" t="b">
        <v>0</v>
      </c>
      <c r="L1138" s="79" t="b">
        <v>0</v>
      </c>
    </row>
    <row r="1139" spans="1:12" ht="15">
      <c r="A1139" s="111" t="s">
        <v>1505</v>
      </c>
      <c r="B1139" s="111" t="s">
        <v>2049</v>
      </c>
      <c r="C1139" s="79">
        <v>2</v>
      </c>
      <c r="D1139" s="115">
        <v>0.011137889680836632</v>
      </c>
      <c r="E1139" s="115">
        <v>1.916453948549925</v>
      </c>
      <c r="F1139" s="79" t="s">
        <v>1402</v>
      </c>
      <c r="G1139" s="79" t="b">
        <v>0</v>
      </c>
      <c r="H1139" s="79" t="b">
        <v>0</v>
      </c>
      <c r="I1139" s="79" t="b">
        <v>0</v>
      </c>
      <c r="J1139" s="79" t="b">
        <v>0</v>
      </c>
      <c r="K1139" s="79" t="b">
        <v>0</v>
      </c>
      <c r="L1139" s="79" t="b">
        <v>0</v>
      </c>
    </row>
    <row r="1140" spans="1:12" ht="15">
      <c r="A1140" s="111" t="s">
        <v>2049</v>
      </c>
      <c r="B1140" s="111" t="s">
        <v>2050</v>
      </c>
      <c r="C1140" s="79">
        <v>2</v>
      </c>
      <c r="D1140" s="115">
        <v>0.011137889680836632</v>
      </c>
      <c r="E1140" s="115">
        <v>1.916453948549925</v>
      </c>
      <c r="F1140" s="79" t="s">
        <v>1402</v>
      </c>
      <c r="G1140" s="79" t="b">
        <v>0</v>
      </c>
      <c r="H1140" s="79" t="b">
        <v>0</v>
      </c>
      <c r="I1140" s="79" t="b">
        <v>0</v>
      </c>
      <c r="J1140" s="79" t="b">
        <v>0</v>
      </c>
      <c r="K1140" s="79" t="b">
        <v>0</v>
      </c>
      <c r="L1140" s="79" t="b">
        <v>0</v>
      </c>
    </row>
    <row r="1141" spans="1:12" ht="15">
      <c r="A1141" s="111" t="s">
        <v>2050</v>
      </c>
      <c r="B1141" s="111" t="s">
        <v>2051</v>
      </c>
      <c r="C1141" s="79">
        <v>2</v>
      </c>
      <c r="D1141" s="115">
        <v>0.011137889680836632</v>
      </c>
      <c r="E1141" s="115">
        <v>1.916453948549925</v>
      </c>
      <c r="F1141" s="79" t="s">
        <v>1402</v>
      </c>
      <c r="G1141" s="79" t="b">
        <v>0</v>
      </c>
      <c r="H1141" s="79" t="b">
        <v>0</v>
      </c>
      <c r="I1141" s="79" t="b">
        <v>0</v>
      </c>
      <c r="J1141" s="79" t="b">
        <v>0</v>
      </c>
      <c r="K1141" s="79" t="b">
        <v>0</v>
      </c>
      <c r="L1141" s="79" t="b">
        <v>0</v>
      </c>
    </row>
    <row r="1142" spans="1:12" ht="15">
      <c r="A1142" s="111" t="s">
        <v>2051</v>
      </c>
      <c r="B1142" s="111" t="s">
        <v>1858</v>
      </c>
      <c r="C1142" s="79">
        <v>2</v>
      </c>
      <c r="D1142" s="115">
        <v>0.011137889680836632</v>
      </c>
      <c r="E1142" s="115">
        <v>1.916453948549925</v>
      </c>
      <c r="F1142" s="79" t="s">
        <v>1402</v>
      </c>
      <c r="G1142" s="79" t="b">
        <v>0</v>
      </c>
      <c r="H1142" s="79" t="b">
        <v>0</v>
      </c>
      <c r="I1142" s="79" t="b">
        <v>0</v>
      </c>
      <c r="J1142" s="79" t="b">
        <v>0</v>
      </c>
      <c r="K1142" s="79" t="b">
        <v>0</v>
      </c>
      <c r="L1142" s="79" t="b">
        <v>0</v>
      </c>
    </row>
    <row r="1143" spans="1:12" ht="15">
      <c r="A1143" s="111" t="s">
        <v>1858</v>
      </c>
      <c r="B1143" s="111" t="s">
        <v>2052</v>
      </c>
      <c r="C1143" s="79">
        <v>2</v>
      </c>
      <c r="D1143" s="115">
        <v>0.011137889680836632</v>
      </c>
      <c r="E1143" s="115">
        <v>1.916453948549925</v>
      </c>
      <c r="F1143" s="79" t="s">
        <v>1402</v>
      </c>
      <c r="G1143" s="79" t="b">
        <v>0</v>
      </c>
      <c r="H1143" s="79" t="b">
        <v>0</v>
      </c>
      <c r="I1143" s="79" t="b">
        <v>0</v>
      </c>
      <c r="J1143" s="79" t="b">
        <v>0</v>
      </c>
      <c r="K1143" s="79" t="b">
        <v>0</v>
      </c>
      <c r="L1143" s="79" t="b">
        <v>0</v>
      </c>
    </row>
    <row r="1144" spans="1:12" ht="15">
      <c r="A1144" s="111" t="s">
        <v>2052</v>
      </c>
      <c r="B1144" s="111" t="s">
        <v>2053</v>
      </c>
      <c r="C1144" s="79">
        <v>2</v>
      </c>
      <c r="D1144" s="115">
        <v>0.011137889680836632</v>
      </c>
      <c r="E1144" s="115">
        <v>1.916453948549925</v>
      </c>
      <c r="F1144" s="79" t="s">
        <v>1402</v>
      </c>
      <c r="G1144" s="79" t="b">
        <v>0</v>
      </c>
      <c r="H1144" s="79" t="b">
        <v>0</v>
      </c>
      <c r="I1144" s="79" t="b">
        <v>0</v>
      </c>
      <c r="J1144" s="79" t="b">
        <v>0</v>
      </c>
      <c r="K1144" s="79" t="b">
        <v>0</v>
      </c>
      <c r="L1144" s="79" t="b">
        <v>0</v>
      </c>
    </row>
    <row r="1145" spans="1:12" ht="15">
      <c r="A1145" s="111" t="s">
        <v>2053</v>
      </c>
      <c r="B1145" s="111" t="s">
        <v>1447</v>
      </c>
      <c r="C1145" s="79">
        <v>2</v>
      </c>
      <c r="D1145" s="115">
        <v>0.011137889680836632</v>
      </c>
      <c r="E1145" s="115">
        <v>1.615423952885944</v>
      </c>
      <c r="F1145" s="79" t="s">
        <v>1402</v>
      </c>
      <c r="G1145" s="79" t="b">
        <v>0</v>
      </c>
      <c r="H1145" s="79" t="b">
        <v>0</v>
      </c>
      <c r="I1145" s="79" t="b">
        <v>0</v>
      </c>
      <c r="J1145" s="79" t="b">
        <v>0</v>
      </c>
      <c r="K1145" s="79" t="b">
        <v>0</v>
      </c>
      <c r="L1145" s="79" t="b">
        <v>0</v>
      </c>
    </row>
    <row r="1146" spans="1:12" ht="15">
      <c r="A1146" s="111" t="s">
        <v>1447</v>
      </c>
      <c r="B1146" s="111" t="s">
        <v>1891</v>
      </c>
      <c r="C1146" s="79">
        <v>2</v>
      </c>
      <c r="D1146" s="115">
        <v>0.011137889680836632</v>
      </c>
      <c r="E1146" s="115">
        <v>1.4393326938302626</v>
      </c>
      <c r="F1146" s="79" t="s">
        <v>1402</v>
      </c>
      <c r="G1146" s="79" t="b">
        <v>0</v>
      </c>
      <c r="H1146" s="79" t="b">
        <v>0</v>
      </c>
      <c r="I1146" s="79" t="b">
        <v>0</v>
      </c>
      <c r="J1146" s="79" t="b">
        <v>0</v>
      </c>
      <c r="K1146" s="79" t="b">
        <v>0</v>
      </c>
      <c r="L1146" s="79" t="b">
        <v>0</v>
      </c>
    </row>
    <row r="1147" spans="1:12" ht="15">
      <c r="A1147" s="111" t="s">
        <v>2116</v>
      </c>
      <c r="B1147" s="111" t="s">
        <v>2117</v>
      </c>
      <c r="C1147" s="79">
        <v>2</v>
      </c>
      <c r="D1147" s="115">
        <v>0.011137889680836632</v>
      </c>
      <c r="E1147" s="115">
        <v>1.916453948549925</v>
      </c>
      <c r="F1147" s="79" t="s">
        <v>1402</v>
      </c>
      <c r="G1147" s="79" t="b">
        <v>0</v>
      </c>
      <c r="H1147" s="79" t="b">
        <v>0</v>
      </c>
      <c r="I1147" s="79" t="b">
        <v>0</v>
      </c>
      <c r="J1147" s="79" t="b">
        <v>0</v>
      </c>
      <c r="K1147" s="79" t="b">
        <v>0</v>
      </c>
      <c r="L1147" s="79" t="b">
        <v>0</v>
      </c>
    </row>
    <row r="1148" spans="1:12" ht="15">
      <c r="A1148" s="111" t="s">
        <v>2117</v>
      </c>
      <c r="B1148" s="111" t="s">
        <v>1590</v>
      </c>
      <c r="C1148" s="79">
        <v>2</v>
      </c>
      <c r="D1148" s="115">
        <v>0.011137889680836632</v>
      </c>
      <c r="E1148" s="115">
        <v>1.916453948549925</v>
      </c>
      <c r="F1148" s="79" t="s">
        <v>1402</v>
      </c>
      <c r="G1148" s="79" t="b">
        <v>0</v>
      </c>
      <c r="H1148" s="79" t="b">
        <v>0</v>
      </c>
      <c r="I1148" s="79" t="b">
        <v>0</v>
      </c>
      <c r="J1148" s="79" t="b">
        <v>1</v>
      </c>
      <c r="K1148" s="79" t="b">
        <v>0</v>
      </c>
      <c r="L1148" s="79" t="b">
        <v>0</v>
      </c>
    </row>
    <row r="1149" spans="1:12" ht="15">
      <c r="A1149" s="111" t="s">
        <v>1439</v>
      </c>
      <c r="B1149" s="111" t="s">
        <v>1681</v>
      </c>
      <c r="C1149" s="79">
        <v>6</v>
      </c>
      <c r="D1149" s="115">
        <v>0.03273476603930962</v>
      </c>
      <c r="E1149" s="115">
        <v>0.9703891453898819</v>
      </c>
      <c r="F1149" s="79" t="s">
        <v>1403</v>
      </c>
      <c r="G1149" s="79" t="b">
        <v>0</v>
      </c>
      <c r="H1149" s="79" t="b">
        <v>0</v>
      </c>
      <c r="I1149" s="79" t="b">
        <v>0</v>
      </c>
      <c r="J1149" s="79" t="b">
        <v>0</v>
      </c>
      <c r="K1149" s="79" t="b">
        <v>0</v>
      </c>
      <c r="L1149" s="79" t="b">
        <v>0</v>
      </c>
    </row>
    <row r="1150" spans="1:12" ht="15">
      <c r="A1150" s="111" t="s">
        <v>1681</v>
      </c>
      <c r="B1150" s="111" t="s">
        <v>1679</v>
      </c>
      <c r="C1150" s="79">
        <v>4</v>
      </c>
      <c r="D1150" s="115">
        <v>0.021823177359539748</v>
      </c>
      <c r="E1150" s="115">
        <v>0.932600584500482</v>
      </c>
      <c r="F1150" s="79" t="s">
        <v>1403</v>
      </c>
      <c r="G1150" s="79" t="b">
        <v>0</v>
      </c>
      <c r="H1150" s="79" t="b">
        <v>0</v>
      </c>
      <c r="I1150" s="79" t="b">
        <v>0</v>
      </c>
      <c r="J1150" s="79" t="b">
        <v>0</v>
      </c>
      <c r="K1150" s="79" t="b">
        <v>0</v>
      </c>
      <c r="L1150" s="79" t="b">
        <v>0</v>
      </c>
    </row>
    <row r="1151" spans="1:12" ht="15">
      <c r="A1151" s="111" t="s">
        <v>1681</v>
      </c>
      <c r="B1151" s="111" t="s">
        <v>1438</v>
      </c>
      <c r="C1151" s="79">
        <v>4</v>
      </c>
      <c r="D1151" s="115">
        <v>0.021823177359539748</v>
      </c>
      <c r="E1151" s="115">
        <v>0.9905925314781687</v>
      </c>
      <c r="F1151" s="79" t="s">
        <v>1403</v>
      </c>
      <c r="G1151" s="79" t="b">
        <v>0</v>
      </c>
      <c r="H1151" s="79" t="b">
        <v>0</v>
      </c>
      <c r="I1151" s="79" t="b">
        <v>0</v>
      </c>
      <c r="J1151" s="79" t="b">
        <v>1</v>
      </c>
      <c r="K1151" s="79" t="b">
        <v>0</v>
      </c>
      <c r="L1151" s="79" t="b">
        <v>0</v>
      </c>
    </row>
    <row r="1152" spans="1:12" ht="15">
      <c r="A1152" s="111" t="s">
        <v>1852</v>
      </c>
      <c r="B1152" s="111" t="s">
        <v>1506</v>
      </c>
      <c r="C1152" s="79">
        <v>3</v>
      </c>
      <c r="D1152" s="115">
        <v>0.012821921427929683</v>
      </c>
      <c r="E1152" s="115">
        <v>1.6595993124367443</v>
      </c>
      <c r="F1152" s="79" t="s">
        <v>1403</v>
      </c>
      <c r="G1152" s="79" t="b">
        <v>0</v>
      </c>
      <c r="H1152" s="79" t="b">
        <v>0</v>
      </c>
      <c r="I1152" s="79" t="b">
        <v>0</v>
      </c>
      <c r="J1152" s="79" t="b">
        <v>0</v>
      </c>
      <c r="K1152" s="79" t="b">
        <v>0</v>
      </c>
      <c r="L1152" s="79" t="b">
        <v>0</v>
      </c>
    </row>
    <row r="1153" spans="1:12" ht="15">
      <c r="A1153" s="111" t="s">
        <v>1506</v>
      </c>
      <c r="B1153" s="111" t="s">
        <v>1853</v>
      </c>
      <c r="C1153" s="79">
        <v>3</v>
      </c>
      <c r="D1153" s="115">
        <v>0.012821921427929683</v>
      </c>
      <c r="E1153" s="115">
        <v>1.6595993124367443</v>
      </c>
      <c r="F1153" s="79" t="s">
        <v>1403</v>
      </c>
      <c r="G1153" s="79" t="b">
        <v>0</v>
      </c>
      <c r="H1153" s="79" t="b">
        <v>0</v>
      </c>
      <c r="I1153" s="79" t="b">
        <v>0</v>
      </c>
      <c r="J1153" s="79" t="b">
        <v>0</v>
      </c>
      <c r="K1153" s="79" t="b">
        <v>0</v>
      </c>
      <c r="L1153" s="79" t="b">
        <v>0</v>
      </c>
    </row>
    <row r="1154" spans="1:12" ht="15">
      <c r="A1154" s="111" t="s">
        <v>1853</v>
      </c>
      <c r="B1154" s="111" t="s">
        <v>1854</v>
      </c>
      <c r="C1154" s="79">
        <v>3</v>
      </c>
      <c r="D1154" s="115">
        <v>0.012821921427929683</v>
      </c>
      <c r="E1154" s="115">
        <v>1.6595993124367443</v>
      </c>
      <c r="F1154" s="79" t="s">
        <v>1403</v>
      </c>
      <c r="G1154" s="79" t="b">
        <v>0</v>
      </c>
      <c r="H1154" s="79" t="b">
        <v>0</v>
      </c>
      <c r="I1154" s="79" t="b">
        <v>0</v>
      </c>
      <c r="J1154" s="79" t="b">
        <v>0</v>
      </c>
      <c r="K1154" s="79" t="b">
        <v>0</v>
      </c>
      <c r="L1154" s="79" t="b">
        <v>0</v>
      </c>
    </row>
    <row r="1155" spans="1:12" ht="15">
      <c r="A1155" s="111" t="s">
        <v>1854</v>
      </c>
      <c r="B1155" s="111" t="s">
        <v>1855</v>
      </c>
      <c r="C1155" s="79">
        <v>3</v>
      </c>
      <c r="D1155" s="115">
        <v>0.012821921427929683</v>
      </c>
      <c r="E1155" s="115">
        <v>1.6595993124367443</v>
      </c>
      <c r="F1155" s="79" t="s">
        <v>1403</v>
      </c>
      <c r="G1155" s="79" t="b">
        <v>0</v>
      </c>
      <c r="H1155" s="79" t="b">
        <v>0</v>
      </c>
      <c r="I1155" s="79" t="b">
        <v>0</v>
      </c>
      <c r="J1155" s="79" t="b">
        <v>0</v>
      </c>
      <c r="K1155" s="79" t="b">
        <v>0</v>
      </c>
      <c r="L1155" s="79" t="b">
        <v>0</v>
      </c>
    </row>
    <row r="1156" spans="1:12" ht="15">
      <c r="A1156" s="111" t="s">
        <v>1855</v>
      </c>
      <c r="B1156" s="111" t="s">
        <v>1856</v>
      </c>
      <c r="C1156" s="79">
        <v>3</v>
      </c>
      <c r="D1156" s="115">
        <v>0.012821921427929683</v>
      </c>
      <c r="E1156" s="115">
        <v>1.6595993124367443</v>
      </c>
      <c r="F1156" s="79" t="s">
        <v>1403</v>
      </c>
      <c r="G1156" s="79" t="b">
        <v>0</v>
      </c>
      <c r="H1156" s="79" t="b">
        <v>0</v>
      </c>
      <c r="I1156" s="79" t="b">
        <v>0</v>
      </c>
      <c r="J1156" s="79" t="b">
        <v>0</v>
      </c>
      <c r="K1156" s="79" t="b">
        <v>0</v>
      </c>
      <c r="L1156" s="79" t="b">
        <v>0</v>
      </c>
    </row>
    <row r="1157" spans="1:12" ht="15">
      <c r="A1157" s="111" t="s">
        <v>1856</v>
      </c>
      <c r="B1157" s="111" t="s">
        <v>1505</v>
      </c>
      <c r="C1157" s="79">
        <v>3</v>
      </c>
      <c r="D1157" s="115">
        <v>0.012821921427929683</v>
      </c>
      <c r="E1157" s="115">
        <v>1.6595993124367443</v>
      </c>
      <c r="F1157" s="79" t="s">
        <v>1403</v>
      </c>
      <c r="G1157" s="79" t="b">
        <v>0</v>
      </c>
      <c r="H1157" s="79" t="b">
        <v>0</v>
      </c>
      <c r="I1157" s="79" t="b">
        <v>0</v>
      </c>
      <c r="J1157" s="79" t="b">
        <v>0</v>
      </c>
      <c r="K1157" s="79" t="b">
        <v>0</v>
      </c>
      <c r="L1157" s="79" t="b">
        <v>0</v>
      </c>
    </row>
    <row r="1158" spans="1:12" ht="15">
      <c r="A1158" s="111" t="s">
        <v>1439</v>
      </c>
      <c r="B1158" s="111" t="s">
        <v>1839</v>
      </c>
      <c r="C1158" s="79">
        <v>2</v>
      </c>
      <c r="D1158" s="115">
        <v>0.010911588679769874</v>
      </c>
      <c r="E1158" s="115">
        <v>1.0953278819981818</v>
      </c>
      <c r="F1158" s="79" t="s">
        <v>1403</v>
      </c>
      <c r="G1158" s="79" t="b">
        <v>0</v>
      </c>
      <c r="H1158" s="79" t="b">
        <v>0</v>
      </c>
      <c r="I1158" s="79" t="b">
        <v>0</v>
      </c>
      <c r="J1158" s="79" t="b">
        <v>0</v>
      </c>
      <c r="K1158" s="79" t="b">
        <v>1</v>
      </c>
      <c r="L1158" s="79" t="b">
        <v>0</v>
      </c>
    </row>
    <row r="1159" spans="1:12" ht="15">
      <c r="A1159" s="111" t="s">
        <v>1839</v>
      </c>
      <c r="B1159" s="111" t="s">
        <v>1440</v>
      </c>
      <c r="C1159" s="79">
        <v>2</v>
      </c>
      <c r="D1159" s="115">
        <v>0.010911588679769874</v>
      </c>
      <c r="E1159" s="115">
        <v>1.8356905714924256</v>
      </c>
      <c r="F1159" s="79" t="s">
        <v>1403</v>
      </c>
      <c r="G1159" s="79" t="b">
        <v>0</v>
      </c>
      <c r="H1159" s="79" t="b">
        <v>1</v>
      </c>
      <c r="I1159" s="79" t="b">
        <v>0</v>
      </c>
      <c r="J1159" s="79" t="b">
        <v>0</v>
      </c>
      <c r="K1159" s="79" t="b">
        <v>0</v>
      </c>
      <c r="L1159" s="79" t="b">
        <v>0</v>
      </c>
    </row>
    <row r="1160" spans="1:12" ht="15">
      <c r="A1160" s="111" t="s">
        <v>1440</v>
      </c>
      <c r="B1160" s="111" t="s">
        <v>1679</v>
      </c>
      <c r="C1160" s="79">
        <v>2</v>
      </c>
      <c r="D1160" s="115">
        <v>0.010911588679769874</v>
      </c>
      <c r="E1160" s="115">
        <v>1.2336305801644631</v>
      </c>
      <c r="F1160" s="79" t="s">
        <v>1403</v>
      </c>
      <c r="G1160" s="79" t="b">
        <v>0</v>
      </c>
      <c r="H1160" s="79" t="b">
        <v>0</v>
      </c>
      <c r="I1160" s="79" t="b">
        <v>0</v>
      </c>
      <c r="J1160" s="79" t="b">
        <v>0</v>
      </c>
      <c r="K1160" s="79" t="b">
        <v>0</v>
      </c>
      <c r="L1160" s="79" t="b">
        <v>0</v>
      </c>
    </row>
    <row r="1161" spans="1:12" ht="15">
      <c r="A1161" s="111" t="s">
        <v>1679</v>
      </c>
      <c r="B1161" s="111" t="s">
        <v>1740</v>
      </c>
      <c r="C1161" s="79">
        <v>2</v>
      </c>
      <c r="D1161" s="115">
        <v>0.010911588679769874</v>
      </c>
      <c r="E1161" s="115">
        <v>1.2336305801644631</v>
      </c>
      <c r="F1161" s="79" t="s">
        <v>1403</v>
      </c>
      <c r="G1161" s="79" t="b">
        <v>0</v>
      </c>
      <c r="H1161" s="79" t="b">
        <v>0</v>
      </c>
      <c r="I1161" s="79" t="b">
        <v>0</v>
      </c>
      <c r="J1161" s="79" t="b">
        <v>0</v>
      </c>
      <c r="K1161" s="79" t="b">
        <v>0</v>
      </c>
      <c r="L1161" s="79" t="b">
        <v>0</v>
      </c>
    </row>
    <row r="1162" spans="1:12" ht="15">
      <c r="A1162" s="111" t="s">
        <v>1740</v>
      </c>
      <c r="B1162" s="111" t="s">
        <v>1681</v>
      </c>
      <c r="C1162" s="79">
        <v>2</v>
      </c>
      <c r="D1162" s="115">
        <v>0.010911588679769874</v>
      </c>
      <c r="E1162" s="115">
        <v>1.2336305801644631</v>
      </c>
      <c r="F1162" s="79" t="s">
        <v>1403</v>
      </c>
      <c r="G1162" s="79" t="b">
        <v>0</v>
      </c>
      <c r="H1162" s="79" t="b">
        <v>0</v>
      </c>
      <c r="I1162" s="79" t="b">
        <v>0</v>
      </c>
      <c r="J1162" s="79" t="b">
        <v>0</v>
      </c>
      <c r="K1162" s="79" t="b">
        <v>0</v>
      </c>
      <c r="L1162" s="79" t="b">
        <v>0</v>
      </c>
    </row>
    <row r="1163" spans="1:12" ht="15">
      <c r="A1163" s="111" t="s">
        <v>1679</v>
      </c>
      <c r="B1163" s="111" t="s">
        <v>1840</v>
      </c>
      <c r="C1163" s="79">
        <v>2</v>
      </c>
      <c r="D1163" s="115">
        <v>0.010911588679769874</v>
      </c>
      <c r="E1163" s="115">
        <v>1.2336305801644631</v>
      </c>
      <c r="F1163" s="79" t="s">
        <v>1403</v>
      </c>
      <c r="G1163" s="79" t="b">
        <v>0</v>
      </c>
      <c r="H1163" s="79" t="b">
        <v>0</v>
      </c>
      <c r="I1163" s="79" t="b">
        <v>0</v>
      </c>
      <c r="J1163" s="79" t="b">
        <v>0</v>
      </c>
      <c r="K1163" s="79" t="b">
        <v>0</v>
      </c>
      <c r="L1163" s="79" t="b">
        <v>0</v>
      </c>
    </row>
    <row r="1164" spans="1:12" ht="15">
      <c r="A1164" s="111" t="s">
        <v>1840</v>
      </c>
      <c r="B1164" s="111" t="s">
        <v>1676</v>
      </c>
      <c r="C1164" s="79">
        <v>2</v>
      </c>
      <c r="D1164" s="115">
        <v>0.010911588679769874</v>
      </c>
      <c r="E1164" s="115">
        <v>1.6595993124367443</v>
      </c>
      <c r="F1164" s="79" t="s">
        <v>1403</v>
      </c>
      <c r="G1164" s="79" t="b">
        <v>0</v>
      </c>
      <c r="H1164" s="79" t="b">
        <v>0</v>
      </c>
      <c r="I1164" s="79" t="b">
        <v>0</v>
      </c>
      <c r="J1164" s="79" t="b">
        <v>0</v>
      </c>
      <c r="K1164" s="79" t="b">
        <v>0</v>
      </c>
      <c r="L1164" s="79" t="b">
        <v>0</v>
      </c>
    </row>
    <row r="1165" spans="1:12" ht="15">
      <c r="A1165" s="111" t="s">
        <v>1676</v>
      </c>
      <c r="B1165" s="111" t="s">
        <v>1841</v>
      </c>
      <c r="C1165" s="79">
        <v>2</v>
      </c>
      <c r="D1165" s="115">
        <v>0.010911588679769874</v>
      </c>
      <c r="E1165" s="115">
        <v>1.6595993124367443</v>
      </c>
      <c r="F1165" s="79" t="s">
        <v>1403</v>
      </c>
      <c r="G1165" s="79" t="b">
        <v>0</v>
      </c>
      <c r="H1165" s="79" t="b">
        <v>0</v>
      </c>
      <c r="I1165" s="79" t="b">
        <v>0</v>
      </c>
      <c r="J1165" s="79" t="b">
        <v>0</v>
      </c>
      <c r="K1165" s="79" t="b">
        <v>0</v>
      </c>
      <c r="L1165" s="79" t="b">
        <v>0</v>
      </c>
    </row>
    <row r="1166" spans="1:12" ht="15">
      <c r="A1166" s="111" t="s">
        <v>1841</v>
      </c>
      <c r="B1166" s="111" t="s">
        <v>1777</v>
      </c>
      <c r="C1166" s="79">
        <v>2</v>
      </c>
      <c r="D1166" s="115">
        <v>0.010911588679769874</v>
      </c>
      <c r="E1166" s="115">
        <v>1.8356905714924256</v>
      </c>
      <c r="F1166" s="79" t="s">
        <v>1403</v>
      </c>
      <c r="G1166" s="79" t="b">
        <v>0</v>
      </c>
      <c r="H1166" s="79" t="b">
        <v>0</v>
      </c>
      <c r="I1166" s="79" t="b">
        <v>0</v>
      </c>
      <c r="J1166" s="79" t="b">
        <v>0</v>
      </c>
      <c r="K1166" s="79" t="b">
        <v>0</v>
      </c>
      <c r="L1166" s="79" t="b">
        <v>0</v>
      </c>
    </row>
    <row r="1167" spans="1:12" ht="15">
      <c r="A1167" s="111" t="s">
        <v>1777</v>
      </c>
      <c r="B1167" s="111" t="s">
        <v>1679</v>
      </c>
      <c r="C1167" s="79">
        <v>2</v>
      </c>
      <c r="D1167" s="115">
        <v>0.010911588679769874</v>
      </c>
      <c r="E1167" s="115">
        <v>1.2336305801644631</v>
      </c>
      <c r="F1167" s="79" t="s">
        <v>1403</v>
      </c>
      <c r="G1167" s="79" t="b">
        <v>0</v>
      </c>
      <c r="H1167" s="79" t="b">
        <v>0</v>
      </c>
      <c r="I1167" s="79" t="b">
        <v>0</v>
      </c>
      <c r="J1167" s="79" t="b">
        <v>0</v>
      </c>
      <c r="K1167" s="79" t="b">
        <v>0</v>
      </c>
      <c r="L1167" s="79" t="b">
        <v>0</v>
      </c>
    </row>
    <row r="1168" spans="1:12" ht="15">
      <c r="A1168" s="111" t="s">
        <v>1679</v>
      </c>
      <c r="B1168" s="111" t="s">
        <v>1842</v>
      </c>
      <c r="C1168" s="79">
        <v>2</v>
      </c>
      <c r="D1168" s="115">
        <v>0.010911588679769874</v>
      </c>
      <c r="E1168" s="115">
        <v>1.2336305801644631</v>
      </c>
      <c r="F1168" s="79" t="s">
        <v>1403</v>
      </c>
      <c r="G1168" s="79" t="b">
        <v>0</v>
      </c>
      <c r="H1168" s="79" t="b">
        <v>0</v>
      </c>
      <c r="I1168" s="79" t="b">
        <v>0</v>
      </c>
      <c r="J1168" s="79" t="b">
        <v>0</v>
      </c>
      <c r="K1168" s="79" t="b">
        <v>0</v>
      </c>
      <c r="L1168" s="79" t="b">
        <v>0</v>
      </c>
    </row>
    <row r="1169" spans="1:12" ht="15">
      <c r="A1169" s="111" t="s">
        <v>1842</v>
      </c>
      <c r="B1169" s="111" t="s">
        <v>1843</v>
      </c>
      <c r="C1169" s="79">
        <v>2</v>
      </c>
      <c r="D1169" s="115">
        <v>0.010911588679769874</v>
      </c>
      <c r="E1169" s="115">
        <v>1.8356905714924256</v>
      </c>
      <c r="F1169" s="79" t="s">
        <v>1403</v>
      </c>
      <c r="G1169" s="79" t="b">
        <v>0</v>
      </c>
      <c r="H1169" s="79" t="b">
        <v>0</v>
      </c>
      <c r="I1169" s="79" t="b">
        <v>0</v>
      </c>
      <c r="J1169" s="79" t="b">
        <v>0</v>
      </c>
      <c r="K1169" s="79" t="b">
        <v>0</v>
      </c>
      <c r="L1169" s="79" t="b">
        <v>0</v>
      </c>
    </row>
    <row r="1170" spans="1:12" ht="15">
      <c r="A1170" s="111" t="s">
        <v>1843</v>
      </c>
      <c r="B1170" s="111" t="s">
        <v>1844</v>
      </c>
      <c r="C1170" s="79">
        <v>2</v>
      </c>
      <c r="D1170" s="115">
        <v>0.010911588679769874</v>
      </c>
      <c r="E1170" s="115">
        <v>1.8356905714924256</v>
      </c>
      <c r="F1170" s="79" t="s">
        <v>1403</v>
      </c>
      <c r="G1170" s="79" t="b">
        <v>0</v>
      </c>
      <c r="H1170" s="79" t="b">
        <v>0</v>
      </c>
      <c r="I1170" s="79" t="b">
        <v>0</v>
      </c>
      <c r="J1170" s="79" t="b">
        <v>0</v>
      </c>
      <c r="K1170" s="79" t="b">
        <v>0</v>
      </c>
      <c r="L1170" s="79" t="b">
        <v>0</v>
      </c>
    </row>
    <row r="1171" spans="1:12" ht="15">
      <c r="A1171" s="111" t="s">
        <v>1844</v>
      </c>
      <c r="B1171" s="111" t="s">
        <v>1741</v>
      </c>
      <c r="C1171" s="79">
        <v>2</v>
      </c>
      <c r="D1171" s="115">
        <v>0.010911588679769874</v>
      </c>
      <c r="E1171" s="115">
        <v>1.8356905714924256</v>
      </c>
      <c r="F1171" s="79" t="s">
        <v>1403</v>
      </c>
      <c r="G1171" s="79" t="b">
        <v>0</v>
      </c>
      <c r="H1171" s="79" t="b">
        <v>0</v>
      </c>
      <c r="I1171" s="79" t="b">
        <v>0</v>
      </c>
      <c r="J1171" s="79" t="b">
        <v>0</v>
      </c>
      <c r="K1171" s="79" t="b">
        <v>0</v>
      </c>
      <c r="L1171" s="79" t="b">
        <v>0</v>
      </c>
    </row>
    <row r="1172" spans="1:12" ht="15">
      <c r="A1172" s="111" t="s">
        <v>1741</v>
      </c>
      <c r="B1172" s="111" t="s">
        <v>1541</v>
      </c>
      <c r="C1172" s="79">
        <v>2</v>
      </c>
      <c r="D1172" s="115">
        <v>0.010911588679769874</v>
      </c>
      <c r="E1172" s="115">
        <v>1.8356905714924256</v>
      </c>
      <c r="F1172" s="79" t="s">
        <v>1403</v>
      </c>
      <c r="G1172" s="79" t="b">
        <v>0</v>
      </c>
      <c r="H1172" s="79" t="b">
        <v>0</v>
      </c>
      <c r="I1172" s="79" t="b">
        <v>0</v>
      </c>
      <c r="J1172" s="79" t="b">
        <v>0</v>
      </c>
      <c r="K1172" s="79" t="b">
        <v>0</v>
      </c>
      <c r="L1172" s="79" t="b">
        <v>0</v>
      </c>
    </row>
    <row r="1173" spans="1:12" ht="15">
      <c r="A1173" s="111" t="s">
        <v>1541</v>
      </c>
      <c r="B1173" s="111" t="s">
        <v>1439</v>
      </c>
      <c r="C1173" s="79">
        <v>2</v>
      </c>
      <c r="D1173" s="115">
        <v>0.010911588679769874</v>
      </c>
      <c r="E1173" s="115">
        <v>1.2336305801644631</v>
      </c>
      <c r="F1173" s="79" t="s">
        <v>1403</v>
      </c>
      <c r="G1173" s="79" t="b">
        <v>0</v>
      </c>
      <c r="H1173" s="79" t="b">
        <v>0</v>
      </c>
      <c r="I1173" s="79" t="b">
        <v>0</v>
      </c>
      <c r="J1173" s="79" t="b">
        <v>0</v>
      </c>
      <c r="K1173" s="79" t="b">
        <v>0</v>
      </c>
      <c r="L1173" s="79" t="b">
        <v>0</v>
      </c>
    </row>
    <row r="1174" spans="1:12" ht="15">
      <c r="A1174" s="111" t="s">
        <v>1679</v>
      </c>
      <c r="B1174" s="111" t="s">
        <v>1727</v>
      </c>
      <c r="C1174" s="79">
        <v>2</v>
      </c>
      <c r="D1174" s="115">
        <v>0.010911588679769874</v>
      </c>
      <c r="E1174" s="115">
        <v>0.932600584500482</v>
      </c>
      <c r="F1174" s="79" t="s">
        <v>1403</v>
      </c>
      <c r="G1174" s="79" t="b">
        <v>0</v>
      </c>
      <c r="H1174" s="79" t="b">
        <v>0</v>
      </c>
      <c r="I1174" s="79" t="b">
        <v>0</v>
      </c>
      <c r="J1174" s="79" t="b">
        <v>0</v>
      </c>
      <c r="K1174" s="79" t="b">
        <v>0</v>
      </c>
      <c r="L1174" s="79" t="b">
        <v>0</v>
      </c>
    </row>
    <row r="1175" spans="1:12" ht="15">
      <c r="A1175" s="111" t="s">
        <v>1727</v>
      </c>
      <c r="B1175" s="111" t="s">
        <v>1845</v>
      </c>
      <c r="C1175" s="79">
        <v>2</v>
      </c>
      <c r="D1175" s="115">
        <v>0.010911588679769874</v>
      </c>
      <c r="E1175" s="115">
        <v>1.5346605758284444</v>
      </c>
      <c r="F1175" s="79" t="s">
        <v>1403</v>
      </c>
      <c r="G1175" s="79" t="b">
        <v>0</v>
      </c>
      <c r="H1175" s="79" t="b">
        <v>0</v>
      </c>
      <c r="I1175" s="79" t="b">
        <v>0</v>
      </c>
      <c r="J1175" s="79" t="b">
        <v>0</v>
      </c>
      <c r="K1175" s="79" t="b">
        <v>1</v>
      </c>
      <c r="L1175" s="79" t="b">
        <v>0</v>
      </c>
    </row>
    <row r="1176" spans="1:12" ht="15">
      <c r="A1176" s="111" t="s">
        <v>1845</v>
      </c>
      <c r="B1176" s="111" t="s">
        <v>1548</v>
      </c>
      <c r="C1176" s="79">
        <v>2</v>
      </c>
      <c r="D1176" s="115">
        <v>0.010911588679769874</v>
      </c>
      <c r="E1176" s="115">
        <v>1.8356905714924256</v>
      </c>
      <c r="F1176" s="79" t="s">
        <v>1403</v>
      </c>
      <c r="G1176" s="79" t="b">
        <v>0</v>
      </c>
      <c r="H1176" s="79" t="b">
        <v>1</v>
      </c>
      <c r="I1176" s="79" t="b">
        <v>0</v>
      </c>
      <c r="J1176" s="79" t="b">
        <v>0</v>
      </c>
      <c r="K1176" s="79" t="b">
        <v>1</v>
      </c>
      <c r="L1176" s="79" t="b">
        <v>0</v>
      </c>
    </row>
    <row r="1177" spans="1:12" ht="15">
      <c r="A1177" s="111" t="s">
        <v>1548</v>
      </c>
      <c r="B1177" s="111" t="s">
        <v>1550</v>
      </c>
      <c r="C1177" s="79">
        <v>2</v>
      </c>
      <c r="D1177" s="115">
        <v>0.010911588679769874</v>
      </c>
      <c r="E1177" s="115">
        <v>1.5346605758284444</v>
      </c>
      <c r="F1177" s="79" t="s">
        <v>1403</v>
      </c>
      <c r="G1177" s="79" t="b">
        <v>0</v>
      </c>
      <c r="H1177" s="79" t="b">
        <v>1</v>
      </c>
      <c r="I1177" s="79" t="b">
        <v>0</v>
      </c>
      <c r="J1177" s="79" t="b">
        <v>0</v>
      </c>
      <c r="K1177" s="79" t="b">
        <v>0</v>
      </c>
      <c r="L1177" s="79" t="b">
        <v>0</v>
      </c>
    </row>
    <row r="1178" spans="1:12" ht="15">
      <c r="A1178" s="111" t="s">
        <v>1550</v>
      </c>
      <c r="B1178" s="111" t="s">
        <v>1439</v>
      </c>
      <c r="C1178" s="79">
        <v>2</v>
      </c>
      <c r="D1178" s="115">
        <v>0.010911588679769874</v>
      </c>
      <c r="E1178" s="115">
        <v>1.2336305801644631</v>
      </c>
      <c r="F1178" s="79" t="s">
        <v>1403</v>
      </c>
      <c r="G1178" s="79" t="b">
        <v>0</v>
      </c>
      <c r="H1178" s="79" t="b">
        <v>0</v>
      </c>
      <c r="I1178" s="79" t="b">
        <v>0</v>
      </c>
      <c r="J1178" s="79" t="b">
        <v>0</v>
      </c>
      <c r="K1178" s="79" t="b">
        <v>0</v>
      </c>
      <c r="L1178" s="79" t="b">
        <v>0</v>
      </c>
    </row>
    <row r="1179" spans="1:12" ht="15">
      <c r="A1179" s="111" t="s">
        <v>1439</v>
      </c>
      <c r="B1179" s="111" t="s">
        <v>1566</v>
      </c>
      <c r="C1179" s="79">
        <v>2</v>
      </c>
      <c r="D1179" s="115">
        <v>0.010911588679769874</v>
      </c>
      <c r="E1179" s="115">
        <v>1.0953278819981818</v>
      </c>
      <c r="F1179" s="79" t="s">
        <v>1403</v>
      </c>
      <c r="G1179" s="79" t="b">
        <v>0</v>
      </c>
      <c r="H1179" s="79" t="b">
        <v>0</v>
      </c>
      <c r="I1179" s="79" t="b">
        <v>0</v>
      </c>
      <c r="J1179" s="79" t="b">
        <v>0</v>
      </c>
      <c r="K1179" s="79" t="b">
        <v>0</v>
      </c>
      <c r="L1179" s="79" t="b">
        <v>0</v>
      </c>
    </row>
    <row r="1180" spans="1:12" ht="15">
      <c r="A1180" s="111" t="s">
        <v>1566</v>
      </c>
      <c r="B1180" s="111" t="s">
        <v>1846</v>
      </c>
      <c r="C1180" s="79">
        <v>2</v>
      </c>
      <c r="D1180" s="115">
        <v>0.010911588679769874</v>
      </c>
      <c r="E1180" s="115">
        <v>1.8356905714924256</v>
      </c>
      <c r="F1180" s="79" t="s">
        <v>1403</v>
      </c>
      <c r="G1180" s="79" t="b">
        <v>0</v>
      </c>
      <c r="H1180" s="79" t="b">
        <v>0</v>
      </c>
      <c r="I1180" s="79" t="b">
        <v>0</v>
      </c>
      <c r="J1180" s="79" t="b">
        <v>0</v>
      </c>
      <c r="K1180" s="79" t="b">
        <v>0</v>
      </c>
      <c r="L1180" s="79" t="b">
        <v>0</v>
      </c>
    </row>
    <row r="1181" spans="1:12" ht="15">
      <c r="A1181" s="111" t="s">
        <v>1846</v>
      </c>
      <c r="B1181" s="111" t="s">
        <v>1727</v>
      </c>
      <c r="C1181" s="79">
        <v>2</v>
      </c>
      <c r="D1181" s="115">
        <v>0.010911588679769874</v>
      </c>
      <c r="E1181" s="115">
        <v>1.5346605758284444</v>
      </c>
      <c r="F1181" s="79" t="s">
        <v>1403</v>
      </c>
      <c r="G1181" s="79" t="b">
        <v>0</v>
      </c>
      <c r="H1181" s="79" t="b">
        <v>0</v>
      </c>
      <c r="I1181" s="79" t="b">
        <v>0</v>
      </c>
      <c r="J1181" s="79" t="b">
        <v>0</v>
      </c>
      <c r="K1181" s="79" t="b">
        <v>0</v>
      </c>
      <c r="L1181" s="79" t="b">
        <v>0</v>
      </c>
    </row>
    <row r="1182" spans="1:12" ht="15">
      <c r="A1182" s="111" t="s">
        <v>1727</v>
      </c>
      <c r="B1182" s="111" t="s">
        <v>1438</v>
      </c>
      <c r="C1182" s="79">
        <v>2</v>
      </c>
      <c r="D1182" s="115">
        <v>0.010911588679769874</v>
      </c>
      <c r="E1182" s="115">
        <v>0.9905925314781687</v>
      </c>
      <c r="F1182" s="79" t="s">
        <v>1403</v>
      </c>
      <c r="G1182" s="79" t="b">
        <v>0</v>
      </c>
      <c r="H1182" s="79" t="b">
        <v>0</v>
      </c>
      <c r="I1182" s="79" t="b">
        <v>0</v>
      </c>
      <c r="J1182" s="79" t="b">
        <v>1</v>
      </c>
      <c r="K1182" s="79" t="b">
        <v>0</v>
      </c>
      <c r="L1182" s="79" t="b">
        <v>0</v>
      </c>
    </row>
    <row r="1183" spans="1:12" ht="15">
      <c r="A1183" s="111" t="s">
        <v>1438</v>
      </c>
      <c r="B1183" s="111" t="s">
        <v>1847</v>
      </c>
      <c r="C1183" s="79">
        <v>2</v>
      </c>
      <c r="D1183" s="115">
        <v>0.010911588679769874</v>
      </c>
      <c r="E1183" s="115">
        <v>1.29162252714215</v>
      </c>
      <c r="F1183" s="79" t="s">
        <v>1403</v>
      </c>
      <c r="G1183" s="79" t="b">
        <v>1</v>
      </c>
      <c r="H1183" s="79" t="b">
        <v>0</v>
      </c>
      <c r="I1183" s="79" t="b">
        <v>0</v>
      </c>
      <c r="J1183" s="79" t="b">
        <v>0</v>
      </c>
      <c r="K1183" s="79" t="b">
        <v>1</v>
      </c>
      <c r="L1183" s="79" t="b">
        <v>0</v>
      </c>
    </row>
    <row r="1184" spans="1:12" ht="15">
      <c r="A1184" s="111" t="s">
        <v>1847</v>
      </c>
      <c r="B1184" s="111" t="s">
        <v>1848</v>
      </c>
      <c r="C1184" s="79">
        <v>2</v>
      </c>
      <c r="D1184" s="115">
        <v>0.010911588679769874</v>
      </c>
      <c r="E1184" s="115">
        <v>1.8356905714924256</v>
      </c>
      <c r="F1184" s="79" t="s">
        <v>1403</v>
      </c>
      <c r="G1184" s="79" t="b">
        <v>0</v>
      </c>
      <c r="H1184" s="79" t="b">
        <v>1</v>
      </c>
      <c r="I1184" s="79" t="b">
        <v>0</v>
      </c>
      <c r="J1184" s="79" t="b">
        <v>0</v>
      </c>
      <c r="K1184" s="79" t="b">
        <v>0</v>
      </c>
      <c r="L1184" s="79" t="b">
        <v>0</v>
      </c>
    </row>
    <row r="1185" spans="1:12" ht="15">
      <c r="A1185" s="111" t="s">
        <v>1848</v>
      </c>
      <c r="B1185" s="111" t="s">
        <v>1439</v>
      </c>
      <c r="C1185" s="79">
        <v>2</v>
      </c>
      <c r="D1185" s="115">
        <v>0.010911588679769874</v>
      </c>
      <c r="E1185" s="115">
        <v>1.2336305801644631</v>
      </c>
      <c r="F1185" s="79" t="s">
        <v>1403</v>
      </c>
      <c r="G1185" s="79" t="b">
        <v>0</v>
      </c>
      <c r="H1185" s="79" t="b">
        <v>0</v>
      </c>
      <c r="I1185" s="79" t="b">
        <v>0</v>
      </c>
      <c r="J1185" s="79" t="b">
        <v>0</v>
      </c>
      <c r="K1185" s="79" t="b">
        <v>0</v>
      </c>
      <c r="L1185" s="79" t="b">
        <v>0</v>
      </c>
    </row>
    <row r="1186" spans="1:12" ht="15">
      <c r="A1186" s="111" t="s">
        <v>1438</v>
      </c>
      <c r="B1186" s="111" t="s">
        <v>1849</v>
      </c>
      <c r="C1186" s="79">
        <v>2</v>
      </c>
      <c r="D1186" s="115">
        <v>0.010911588679769874</v>
      </c>
      <c r="E1186" s="115">
        <v>1.29162252714215</v>
      </c>
      <c r="F1186" s="79" t="s">
        <v>1403</v>
      </c>
      <c r="G1186" s="79" t="b">
        <v>1</v>
      </c>
      <c r="H1186" s="79" t="b">
        <v>0</v>
      </c>
      <c r="I1186" s="79" t="b">
        <v>0</v>
      </c>
      <c r="J1186" s="79" t="b">
        <v>1</v>
      </c>
      <c r="K1186" s="79" t="b">
        <v>0</v>
      </c>
      <c r="L1186" s="79" t="b">
        <v>0</v>
      </c>
    </row>
    <row r="1187" spans="1:12" ht="15">
      <c r="A1187" s="111" t="s">
        <v>1849</v>
      </c>
      <c r="B1187" s="111" t="s">
        <v>1850</v>
      </c>
      <c r="C1187" s="79">
        <v>2</v>
      </c>
      <c r="D1187" s="115">
        <v>0.010911588679769874</v>
      </c>
      <c r="E1187" s="115">
        <v>1.8356905714924256</v>
      </c>
      <c r="F1187" s="79" t="s">
        <v>1403</v>
      </c>
      <c r="G1187" s="79" t="b">
        <v>1</v>
      </c>
      <c r="H1187" s="79" t="b">
        <v>0</v>
      </c>
      <c r="I1187" s="79" t="b">
        <v>0</v>
      </c>
      <c r="J1187" s="79" t="b">
        <v>0</v>
      </c>
      <c r="K1187" s="79" t="b">
        <v>1</v>
      </c>
      <c r="L1187" s="79" t="b">
        <v>0</v>
      </c>
    </row>
    <row r="1188" spans="1:12" ht="15">
      <c r="A1188" s="111" t="s">
        <v>1850</v>
      </c>
      <c r="B1188" s="111" t="s">
        <v>1439</v>
      </c>
      <c r="C1188" s="79">
        <v>2</v>
      </c>
      <c r="D1188" s="115">
        <v>0.010911588679769874</v>
      </c>
      <c r="E1188" s="115">
        <v>1.2336305801644631</v>
      </c>
      <c r="F1188" s="79" t="s">
        <v>1403</v>
      </c>
      <c r="G1188" s="79" t="b">
        <v>0</v>
      </c>
      <c r="H1188" s="79" t="b">
        <v>1</v>
      </c>
      <c r="I1188" s="79" t="b">
        <v>0</v>
      </c>
      <c r="J1188" s="79" t="b">
        <v>0</v>
      </c>
      <c r="K1188" s="79" t="b">
        <v>0</v>
      </c>
      <c r="L1188" s="79" t="b">
        <v>0</v>
      </c>
    </row>
    <row r="1189" spans="1:12" ht="15">
      <c r="A1189" s="111" t="s">
        <v>1438</v>
      </c>
      <c r="B1189" s="111" t="s">
        <v>1851</v>
      </c>
      <c r="C1189" s="79">
        <v>2</v>
      </c>
      <c r="D1189" s="115">
        <v>0.010911588679769874</v>
      </c>
      <c r="E1189" s="115">
        <v>1.29162252714215</v>
      </c>
      <c r="F1189" s="79" t="s">
        <v>1403</v>
      </c>
      <c r="G1189" s="79" t="b">
        <v>1</v>
      </c>
      <c r="H1189" s="79" t="b">
        <v>0</v>
      </c>
      <c r="I1189" s="79" t="b">
        <v>0</v>
      </c>
      <c r="J1189" s="79" t="b">
        <v>0</v>
      </c>
      <c r="K1189" s="79" t="b">
        <v>1</v>
      </c>
      <c r="L1189" s="79" t="b">
        <v>0</v>
      </c>
    </row>
    <row r="1190" spans="1:12" ht="15">
      <c r="A1190" s="111" t="s">
        <v>1851</v>
      </c>
      <c r="B1190" s="111" t="s">
        <v>1550</v>
      </c>
      <c r="C1190" s="79">
        <v>2</v>
      </c>
      <c r="D1190" s="115">
        <v>0.010911588679769874</v>
      </c>
      <c r="E1190" s="115">
        <v>1.5346605758284444</v>
      </c>
      <c r="F1190" s="79" t="s">
        <v>1403</v>
      </c>
      <c r="G1190" s="79" t="b">
        <v>0</v>
      </c>
      <c r="H1190" s="79" t="b">
        <v>1</v>
      </c>
      <c r="I1190" s="79" t="b">
        <v>0</v>
      </c>
      <c r="J1190" s="79" t="b">
        <v>0</v>
      </c>
      <c r="K1190" s="79" t="b">
        <v>0</v>
      </c>
      <c r="L1190" s="79" t="b">
        <v>0</v>
      </c>
    </row>
    <row r="1191" spans="1:12" ht="15">
      <c r="A1191" s="111" t="s">
        <v>1742</v>
      </c>
      <c r="B1191" s="111" t="s">
        <v>1695</v>
      </c>
      <c r="C1191" s="79">
        <v>3</v>
      </c>
      <c r="D1191" s="115">
        <v>0.01193510996024595</v>
      </c>
      <c r="E1191" s="115">
        <v>1.2155053782318184</v>
      </c>
      <c r="F1191" s="79" t="s">
        <v>1404</v>
      </c>
      <c r="G1191" s="79" t="b">
        <v>0</v>
      </c>
      <c r="H1191" s="79" t="b">
        <v>0</v>
      </c>
      <c r="I1191" s="79" t="b">
        <v>0</v>
      </c>
      <c r="J1191" s="79" t="b">
        <v>0</v>
      </c>
      <c r="K1191" s="79" t="b">
        <v>0</v>
      </c>
      <c r="L1191" s="79" t="b">
        <v>0</v>
      </c>
    </row>
    <row r="1192" spans="1:12" ht="15">
      <c r="A1192" s="111" t="s">
        <v>1521</v>
      </c>
      <c r="B1192" s="111" t="s">
        <v>1521</v>
      </c>
      <c r="C1192" s="79">
        <v>2</v>
      </c>
      <c r="D1192" s="115">
        <v>0.005304493315664867</v>
      </c>
      <c r="E1192" s="115">
        <v>1.738384123512156</v>
      </c>
      <c r="F1192" s="79" t="s">
        <v>1404</v>
      </c>
      <c r="G1192" s="79" t="b">
        <v>0</v>
      </c>
      <c r="H1192" s="79" t="b">
        <v>0</v>
      </c>
      <c r="I1192" s="79" t="b">
        <v>0</v>
      </c>
      <c r="J1192" s="79" t="b">
        <v>0</v>
      </c>
      <c r="K1192" s="79" t="b">
        <v>0</v>
      </c>
      <c r="L1192" s="79" t="b">
        <v>0</v>
      </c>
    </row>
    <row r="1193" spans="1:12" ht="15">
      <c r="A1193" s="111" t="s">
        <v>1521</v>
      </c>
      <c r="B1193" s="111" t="s">
        <v>1782</v>
      </c>
      <c r="C1193" s="79">
        <v>2</v>
      </c>
      <c r="D1193" s="115">
        <v>0.005304493315664867</v>
      </c>
      <c r="E1193" s="115">
        <v>1.4373541278481747</v>
      </c>
      <c r="F1193" s="79" t="s">
        <v>1404</v>
      </c>
      <c r="G1193" s="79" t="b">
        <v>0</v>
      </c>
      <c r="H1193" s="79" t="b">
        <v>0</v>
      </c>
      <c r="I1193" s="79" t="b">
        <v>0</v>
      </c>
      <c r="J1193" s="79" t="b">
        <v>0</v>
      </c>
      <c r="K1193" s="79" t="b">
        <v>0</v>
      </c>
      <c r="L1193" s="79" t="b">
        <v>0</v>
      </c>
    </row>
    <row r="1194" spans="1:12" ht="15">
      <c r="A1194" s="111" t="s">
        <v>1782</v>
      </c>
      <c r="B1194" s="111" t="s">
        <v>1950</v>
      </c>
      <c r="C1194" s="79">
        <v>2</v>
      </c>
      <c r="D1194" s="115">
        <v>0.005304493315664867</v>
      </c>
      <c r="E1194" s="115">
        <v>1.738384123512156</v>
      </c>
      <c r="F1194" s="79" t="s">
        <v>1404</v>
      </c>
      <c r="G1194" s="79" t="b">
        <v>0</v>
      </c>
      <c r="H1194" s="79" t="b">
        <v>0</v>
      </c>
      <c r="I1194" s="79" t="b">
        <v>0</v>
      </c>
      <c r="J1194" s="79" t="b">
        <v>0</v>
      </c>
      <c r="K1194" s="79" t="b">
        <v>0</v>
      </c>
      <c r="L1194" s="79" t="b">
        <v>0</v>
      </c>
    </row>
    <row r="1195" spans="1:12" ht="15">
      <c r="A1195" s="111" t="s">
        <v>1950</v>
      </c>
      <c r="B1195" s="111" t="s">
        <v>1951</v>
      </c>
      <c r="C1195" s="79">
        <v>2</v>
      </c>
      <c r="D1195" s="115">
        <v>0.005304493315664867</v>
      </c>
      <c r="E1195" s="115">
        <v>2.0394141191761372</v>
      </c>
      <c r="F1195" s="79" t="s">
        <v>1404</v>
      </c>
      <c r="G1195" s="79" t="b">
        <v>0</v>
      </c>
      <c r="H1195" s="79" t="b">
        <v>0</v>
      </c>
      <c r="I1195" s="79" t="b">
        <v>0</v>
      </c>
      <c r="J1195" s="79" t="b">
        <v>0</v>
      </c>
      <c r="K1195" s="79" t="b">
        <v>0</v>
      </c>
      <c r="L1195" s="79" t="b">
        <v>0</v>
      </c>
    </row>
    <row r="1196" spans="1:12" ht="15">
      <c r="A1196" s="111" t="s">
        <v>1951</v>
      </c>
      <c r="B1196" s="111" t="s">
        <v>1952</v>
      </c>
      <c r="C1196" s="79">
        <v>2</v>
      </c>
      <c r="D1196" s="115">
        <v>0.005304493315664867</v>
      </c>
      <c r="E1196" s="115">
        <v>2.0394141191761372</v>
      </c>
      <c r="F1196" s="79" t="s">
        <v>1404</v>
      </c>
      <c r="G1196" s="79" t="b">
        <v>0</v>
      </c>
      <c r="H1196" s="79" t="b">
        <v>0</v>
      </c>
      <c r="I1196" s="79" t="b">
        <v>0</v>
      </c>
      <c r="J1196" s="79" t="b">
        <v>0</v>
      </c>
      <c r="K1196" s="79" t="b">
        <v>0</v>
      </c>
      <c r="L1196" s="79" t="b">
        <v>0</v>
      </c>
    </row>
    <row r="1197" spans="1:12" ht="15">
      <c r="A1197" s="111" t="s">
        <v>1952</v>
      </c>
      <c r="B1197" s="111" t="s">
        <v>1953</v>
      </c>
      <c r="C1197" s="79">
        <v>2</v>
      </c>
      <c r="D1197" s="115">
        <v>0.005304493315664867</v>
      </c>
      <c r="E1197" s="115">
        <v>2.0394141191761372</v>
      </c>
      <c r="F1197" s="79" t="s">
        <v>1404</v>
      </c>
      <c r="G1197" s="79" t="b">
        <v>0</v>
      </c>
      <c r="H1197" s="79" t="b">
        <v>0</v>
      </c>
      <c r="I1197" s="79" t="b">
        <v>0</v>
      </c>
      <c r="J1197" s="79" t="b">
        <v>0</v>
      </c>
      <c r="K1197" s="79" t="b">
        <v>0</v>
      </c>
      <c r="L1197" s="79" t="b">
        <v>0</v>
      </c>
    </row>
    <row r="1198" spans="1:12" ht="15">
      <c r="A1198" s="111" t="s">
        <v>1953</v>
      </c>
      <c r="B1198" s="111" t="s">
        <v>1954</v>
      </c>
      <c r="C1198" s="79">
        <v>2</v>
      </c>
      <c r="D1198" s="115">
        <v>0.005304493315664867</v>
      </c>
      <c r="E1198" s="115">
        <v>2.0394141191761372</v>
      </c>
      <c r="F1198" s="79" t="s">
        <v>1404</v>
      </c>
      <c r="G1198" s="79" t="b">
        <v>0</v>
      </c>
      <c r="H1198" s="79" t="b">
        <v>0</v>
      </c>
      <c r="I1198" s="79" t="b">
        <v>0</v>
      </c>
      <c r="J1198" s="79" t="b">
        <v>0</v>
      </c>
      <c r="K1198" s="79" t="b">
        <v>0</v>
      </c>
      <c r="L1198" s="79" t="b">
        <v>0</v>
      </c>
    </row>
    <row r="1199" spans="1:12" ht="15">
      <c r="A1199" s="111" t="s">
        <v>1954</v>
      </c>
      <c r="B1199" s="111" t="s">
        <v>1520</v>
      </c>
      <c r="C1199" s="79">
        <v>2</v>
      </c>
      <c r="D1199" s="115">
        <v>0.005304493315664867</v>
      </c>
      <c r="E1199" s="115">
        <v>2.0394141191761372</v>
      </c>
      <c r="F1199" s="79" t="s">
        <v>1404</v>
      </c>
      <c r="G1199" s="79" t="b">
        <v>0</v>
      </c>
      <c r="H1199" s="79" t="b">
        <v>0</v>
      </c>
      <c r="I1199" s="79" t="b">
        <v>0</v>
      </c>
      <c r="J1199" s="79" t="b">
        <v>0</v>
      </c>
      <c r="K1199" s="79" t="b">
        <v>0</v>
      </c>
      <c r="L1199" s="79" t="b">
        <v>0</v>
      </c>
    </row>
    <row r="1200" spans="1:12" ht="15">
      <c r="A1200" s="111" t="s">
        <v>1520</v>
      </c>
      <c r="B1200" s="111" t="s">
        <v>1955</v>
      </c>
      <c r="C1200" s="79">
        <v>2</v>
      </c>
      <c r="D1200" s="115">
        <v>0.005304493315664867</v>
      </c>
      <c r="E1200" s="115">
        <v>2.0394141191761372</v>
      </c>
      <c r="F1200" s="79" t="s">
        <v>1404</v>
      </c>
      <c r="G1200" s="79" t="b">
        <v>0</v>
      </c>
      <c r="H1200" s="79" t="b">
        <v>0</v>
      </c>
      <c r="I1200" s="79" t="b">
        <v>0</v>
      </c>
      <c r="J1200" s="79" t="b">
        <v>0</v>
      </c>
      <c r="K1200" s="79" t="b">
        <v>0</v>
      </c>
      <c r="L1200" s="79" t="b">
        <v>0</v>
      </c>
    </row>
    <row r="1201" spans="1:12" ht="15">
      <c r="A1201" s="111" t="s">
        <v>1955</v>
      </c>
      <c r="B1201" s="111" t="s">
        <v>1439</v>
      </c>
      <c r="C1201" s="79">
        <v>2</v>
      </c>
      <c r="D1201" s="115">
        <v>0.005304493315664867</v>
      </c>
      <c r="E1201" s="115">
        <v>2.0394141191761372</v>
      </c>
      <c r="F1201" s="79" t="s">
        <v>1404</v>
      </c>
      <c r="G1201" s="79" t="b">
        <v>0</v>
      </c>
      <c r="H1201" s="79" t="b">
        <v>0</v>
      </c>
      <c r="I1201" s="79" t="b">
        <v>0</v>
      </c>
      <c r="J1201" s="79" t="b">
        <v>0</v>
      </c>
      <c r="K1201" s="79" t="b">
        <v>0</v>
      </c>
      <c r="L1201" s="79" t="b">
        <v>0</v>
      </c>
    </row>
    <row r="1202" spans="1:12" ht="15">
      <c r="A1202" s="111" t="s">
        <v>1730</v>
      </c>
      <c r="B1202" s="111" t="s">
        <v>1958</v>
      </c>
      <c r="C1202" s="79">
        <v>2</v>
      </c>
      <c r="D1202" s="115">
        <v>0.007956739973497301</v>
      </c>
      <c r="E1202" s="115">
        <v>1.5622928644564749</v>
      </c>
      <c r="F1202" s="79" t="s">
        <v>1404</v>
      </c>
      <c r="G1202" s="79" t="b">
        <v>0</v>
      </c>
      <c r="H1202" s="79" t="b">
        <v>0</v>
      </c>
      <c r="I1202" s="79" t="b">
        <v>0</v>
      </c>
      <c r="J1202" s="79" t="b">
        <v>0</v>
      </c>
      <c r="K1202" s="79" t="b">
        <v>0</v>
      </c>
      <c r="L1202" s="79" t="b">
        <v>0</v>
      </c>
    </row>
    <row r="1203" spans="1:12" ht="15">
      <c r="A1203" s="111" t="s">
        <v>1961</v>
      </c>
      <c r="B1203" s="111" t="s">
        <v>1589</v>
      </c>
      <c r="C1203" s="79">
        <v>2</v>
      </c>
      <c r="D1203" s="115">
        <v>0.007956739973497301</v>
      </c>
      <c r="E1203" s="115">
        <v>2.0394141191761372</v>
      </c>
      <c r="F1203" s="79" t="s">
        <v>1404</v>
      </c>
      <c r="G1203" s="79" t="b">
        <v>0</v>
      </c>
      <c r="H1203" s="79" t="b">
        <v>0</v>
      </c>
      <c r="I1203" s="79" t="b">
        <v>0</v>
      </c>
      <c r="J1203" s="79" t="b">
        <v>0</v>
      </c>
      <c r="K1203" s="79" t="b">
        <v>0</v>
      </c>
      <c r="L1203" s="79" t="b">
        <v>0</v>
      </c>
    </row>
    <row r="1204" spans="1:12" ht="15">
      <c r="A1204" s="111" t="s">
        <v>1797</v>
      </c>
      <c r="B1204" s="111" t="s">
        <v>2139</v>
      </c>
      <c r="C1204" s="79">
        <v>2</v>
      </c>
      <c r="D1204" s="115">
        <v>0.005304493315664867</v>
      </c>
      <c r="E1204" s="115">
        <v>1.738384123512156</v>
      </c>
      <c r="F1204" s="79" t="s">
        <v>1404</v>
      </c>
      <c r="G1204" s="79" t="b">
        <v>0</v>
      </c>
      <c r="H1204" s="79" t="b">
        <v>0</v>
      </c>
      <c r="I1204" s="79" t="b">
        <v>0</v>
      </c>
      <c r="J1204" s="79" t="b">
        <v>0</v>
      </c>
      <c r="K1204" s="79" t="b">
        <v>0</v>
      </c>
      <c r="L1204" s="79" t="b">
        <v>0</v>
      </c>
    </row>
    <row r="1205" spans="1:12" ht="15">
      <c r="A1205" s="111" t="s">
        <v>2139</v>
      </c>
      <c r="B1205" s="111" t="s">
        <v>2140</v>
      </c>
      <c r="C1205" s="79">
        <v>2</v>
      </c>
      <c r="D1205" s="115">
        <v>0.005304493315664867</v>
      </c>
      <c r="E1205" s="115">
        <v>2.0394141191761372</v>
      </c>
      <c r="F1205" s="79" t="s">
        <v>1404</v>
      </c>
      <c r="G1205" s="79" t="b">
        <v>0</v>
      </c>
      <c r="H1205" s="79" t="b">
        <v>0</v>
      </c>
      <c r="I1205" s="79" t="b">
        <v>0</v>
      </c>
      <c r="J1205" s="79" t="b">
        <v>0</v>
      </c>
      <c r="K1205" s="79" t="b">
        <v>0</v>
      </c>
      <c r="L1205" s="79" t="b">
        <v>0</v>
      </c>
    </row>
    <row r="1206" spans="1:12" ht="15">
      <c r="A1206" s="111" t="s">
        <v>2140</v>
      </c>
      <c r="B1206" s="111" t="s">
        <v>2141</v>
      </c>
      <c r="C1206" s="79">
        <v>2</v>
      </c>
      <c r="D1206" s="115">
        <v>0.005304493315664867</v>
      </c>
      <c r="E1206" s="115">
        <v>2.0394141191761372</v>
      </c>
      <c r="F1206" s="79" t="s">
        <v>1404</v>
      </c>
      <c r="G1206" s="79" t="b">
        <v>0</v>
      </c>
      <c r="H1206" s="79" t="b">
        <v>0</v>
      </c>
      <c r="I1206" s="79" t="b">
        <v>0</v>
      </c>
      <c r="J1206" s="79" t="b">
        <v>0</v>
      </c>
      <c r="K1206" s="79" t="b">
        <v>0</v>
      </c>
      <c r="L1206" s="79" t="b">
        <v>0</v>
      </c>
    </row>
    <row r="1207" spans="1:12" ht="15">
      <c r="A1207" s="111" t="s">
        <v>2141</v>
      </c>
      <c r="B1207" s="111" t="s">
        <v>1556</v>
      </c>
      <c r="C1207" s="79">
        <v>2</v>
      </c>
      <c r="D1207" s="115">
        <v>0.005304493315664867</v>
      </c>
      <c r="E1207" s="115">
        <v>1.6414741105040995</v>
      </c>
      <c r="F1207" s="79" t="s">
        <v>1404</v>
      </c>
      <c r="G1207" s="79" t="b">
        <v>0</v>
      </c>
      <c r="H1207" s="79" t="b">
        <v>0</v>
      </c>
      <c r="I1207" s="79" t="b">
        <v>0</v>
      </c>
      <c r="J1207" s="79" t="b">
        <v>0</v>
      </c>
      <c r="K1207" s="79" t="b">
        <v>0</v>
      </c>
      <c r="L1207" s="79" t="b">
        <v>0</v>
      </c>
    </row>
    <row r="1208" spans="1:12" ht="15">
      <c r="A1208" s="111" t="s">
        <v>1556</v>
      </c>
      <c r="B1208" s="111" t="s">
        <v>2142</v>
      </c>
      <c r="C1208" s="79">
        <v>2</v>
      </c>
      <c r="D1208" s="115">
        <v>0.005304493315664867</v>
      </c>
      <c r="E1208" s="115">
        <v>1.6414741105040995</v>
      </c>
      <c r="F1208" s="79" t="s">
        <v>1404</v>
      </c>
      <c r="G1208" s="79" t="b">
        <v>0</v>
      </c>
      <c r="H1208" s="79" t="b">
        <v>0</v>
      </c>
      <c r="I1208" s="79" t="b">
        <v>0</v>
      </c>
      <c r="J1208" s="79" t="b">
        <v>0</v>
      </c>
      <c r="K1208" s="79" t="b">
        <v>0</v>
      </c>
      <c r="L1208" s="79" t="b">
        <v>0</v>
      </c>
    </row>
    <row r="1209" spans="1:12" ht="15">
      <c r="A1209" s="111" t="s">
        <v>2142</v>
      </c>
      <c r="B1209" s="111" t="s">
        <v>2143</v>
      </c>
      <c r="C1209" s="79">
        <v>2</v>
      </c>
      <c r="D1209" s="115">
        <v>0.005304493315664867</v>
      </c>
      <c r="E1209" s="115">
        <v>2.0394141191761372</v>
      </c>
      <c r="F1209" s="79" t="s">
        <v>1404</v>
      </c>
      <c r="G1209" s="79" t="b">
        <v>0</v>
      </c>
      <c r="H1209" s="79" t="b">
        <v>0</v>
      </c>
      <c r="I1209" s="79" t="b">
        <v>0</v>
      </c>
      <c r="J1209" s="79" t="b">
        <v>0</v>
      </c>
      <c r="K1209" s="79" t="b">
        <v>0</v>
      </c>
      <c r="L1209" s="79" t="b">
        <v>0</v>
      </c>
    </row>
    <row r="1210" spans="1:12" ht="15">
      <c r="A1210" s="111" t="s">
        <v>2143</v>
      </c>
      <c r="B1210" s="111" t="s">
        <v>1438</v>
      </c>
      <c r="C1210" s="79">
        <v>2</v>
      </c>
      <c r="D1210" s="115">
        <v>0.005304493315664867</v>
      </c>
      <c r="E1210" s="115">
        <v>1.738384123512156</v>
      </c>
      <c r="F1210" s="79" t="s">
        <v>1404</v>
      </c>
      <c r="G1210" s="79" t="b">
        <v>0</v>
      </c>
      <c r="H1210" s="79" t="b">
        <v>0</v>
      </c>
      <c r="I1210" s="79" t="b">
        <v>0</v>
      </c>
      <c r="J1210" s="79" t="b">
        <v>1</v>
      </c>
      <c r="K1210" s="79" t="b">
        <v>0</v>
      </c>
      <c r="L1210" s="79" t="b">
        <v>0</v>
      </c>
    </row>
    <row r="1211" spans="1:12" ht="15">
      <c r="A1211" s="111" t="s">
        <v>1438</v>
      </c>
      <c r="B1211" s="111" t="s">
        <v>1862</v>
      </c>
      <c r="C1211" s="79">
        <v>2</v>
      </c>
      <c r="D1211" s="115">
        <v>0.005304493315664867</v>
      </c>
      <c r="E1211" s="115">
        <v>1.5622928644564749</v>
      </c>
      <c r="F1211" s="79" t="s">
        <v>1404</v>
      </c>
      <c r="G1211" s="79" t="b">
        <v>1</v>
      </c>
      <c r="H1211" s="79" t="b">
        <v>0</v>
      </c>
      <c r="I1211" s="79" t="b">
        <v>0</v>
      </c>
      <c r="J1211" s="79" t="b">
        <v>0</v>
      </c>
      <c r="K1211" s="79" t="b">
        <v>0</v>
      </c>
      <c r="L1211" s="79" t="b">
        <v>0</v>
      </c>
    </row>
    <row r="1212" spans="1:12" ht="15">
      <c r="A1212" s="111" t="s">
        <v>1862</v>
      </c>
      <c r="B1212" s="111" t="s">
        <v>1556</v>
      </c>
      <c r="C1212" s="79">
        <v>2</v>
      </c>
      <c r="D1212" s="115">
        <v>0.005304493315664867</v>
      </c>
      <c r="E1212" s="115">
        <v>1.4653828514484182</v>
      </c>
      <c r="F1212" s="79" t="s">
        <v>1404</v>
      </c>
      <c r="G1212" s="79" t="b">
        <v>0</v>
      </c>
      <c r="H1212" s="79" t="b">
        <v>0</v>
      </c>
      <c r="I1212" s="79" t="b">
        <v>0</v>
      </c>
      <c r="J1212" s="79" t="b">
        <v>0</v>
      </c>
      <c r="K1212" s="79" t="b">
        <v>0</v>
      </c>
      <c r="L1212" s="79" t="b">
        <v>0</v>
      </c>
    </row>
    <row r="1213" spans="1:12" ht="15">
      <c r="A1213" s="111" t="s">
        <v>1556</v>
      </c>
      <c r="B1213" s="111" t="s">
        <v>2144</v>
      </c>
      <c r="C1213" s="79">
        <v>2</v>
      </c>
      <c r="D1213" s="115">
        <v>0.005304493315664867</v>
      </c>
      <c r="E1213" s="115">
        <v>1.6414741105040995</v>
      </c>
      <c r="F1213" s="79" t="s">
        <v>1404</v>
      </c>
      <c r="G1213" s="79" t="b">
        <v>0</v>
      </c>
      <c r="H1213" s="79" t="b">
        <v>0</v>
      </c>
      <c r="I1213" s="79" t="b">
        <v>0</v>
      </c>
      <c r="J1213" s="79" t="b">
        <v>0</v>
      </c>
      <c r="K1213" s="79" t="b">
        <v>0</v>
      </c>
      <c r="L1213" s="79" t="b">
        <v>0</v>
      </c>
    </row>
    <row r="1214" spans="1:12" ht="15">
      <c r="A1214" s="111" t="s">
        <v>2144</v>
      </c>
      <c r="B1214" s="111" t="s">
        <v>2145</v>
      </c>
      <c r="C1214" s="79">
        <v>2</v>
      </c>
      <c r="D1214" s="115">
        <v>0.005304493315664867</v>
      </c>
      <c r="E1214" s="115">
        <v>2.0394141191761372</v>
      </c>
      <c r="F1214" s="79" t="s">
        <v>1404</v>
      </c>
      <c r="G1214" s="79" t="b">
        <v>0</v>
      </c>
      <c r="H1214" s="79" t="b">
        <v>0</v>
      </c>
      <c r="I1214" s="79" t="b">
        <v>0</v>
      </c>
      <c r="J1214" s="79" t="b">
        <v>0</v>
      </c>
      <c r="K1214" s="79" t="b">
        <v>0</v>
      </c>
      <c r="L1214" s="79" t="b">
        <v>0</v>
      </c>
    </row>
    <row r="1215" spans="1:12" ht="15">
      <c r="A1215" s="111" t="s">
        <v>2145</v>
      </c>
      <c r="B1215" s="111" t="s">
        <v>1782</v>
      </c>
      <c r="C1215" s="79">
        <v>2</v>
      </c>
      <c r="D1215" s="115">
        <v>0.005304493315664867</v>
      </c>
      <c r="E1215" s="115">
        <v>1.738384123512156</v>
      </c>
      <c r="F1215" s="79" t="s">
        <v>1404</v>
      </c>
      <c r="G1215" s="79" t="b">
        <v>0</v>
      </c>
      <c r="H1215" s="79" t="b">
        <v>0</v>
      </c>
      <c r="I1215" s="79" t="b">
        <v>0</v>
      </c>
      <c r="J1215" s="79" t="b">
        <v>0</v>
      </c>
      <c r="K1215" s="79" t="b">
        <v>0</v>
      </c>
      <c r="L1215" s="79" t="b">
        <v>0</v>
      </c>
    </row>
    <row r="1216" spans="1:12" ht="15">
      <c r="A1216" s="111" t="s">
        <v>1782</v>
      </c>
      <c r="B1216" s="111" t="s">
        <v>1797</v>
      </c>
      <c r="C1216" s="79">
        <v>2</v>
      </c>
      <c r="D1216" s="115">
        <v>0.005304493315664867</v>
      </c>
      <c r="E1216" s="115">
        <v>1.738384123512156</v>
      </c>
      <c r="F1216" s="79" t="s">
        <v>1404</v>
      </c>
      <c r="G1216" s="79" t="b">
        <v>0</v>
      </c>
      <c r="H1216" s="79" t="b">
        <v>0</v>
      </c>
      <c r="I1216" s="79" t="b">
        <v>0</v>
      </c>
      <c r="J1216" s="79" t="b">
        <v>0</v>
      </c>
      <c r="K1216" s="79" t="b">
        <v>0</v>
      </c>
      <c r="L1216" s="79" t="b">
        <v>0</v>
      </c>
    </row>
    <row r="1217" spans="1:12" ht="15">
      <c r="A1217" s="111" t="s">
        <v>1797</v>
      </c>
      <c r="B1217" s="111" t="s">
        <v>2146</v>
      </c>
      <c r="C1217" s="79">
        <v>2</v>
      </c>
      <c r="D1217" s="115">
        <v>0.005304493315664867</v>
      </c>
      <c r="E1217" s="115">
        <v>1.738384123512156</v>
      </c>
      <c r="F1217" s="79" t="s">
        <v>1404</v>
      </c>
      <c r="G1217" s="79" t="b">
        <v>0</v>
      </c>
      <c r="H1217" s="79" t="b">
        <v>0</v>
      </c>
      <c r="I1217" s="79" t="b">
        <v>0</v>
      </c>
      <c r="J1217" s="79" t="b">
        <v>0</v>
      </c>
      <c r="K1217" s="79" t="b">
        <v>0</v>
      </c>
      <c r="L1217" s="79" t="b">
        <v>0</v>
      </c>
    </row>
    <row r="1218" spans="1:12" ht="15">
      <c r="A1218" s="111" t="s">
        <v>2146</v>
      </c>
      <c r="B1218" s="111" t="s">
        <v>2147</v>
      </c>
      <c r="C1218" s="79">
        <v>2</v>
      </c>
      <c r="D1218" s="115">
        <v>0.005304493315664867</v>
      </c>
      <c r="E1218" s="115">
        <v>2.0394141191761372</v>
      </c>
      <c r="F1218" s="79" t="s">
        <v>1404</v>
      </c>
      <c r="G1218" s="79" t="b">
        <v>0</v>
      </c>
      <c r="H1218" s="79" t="b">
        <v>0</v>
      </c>
      <c r="I1218" s="79" t="b">
        <v>0</v>
      </c>
      <c r="J1218" s="79" t="b">
        <v>0</v>
      </c>
      <c r="K1218" s="79" t="b">
        <v>0</v>
      </c>
      <c r="L1218" s="79" t="b">
        <v>0</v>
      </c>
    </row>
    <row r="1219" spans="1:12" ht="15">
      <c r="A1219" s="111" t="s">
        <v>2147</v>
      </c>
      <c r="B1219" s="111" t="s">
        <v>2148</v>
      </c>
      <c r="C1219" s="79">
        <v>2</v>
      </c>
      <c r="D1219" s="115">
        <v>0.005304493315664867</v>
      </c>
      <c r="E1219" s="115">
        <v>2.0394141191761372</v>
      </c>
      <c r="F1219" s="79" t="s">
        <v>1404</v>
      </c>
      <c r="G1219" s="79" t="b">
        <v>0</v>
      </c>
      <c r="H1219" s="79" t="b">
        <v>0</v>
      </c>
      <c r="I1219" s="79" t="b">
        <v>0</v>
      </c>
      <c r="J1219" s="79" t="b">
        <v>0</v>
      </c>
      <c r="K1219" s="79" t="b">
        <v>0</v>
      </c>
      <c r="L1219" s="79" t="b">
        <v>0</v>
      </c>
    </row>
    <row r="1220" spans="1:12" ht="15">
      <c r="A1220" s="111" t="s">
        <v>2148</v>
      </c>
      <c r="B1220" s="111" t="s">
        <v>2149</v>
      </c>
      <c r="C1220" s="79">
        <v>2</v>
      </c>
      <c r="D1220" s="115">
        <v>0.005304493315664867</v>
      </c>
      <c r="E1220" s="115">
        <v>2.0394141191761372</v>
      </c>
      <c r="F1220" s="79" t="s">
        <v>1404</v>
      </c>
      <c r="G1220" s="79" t="b">
        <v>0</v>
      </c>
      <c r="H1220" s="79" t="b">
        <v>0</v>
      </c>
      <c r="I1220" s="79" t="b">
        <v>0</v>
      </c>
      <c r="J1220" s="79" t="b">
        <v>0</v>
      </c>
      <c r="K1220" s="79" t="b">
        <v>0</v>
      </c>
      <c r="L1220" s="79" t="b">
        <v>0</v>
      </c>
    </row>
    <row r="1221" spans="1:12" ht="15">
      <c r="A1221" s="111" t="s">
        <v>2149</v>
      </c>
      <c r="B1221" s="111" t="s">
        <v>2150</v>
      </c>
      <c r="C1221" s="79">
        <v>2</v>
      </c>
      <c r="D1221" s="115">
        <v>0.005304493315664867</v>
      </c>
      <c r="E1221" s="115">
        <v>2.0394141191761372</v>
      </c>
      <c r="F1221" s="79" t="s">
        <v>1404</v>
      </c>
      <c r="G1221" s="79" t="b">
        <v>0</v>
      </c>
      <c r="H1221" s="79" t="b">
        <v>0</v>
      </c>
      <c r="I1221" s="79" t="b">
        <v>0</v>
      </c>
      <c r="J1221" s="79" t="b">
        <v>0</v>
      </c>
      <c r="K1221" s="79" t="b">
        <v>0</v>
      </c>
      <c r="L1221" s="79" t="b">
        <v>0</v>
      </c>
    </row>
    <row r="1222" spans="1:12" ht="15">
      <c r="A1222" s="111" t="s">
        <v>2150</v>
      </c>
      <c r="B1222" s="111" t="s">
        <v>2151</v>
      </c>
      <c r="C1222" s="79">
        <v>2</v>
      </c>
      <c r="D1222" s="115">
        <v>0.005304493315664867</v>
      </c>
      <c r="E1222" s="115">
        <v>2.0394141191761372</v>
      </c>
      <c r="F1222" s="79" t="s">
        <v>1404</v>
      </c>
      <c r="G1222" s="79" t="b">
        <v>0</v>
      </c>
      <c r="H1222" s="79" t="b">
        <v>0</v>
      </c>
      <c r="I1222" s="79" t="b">
        <v>0</v>
      </c>
      <c r="J1222" s="79" t="b">
        <v>0</v>
      </c>
      <c r="K1222" s="79" t="b">
        <v>0</v>
      </c>
      <c r="L1222" s="79" t="b">
        <v>0</v>
      </c>
    </row>
    <row r="1223" spans="1:12" ht="15">
      <c r="A1223" s="111" t="s">
        <v>2151</v>
      </c>
      <c r="B1223" s="111" t="s">
        <v>2152</v>
      </c>
      <c r="C1223" s="79">
        <v>2</v>
      </c>
      <c r="D1223" s="115">
        <v>0.005304493315664867</v>
      </c>
      <c r="E1223" s="115">
        <v>2.0394141191761372</v>
      </c>
      <c r="F1223" s="79" t="s">
        <v>1404</v>
      </c>
      <c r="G1223" s="79" t="b">
        <v>0</v>
      </c>
      <c r="H1223" s="79" t="b">
        <v>0</v>
      </c>
      <c r="I1223" s="79" t="b">
        <v>0</v>
      </c>
      <c r="J1223" s="79" t="b">
        <v>0</v>
      </c>
      <c r="K1223" s="79" t="b">
        <v>0</v>
      </c>
      <c r="L1223" s="79" t="b">
        <v>0</v>
      </c>
    </row>
    <row r="1224" spans="1:12" ht="15">
      <c r="A1224" s="111" t="s">
        <v>2152</v>
      </c>
      <c r="B1224" s="111" t="s">
        <v>2153</v>
      </c>
      <c r="C1224" s="79">
        <v>2</v>
      </c>
      <c r="D1224" s="115">
        <v>0.005304493315664867</v>
      </c>
      <c r="E1224" s="115">
        <v>2.0394141191761372</v>
      </c>
      <c r="F1224" s="79" t="s">
        <v>1404</v>
      </c>
      <c r="G1224" s="79" t="b">
        <v>0</v>
      </c>
      <c r="H1224" s="79" t="b">
        <v>0</v>
      </c>
      <c r="I1224" s="79" t="b">
        <v>0</v>
      </c>
      <c r="J1224" s="79" t="b">
        <v>0</v>
      </c>
      <c r="K1224" s="79" t="b">
        <v>0</v>
      </c>
      <c r="L1224" s="79" t="b">
        <v>0</v>
      </c>
    </row>
    <row r="1225" spans="1:12" ht="15">
      <c r="A1225" s="111" t="s">
        <v>2153</v>
      </c>
      <c r="B1225" s="111" t="s">
        <v>2154</v>
      </c>
      <c r="C1225" s="79">
        <v>2</v>
      </c>
      <c r="D1225" s="115">
        <v>0.005304493315664867</v>
      </c>
      <c r="E1225" s="115">
        <v>2.0394141191761372</v>
      </c>
      <c r="F1225" s="79" t="s">
        <v>1404</v>
      </c>
      <c r="G1225" s="79" t="b">
        <v>0</v>
      </c>
      <c r="H1225" s="79" t="b">
        <v>0</v>
      </c>
      <c r="I1225" s="79" t="b">
        <v>0</v>
      </c>
      <c r="J1225" s="79" t="b">
        <v>0</v>
      </c>
      <c r="K1225" s="79" t="b">
        <v>0</v>
      </c>
      <c r="L1225" s="79" t="b">
        <v>0</v>
      </c>
    </row>
    <row r="1226" spans="1:12" ht="15">
      <c r="A1226" s="111" t="s">
        <v>2154</v>
      </c>
      <c r="B1226" s="111" t="s">
        <v>2155</v>
      </c>
      <c r="C1226" s="79">
        <v>2</v>
      </c>
      <c r="D1226" s="115">
        <v>0.005304493315664867</v>
      </c>
      <c r="E1226" s="115">
        <v>2.0394141191761372</v>
      </c>
      <c r="F1226" s="79" t="s">
        <v>1404</v>
      </c>
      <c r="G1226" s="79" t="b">
        <v>0</v>
      </c>
      <c r="H1226" s="79" t="b">
        <v>0</v>
      </c>
      <c r="I1226" s="79" t="b">
        <v>0</v>
      </c>
      <c r="J1226" s="79" t="b">
        <v>0</v>
      </c>
      <c r="K1226" s="79" t="b">
        <v>0</v>
      </c>
      <c r="L1226" s="79" t="b">
        <v>0</v>
      </c>
    </row>
    <row r="1227" spans="1:12" ht="15">
      <c r="A1227" s="111" t="s">
        <v>2155</v>
      </c>
      <c r="B1227" s="111" t="s">
        <v>2156</v>
      </c>
      <c r="C1227" s="79">
        <v>2</v>
      </c>
      <c r="D1227" s="115">
        <v>0.005304493315664867</v>
      </c>
      <c r="E1227" s="115">
        <v>2.0394141191761372</v>
      </c>
      <c r="F1227" s="79" t="s">
        <v>1404</v>
      </c>
      <c r="G1227" s="79" t="b">
        <v>0</v>
      </c>
      <c r="H1227" s="79" t="b">
        <v>0</v>
      </c>
      <c r="I1227" s="79" t="b">
        <v>0</v>
      </c>
      <c r="J1227" s="79" t="b">
        <v>0</v>
      </c>
      <c r="K1227" s="79" t="b">
        <v>0</v>
      </c>
      <c r="L1227" s="79" t="b">
        <v>0</v>
      </c>
    </row>
    <row r="1228" spans="1:12" ht="15">
      <c r="A1228" s="111" t="s">
        <v>2156</v>
      </c>
      <c r="B1228" s="111" t="s">
        <v>2157</v>
      </c>
      <c r="C1228" s="79">
        <v>2</v>
      </c>
      <c r="D1228" s="115">
        <v>0.005304493315664867</v>
      </c>
      <c r="E1228" s="115">
        <v>2.0394141191761372</v>
      </c>
      <c r="F1228" s="79" t="s">
        <v>1404</v>
      </c>
      <c r="G1228" s="79" t="b">
        <v>0</v>
      </c>
      <c r="H1228" s="79" t="b">
        <v>0</v>
      </c>
      <c r="I1228" s="79" t="b">
        <v>0</v>
      </c>
      <c r="J1228" s="79" t="b">
        <v>0</v>
      </c>
      <c r="K1228" s="79" t="b">
        <v>0</v>
      </c>
      <c r="L1228" s="79" t="b">
        <v>0</v>
      </c>
    </row>
    <row r="1229" spans="1:12" ht="15">
      <c r="A1229" s="111" t="s">
        <v>2157</v>
      </c>
      <c r="B1229" s="111" t="s">
        <v>2158</v>
      </c>
      <c r="C1229" s="79">
        <v>2</v>
      </c>
      <c r="D1229" s="115">
        <v>0.005304493315664867</v>
      </c>
      <c r="E1229" s="115">
        <v>2.0394141191761372</v>
      </c>
      <c r="F1229" s="79" t="s">
        <v>1404</v>
      </c>
      <c r="G1229" s="79" t="b">
        <v>0</v>
      </c>
      <c r="H1229" s="79" t="b">
        <v>0</v>
      </c>
      <c r="I1229" s="79" t="b">
        <v>0</v>
      </c>
      <c r="J1229" s="79" t="b">
        <v>0</v>
      </c>
      <c r="K1229" s="79" t="b">
        <v>0</v>
      </c>
      <c r="L1229" s="79" t="b">
        <v>0</v>
      </c>
    </row>
    <row r="1230" spans="1:12" ht="15">
      <c r="A1230" s="111" t="s">
        <v>2158</v>
      </c>
      <c r="B1230" s="111" t="s">
        <v>2159</v>
      </c>
      <c r="C1230" s="79">
        <v>2</v>
      </c>
      <c r="D1230" s="115">
        <v>0.005304493315664867</v>
      </c>
      <c r="E1230" s="115">
        <v>2.0394141191761372</v>
      </c>
      <c r="F1230" s="79" t="s">
        <v>1404</v>
      </c>
      <c r="G1230" s="79" t="b">
        <v>0</v>
      </c>
      <c r="H1230" s="79" t="b">
        <v>0</v>
      </c>
      <c r="I1230" s="79" t="b">
        <v>0</v>
      </c>
      <c r="J1230" s="79" t="b">
        <v>0</v>
      </c>
      <c r="K1230" s="79" t="b">
        <v>0</v>
      </c>
      <c r="L1230" s="79" t="b">
        <v>0</v>
      </c>
    </row>
    <row r="1231" spans="1:12" ht="15">
      <c r="A1231" s="111" t="s">
        <v>2159</v>
      </c>
      <c r="B1231" s="111" t="s">
        <v>2160</v>
      </c>
      <c r="C1231" s="79">
        <v>2</v>
      </c>
      <c r="D1231" s="115">
        <v>0.005304493315664867</v>
      </c>
      <c r="E1231" s="115">
        <v>2.0394141191761372</v>
      </c>
      <c r="F1231" s="79" t="s">
        <v>1404</v>
      </c>
      <c r="G1231" s="79" t="b">
        <v>0</v>
      </c>
      <c r="H1231" s="79" t="b">
        <v>0</v>
      </c>
      <c r="I1231" s="79" t="b">
        <v>0</v>
      </c>
      <c r="J1231" s="79" t="b">
        <v>0</v>
      </c>
      <c r="K1231" s="79" t="b">
        <v>0</v>
      </c>
      <c r="L1231" s="79" t="b">
        <v>0</v>
      </c>
    </row>
    <row r="1232" spans="1:12" ht="15">
      <c r="A1232" s="111" t="s">
        <v>2160</v>
      </c>
      <c r="B1232" s="111" t="s">
        <v>1857</v>
      </c>
      <c r="C1232" s="79">
        <v>2</v>
      </c>
      <c r="D1232" s="115">
        <v>0.005304493315664867</v>
      </c>
      <c r="E1232" s="115">
        <v>1.863322860120456</v>
      </c>
      <c r="F1232" s="79" t="s">
        <v>1404</v>
      </c>
      <c r="G1232" s="79" t="b">
        <v>0</v>
      </c>
      <c r="H1232" s="79" t="b">
        <v>0</v>
      </c>
      <c r="I1232" s="79" t="b">
        <v>0</v>
      </c>
      <c r="J1232" s="79" t="b">
        <v>0</v>
      </c>
      <c r="K1232" s="79" t="b">
        <v>0</v>
      </c>
      <c r="L1232" s="79" t="b">
        <v>0</v>
      </c>
    </row>
    <row r="1233" spans="1:12" ht="15">
      <c r="A1233" s="111" t="s">
        <v>1857</v>
      </c>
      <c r="B1233" s="111" t="s">
        <v>2161</v>
      </c>
      <c r="C1233" s="79">
        <v>2</v>
      </c>
      <c r="D1233" s="115">
        <v>0.005304493315664867</v>
      </c>
      <c r="E1233" s="115">
        <v>1.863322860120456</v>
      </c>
      <c r="F1233" s="79" t="s">
        <v>1404</v>
      </c>
      <c r="G1233" s="79" t="b">
        <v>0</v>
      </c>
      <c r="H1233" s="79" t="b">
        <v>0</v>
      </c>
      <c r="I1233" s="79" t="b">
        <v>0</v>
      </c>
      <c r="J1233" s="79" t="b">
        <v>0</v>
      </c>
      <c r="K1233" s="79" t="b">
        <v>0</v>
      </c>
      <c r="L1233" s="79" t="b">
        <v>0</v>
      </c>
    </row>
    <row r="1234" spans="1:12" ht="15">
      <c r="A1234" s="111" t="s">
        <v>2161</v>
      </c>
      <c r="B1234" s="111" t="s">
        <v>1557</v>
      </c>
      <c r="C1234" s="79">
        <v>2</v>
      </c>
      <c r="D1234" s="115">
        <v>0.005304493315664867</v>
      </c>
      <c r="E1234" s="115">
        <v>2.0394141191761372</v>
      </c>
      <c r="F1234" s="79" t="s">
        <v>1404</v>
      </c>
      <c r="G1234" s="79" t="b">
        <v>0</v>
      </c>
      <c r="H1234" s="79" t="b">
        <v>0</v>
      </c>
      <c r="I1234" s="79" t="b">
        <v>0</v>
      </c>
      <c r="J1234" s="79" t="b">
        <v>0</v>
      </c>
      <c r="K1234" s="79" t="b">
        <v>0</v>
      </c>
      <c r="L1234" s="79" t="b">
        <v>0</v>
      </c>
    </row>
    <row r="1235" spans="1:12" ht="15">
      <c r="A1235" s="111" t="s">
        <v>1557</v>
      </c>
      <c r="B1235" s="111" t="s">
        <v>2162</v>
      </c>
      <c r="C1235" s="79">
        <v>2</v>
      </c>
      <c r="D1235" s="115">
        <v>0.005304493315664867</v>
      </c>
      <c r="E1235" s="115">
        <v>2.0394141191761372</v>
      </c>
      <c r="F1235" s="79" t="s">
        <v>1404</v>
      </c>
      <c r="G1235" s="79" t="b">
        <v>0</v>
      </c>
      <c r="H1235" s="79" t="b">
        <v>0</v>
      </c>
      <c r="I1235" s="79" t="b">
        <v>0</v>
      </c>
      <c r="J1235" s="79" t="b">
        <v>0</v>
      </c>
      <c r="K1235" s="79" t="b">
        <v>0</v>
      </c>
      <c r="L1235" s="79" t="b">
        <v>0</v>
      </c>
    </row>
    <row r="1236" spans="1:12" ht="15">
      <c r="A1236" s="111" t="s">
        <v>1705</v>
      </c>
      <c r="B1236" s="111" t="s">
        <v>1778</v>
      </c>
      <c r="C1236" s="79">
        <v>4</v>
      </c>
      <c r="D1236" s="115">
        <v>0.022107778259557644</v>
      </c>
      <c r="E1236" s="115">
        <v>1.224014811372864</v>
      </c>
      <c r="F1236" s="79" t="s">
        <v>1405</v>
      </c>
      <c r="G1236" s="79" t="b">
        <v>0</v>
      </c>
      <c r="H1236" s="79" t="b">
        <v>0</v>
      </c>
      <c r="I1236" s="79" t="b">
        <v>0</v>
      </c>
      <c r="J1236" s="79" t="b">
        <v>0</v>
      </c>
      <c r="K1236" s="79" t="b">
        <v>0</v>
      </c>
      <c r="L1236" s="79" t="b">
        <v>0</v>
      </c>
    </row>
    <row r="1237" spans="1:12" ht="15">
      <c r="A1237" s="111" t="s">
        <v>1473</v>
      </c>
      <c r="B1237" s="111" t="s">
        <v>1458</v>
      </c>
      <c r="C1237" s="79">
        <v>2</v>
      </c>
      <c r="D1237" s="115">
        <v>0.011053889129778822</v>
      </c>
      <c r="E1237" s="115">
        <v>1.5250448070368452</v>
      </c>
      <c r="F1237" s="79" t="s">
        <v>1405</v>
      </c>
      <c r="G1237" s="79" t="b">
        <v>0</v>
      </c>
      <c r="H1237" s="79" t="b">
        <v>0</v>
      </c>
      <c r="I1237" s="79" t="b">
        <v>0</v>
      </c>
      <c r="J1237" s="79" t="b">
        <v>0</v>
      </c>
      <c r="K1237" s="79" t="b">
        <v>0</v>
      </c>
      <c r="L1237" s="79" t="b">
        <v>0</v>
      </c>
    </row>
    <row r="1238" spans="1:12" ht="15">
      <c r="A1238" s="111" t="s">
        <v>1458</v>
      </c>
      <c r="B1238" s="111" t="s">
        <v>1542</v>
      </c>
      <c r="C1238" s="79">
        <v>2</v>
      </c>
      <c r="D1238" s="115">
        <v>0.011053889129778822</v>
      </c>
      <c r="E1238" s="115">
        <v>1.5250448070368452</v>
      </c>
      <c r="F1238" s="79" t="s">
        <v>1405</v>
      </c>
      <c r="G1238" s="79" t="b">
        <v>0</v>
      </c>
      <c r="H1238" s="79" t="b">
        <v>0</v>
      </c>
      <c r="I1238" s="79" t="b">
        <v>0</v>
      </c>
      <c r="J1238" s="79" t="b">
        <v>0</v>
      </c>
      <c r="K1238" s="79" t="b">
        <v>0</v>
      </c>
      <c r="L1238" s="79" t="b">
        <v>0</v>
      </c>
    </row>
    <row r="1239" spans="1:12" ht="15">
      <c r="A1239" s="111" t="s">
        <v>1542</v>
      </c>
      <c r="B1239" s="111" t="s">
        <v>1936</v>
      </c>
      <c r="C1239" s="79">
        <v>2</v>
      </c>
      <c r="D1239" s="115">
        <v>0.011053889129778822</v>
      </c>
      <c r="E1239" s="115">
        <v>1.5250448070368452</v>
      </c>
      <c r="F1239" s="79" t="s">
        <v>1405</v>
      </c>
      <c r="G1239" s="79" t="b">
        <v>0</v>
      </c>
      <c r="H1239" s="79" t="b">
        <v>0</v>
      </c>
      <c r="I1239" s="79" t="b">
        <v>0</v>
      </c>
      <c r="J1239" s="79" t="b">
        <v>0</v>
      </c>
      <c r="K1239" s="79" t="b">
        <v>0</v>
      </c>
      <c r="L1239" s="79" t="b">
        <v>0</v>
      </c>
    </row>
    <row r="1240" spans="1:12" ht="15">
      <c r="A1240" s="111" t="s">
        <v>1936</v>
      </c>
      <c r="B1240" s="111" t="s">
        <v>1937</v>
      </c>
      <c r="C1240" s="79">
        <v>2</v>
      </c>
      <c r="D1240" s="115">
        <v>0.011053889129778822</v>
      </c>
      <c r="E1240" s="115">
        <v>1.5250448070368452</v>
      </c>
      <c r="F1240" s="79" t="s">
        <v>1405</v>
      </c>
      <c r="G1240" s="79" t="b">
        <v>0</v>
      </c>
      <c r="H1240" s="79" t="b">
        <v>0</v>
      </c>
      <c r="I1240" s="79" t="b">
        <v>0</v>
      </c>
      <c r="J1240" s="79" t="b">
        <v>0</v>
      </c>
      <c r="K1240" s="79" t="b">
        <v>0</v>
      </c>
      <c r="L1240" s="79" t="b">
        <v>0</v>
      </c>
    </row>
    <row r="1241" spans="1:12" ht="15">
      <c r="A1241" s="111" t="s">
        <v>1937</v>
      </c>
      <c r="B1241" s="111" t="s">
        <v>1739</v>
      </c>
      <c r="C1241" s="79">
        <v>2</v>
      </c>
      <c r="D1241" s="115">
        <v>0.011053889129778822</v>
      </c>
      <c r="E1241" s="115">
        <v>1.5250448070368452</v>
      </c>
      <c r="F1241" s="79" t="s">
        <v>1405</v>
      </c>
      <c r="G1241" s="79" t="b">
        <v>0</v>
      </c>
      <c r="H1241" s="79" t="b">
        <v>0</v>
      </c>
      <c r="I1241" s="79" t="b">
        <v>0</v>
      </c>
      <c r="J1241" s="79" t="b">
        <v>0</v>
      </c>
      <c r="K1241" s="79" t="b">
        <v>0</v>
      </c>
      <c r="L1241" s="79" t="b">
        <v>0</v>
      </c>
    </row>
    <row r="1242" spans="1:12" ht="15">
      <c r="A1242" s="111" t="s">
        <v>1739</v>
      </c>
      <c r="B1242" s="111" t="s">
        <v>1938</v>
      </c>
      <c r="C1242" s="79">
        <v>2</v>
      </c>
      <c r="D1242" s="115">
        <v>0.011053889129778822</v>
      </c>
      <c r="E1242" s="115">
        <v>1.5250448070368452</v>
      </c>
      <c r="F1242" s="79" t="s">
        <v>1405</v>
      </c>
      <c r="G1242" s="79" t="b">
        <v>0</v>
      </c>
      <c r="H1242" s="79" t="b">
        <v>0</v>
      </c>
      <c r="I1242" s="79" t="b">
        <v>0</v>
      </c>
      <c r="J1242" s="79" t="b">
        <v>0</v>
      </c>
      <c r="K1242" s="79" t="b">
        <v>0</v>
      </c>
      <c r="L1242" s="79" t="b">
        <v>0</v>
      </c>
    </row>
    <row r="1243" spans="1:12" ht="15">
      <c r="A1243" s="111" t="s">
        <v>1938</v>
      </c>
      <c r="B1243" s="111" t="s">
        <v>1704</v>
      </c>
      <c r="C1243" s="79">
        <v>2</v>
      </c>
      <c r="D1243" s="115">
        <v>0.011053889129778822</v>
      </c>
      <c r="E1243" s="115">
        <v>1.5250448070368452</v>
      </c>
      <c r="F1243" s="79" t="s">
        <v>1405</v>
      </c>
      <c r="G1243" s="79" t="b">
        <v>0</v>
      </c>
      <c r="H1243" s="79" t="b">
        <v>0</v>
      </c>
      <c r="I1243" s="79" t="b">
        <v>0</v>
      </c>
      <c r="J1243" s="79" t="b">
        <v>0</v>
      </c>
      <c r="K1243" s="79" t="b">
        <v>1</v>
      </c>
      <c r="L1243" s="79" t="b">
        <v>0</v>
      </c>
    </row>
    <row r="1244" spans="1:12" ht="15">
      <c r="A1244" s="111" t="s">
        <v>1704</v>
      </c>
      <c r="B1244" s="111" t="s">
        <v>1939</v>
      </c>
      <c r="C1244" s="79">
        <v>2</v>
      </c>
      <c r="D1244" s="115">
        <v>0.011053889129778822</v>
      </c>
      <c r="E1244" s="115">
        <v>1.5250448070368452</v>
      </c>
      <c r="F1244" s="79" t="s">
        <v>1405</v>
      </c>
      <c r="G1244" s="79" t="b">
        <v>0</v>
      </c>
      <c r="H1244" s="79" t="b">
        <v>1</v>
      </c>
      <c r="I1244" s="79" t="b">
        <v>0</v>
      </c>
      <c r="J1244" s="79" t="b">
        <v>0</v>
      </c>
      <c r="K1244" s="79" t="b">
        <v>0</v>
      </c>
      <c r="L1244" s="79" t="b">
        <v>0</v>
      </c>
    </row>
    <row r="1245" spans="1:12" ht="15">
      <c r="A1245" s="111" t="s">
        <v>1939</v>
      </c>
      <c r="B1245" s="111" t="s">
        <v>1705</v>
      </c>
      <c r="C1245" s="79">
        <v>2</v>
      </c>
      <c r="D1245" s="115">
        <v>0.011053889129778822</v>
      </c>
      <c r="E1245" s="115">
        <v>1.224014811372864</v>
      </c>
      <c r="F1245" s="79" t="s">
        <v>1405</v>
      </c>
      <c r="G1245" s="79" t="b">
        <v>0</v>
      </c>
      <c r="H1245" s="79" t="b">
        <v>0</v>
      </c>
      <c r="I1245" s="79" t="b">
        <v>0</v>
      </c>
      <c r="J1245" s="79" t="b">
        <v>0</v>
      </c>
      <c r="K1245" s="79" t="b">
        <v>0</v>
      </c>
      <c r="L1245" s="79" t="b">
        <v>0</v>
      </c>
    </row>
    <row r="1246" spans="1:12" ht="15">
      <c r="A1246" s="111" t="s">
        <v>1778</v>
      </c>
      <c r="B1246" s="111" t="s">
        <v>1738</v>
      </c>
      <c r="C1246" s="79">
        <v>2</v>
      </c>
      <c r="D1246" s="115">
        <v>0.011053889129778822</v>
      </c>
      <c r="E1246" s="115">
        <v>1.224014811372864</v>
      </c>
      <c r="F1246" s="79" t="s">
        <v>1405</v>
      </c>
      <c r="G1246" s="79" t="b">
        <v>0</v>
      </c>
      <c r="H1246" s="79" t="b">
        <v>0</v>
      </c>
      <c r="I1246" s="79" t="b">
        <v>0</v>
      </c>
      <c r="J1246" s="79" t="b">
        <v>0</v>
      </c>
      <c r="K1246" s="79" t="b">
        <v>0</v>
      </c>
      <c r="L1246" s="79" t="b">
        <v>0</v>
      </c>
    </row>
    <row r="1247" spans="1:12" ht="15">
      <c r="A1247" s="111" t="s">
        <v>1738</v>
      </c>
      <c r="B1247" s="111" t="s">
        <v>1779</v>
      </c>
      <c r="C1247" s="79">
        <v>2</v>
      </c>
      <c r="D1247" s="115">
        <v>0.011053889129778822</v>
      </c>
      <c r="E1247" s="115">
        <v>1.5250448070368452</v>
      </c>
      <c r="F1247" s="79" t="s">
        <v>1405</v>
      </c>
      <c r="G1247" s="79" t="b">
        <v>0</v>
      </c>
      <c r="H1247" s="79" t="b">
        <v>0</v>
      </c>
      <c r="I1247" s="79" t="b">
        <v>0</v>
      </c>
      <c r="J1247" s="79" t="b">
        <v>0</v>
      </c>
      <c r="K1247" s="79" t="b">
        <v>0</v>
      </c>
      <c r="L1247" s="79" t="b">
        <v>0</v>
      </c>
    </row>
    <row r="1248" spans="1:12" ht="15">
      <c r="A1248" s="111" t="s">
        <v>1779</v>
      </c>
      <c r="B1248" s="111" t="s">
        <v>1676</v>
      </c>
      <c r="C1248" s="79">
        <v>2</v>
      </c>
      <c r="D1248" s="115">
        <v>0.011053889129778822</v>
      </c>
      <c r="E1248" s="115">
        <v>1.348953547981164</v>
      </c>
      <c r="F1248" s="79" t="s">
        <v>1405</v>
      </c>
      <c r="G1248" s="79" t="b">
        <v>0</v>
      </c>
      <c r="H1248" s="79" t="b">
        <v>0</v>
      </c>
      <c r="I1248" s="79" t="b">
        <v>0</v>
      </c>
      <c r="J1248" s="79" t="b">
        <v>0</v>
      </c>
      <c r="K1248" s="79" t="b">
        <v>0</v>
      </c>
      <c r="L1248" s="79" t="b">
        <v>0</v>
      </c>
    </row>
    <row r="1249" spans="1:12" ht="15">
      <c r="A1249" s="111" t="s">
        <v>1676</v>
      </c>
      <c r="B1249" s="111" t="s">
        <v>1706</v>
      </c>
      <c r="C1249" s="79">
        <v>2</v>
      </c>
      <c r="D1249" s="115">
        <v>0.011053889129778822</v>
      </c>
      <c r="E1249" s="115">
        <v>1.348953547981164</v>
      </c>
      <c r="F1249" s="79" t="s">
        <v>1405</v>
      </c>
      <c r="G1249" s="79" t="b">
        <v>0</v>
      </c>
      <c r="H1249" s="79" t="b">
        <v>0</v>
      </c>
      <c r="I1249" s="79" t="b">
        <v>0</v>
      </c>
      <c r="J1249" s="79" t="b">
        <v>0</v>
      </c>
      <c r="K1249" s="79" t="b">
        <v>0</v>
      </c>
      <c r="L1249" s="79" t="b">
        <v>0</v>
      </c>
    </row>
    <row r="1250" spans="1:12" ht="15">
      <c r="A1250" s="111" t="s">
        <v>1706</v>
      </c>
      <c r="B1250" s="111" t="s">
        <v>1528</v>
      </c>
      <c r="C1250" s="79">
        <v>2</v>
      </c>
      <c r="D1250" s="115">
        <v>0.011053889129778822</v>
      </c>
      <c r="E1250" s="115">
        <v>1.5250448070368452</v>
      </c>
      <c r="F1250" s="79" t="s">
        <v>1405</v>
      </c>
      <c r="G1250" s="79" t="b">
        <v>0</v>
      </c>
      <c r="H1250" s="79" t="b">
        <v>0</v>
      </c>
      <c r="I1250" s="79" t="b">
        <v>0</v>
      </c>
      <c r="J1250" s="79" t="b">
        <v>0</v>
      </c>
      <c r="K1250" s="79" t="b">
        <v>0</v>
      </c>
      <c r="L1250" s="79" t="b">
        <v>0</v>
      </c>
    </row>
    <row r="1251" spans="1:12" ht="15">
      <c r="A1251" s="111" t="s">
        <v>1528</v>
      </c>
      <c r="B1251" s="111" t="s">
        <v>1803</v>
      </c>
      <c r="C1251" s="79">
        <v>2</v>
      </c>
      <c r="D1251" s="115">
        <v>0.011053889129778822</v>
      </c>
      <c r="E1251" s="115">
        <v>1.5250448070368452</v>
      </c>
      <c r="F1251" s="79" t="s">
        <v>1405</v>
      </c>
      <c r="G1251" s="79" t="b">
        <v>0</v>
      </c>
      <c r="H1251" s="79" t="b">
        <v>0</v>
      </c>
      <c r="I1251" s="79" t="b">
        <v>0</v>
      </c>
      <c r="J1251" s="79" t="b">
        <v>0</v>
      </c>
      <c r="K1251" s="79" t="b">
        <v>0</v>
      </c>
      <c r="L1251" s="79" t="b">
        <v>0</v>
      </c>
    </row>
    <row r="1252" spans="1:12" ht="15">
      <c r="A1252" s="111" t="s">
        <v>1803</v>
      </c>
      <c r="B1252" s="111" t="s">
        <v>1705</v>
      </c>
      <c r="C1252" s="79">
        <v>2</v>
      </c>
      <c r="D1252" s="115">
        <v>0.011053889129778822</v>
      </c>
      <c r="E1252" s="115">
        <v>1.224014811372864</v>
      </c>
      <c r="F1252" s="79" t="s">
        <v>1405</v>
      </c>
      <c r="G1252" s="79" t="b">
        <v>0</v>
      </c>
      <c r="H1252" s="79" t="b">
        <v>0</v>
      </c>
      <c r="I1252" s="79" t="b">
        <v>0</v>
      </c>
      <c r="J1252" s="79" t="b">
        <v>0</v>
      </c>
      <c r="K1252" s="79" t="b">
        <v>0</v>
      </c>
      <c r="L1252" s="79" t="b">
        <v>0</v>
      </c>
    </row>
    <row r="1253" spans="1:12" ht="15">
      <c r="A1253" s="111" t="s">
        <v>1778</v>
      </c>
      <c r="B1253" s="111" t="s">
        <v>1544</v>
      </c>
      <c r="C1253" s="79">
        <v>2</v>
      </c>
      <c r="D1253" s="115">
        <v>0.011053889129778822</v>
      </c>
      <c r="E1253" s="115">
        <v>1.224014811372864</v>
      </c>
      <c r="F1253" s="79" t="s">
        <v>1405</v>
      </c>
      <c r="G1253" s="79" t="b">
        <v>0</v>
      </c>
      <c r="H1253" s="79" t="b">
        <v>0</v>
      </c>
      <c r="I1253" s="79" t="b">
        <v>0</v>
      </c>
      <c r="J1253" s="79" t="b">
        <v>0</v>
      </c>
      <c r="K1253" s="79" t="b">
        <v>0</v>
      </c>
      <c r="L1253" s="79" t="b">
        <v>0</v>
      </c>
    </row>
    <row r="1254" spans="1:12" ht="15">
      <c r="A1254" s="111" t="s">
        <v>1439</v>
      </c>
      <c r="B1254" s="111" t="s">
        <v>1676</v>
      </c>
      <c r="C1254" s="79">
        <v>2</v>
      </c>
      <c r="D1254" s="115">
        <v>0.007917727439701136</v>
      </c>
      <c r="E1254" s="115">
        <v>1.3480265583402047</v>
      </c>
      <c r="F1254" s="79" t="s">
        <v>1406</v>
      </c>
      <c r="G1254" s="79" t="b">
        <v>0</v>
      </c>
      <c r="H1254" s="79" t="b">
        <v>0</v>
      </c>
      <c r="I1254" s="79" t="b">
        <v>0</v>
      </c>
      <c r="J1254" s="79" t="b">
        <v>0</v>
      </c>
      <c r="K1254" s="79" t="b">
        <v>0</v>
      </c>
      <c r="L1254" s="79" t="b">
        <v>0</v>
      </c>
    </row>
    <row r="1255" spans="1:12" ht="15">
      <c r="A1255" s="111" t="s">
        <v>1467</v>
      </c>
      <c r="B1255" s="111" t="s">
        <v>1477</v>
      </c>
      <c r="C1255" s="79">
        <v>2</v>
      </c>
      <c r="D1255" s="115">
        <v>0.011566575871991816</v>
      </c>
      <c r="E1255" s="115">
        <v>1.591064607026499</v>
      </c>
      <c r="F1255" s="79" t="s">
        <v>1406</v>
      </c>
      <c r="G1255" s="79" t="b">
        <v>0</v>
      </c>
      <c r="H1255" s="79" t="b">
        <v>0</v>
      </c>
      <c r="I1255" s="79" t="b">
        <v>0</v>
      </c>
      <c r="J1255" s="79" t="b">
        <v>0</v>
      </c>
      <c r="K1255" s="79" t="b">
        <v>0</v>
      </c>
      <c r="L1255" s="79" t="b">
        <v>0</v>
      </c>
    </row>
    <row r="1256" spans="1:12" ht="15">
      <c r="A1256" s="111" t="s">
        <v>1676</v>
      </c>
      <c r="B1256" s="111" t="s">
        <v>1499</v>
      </c>
      <c r="C1256" s="79">
        <v>2</v>
      </c>
      <c r="D1256" s="115">
        <v>0.011566575871991816</v>
      </c>
      <c r="E1256" s="115">
        <v>1.3480265583402047</v>
      </c>
      <c r="F1256" s="79" t="s">
        <v>1406</v>
      </c>
      <c r="G1256" s="79" t="b">
        <v>0</v>
      </c>
      <c r="H1256" s="79" t="b">
        <v>0</v>
      </c>
      <c r="I1256" s="79" t="b">
        <v>0</v>
      </c>
      <c r="J1256" s="79" t="b">
        <v>0</v>
      </c>
      <c r="K1256" s="79" t="b">
        <v>0</v>
      </c>
      <c r="L1256" s="79" t="b">
        <v>0</v>
      </c>
    </row>
    <row r="1257" spans="1:12" ht="15">
      <c r="A1257" s="111" t="s">
        <v>1913</v>
      </c>
      <c r="B1257" s="111" t="s">
        <v>1914</v>
      </c>
      <c r="C1257" s="79">
        <v>3</v>
      </c>
      <c r="D1257" s="115">
        <v>0.004805336023396152</v>
      </c>
      <c r="E1257" s="115">
        <v>1.3921104650113136</v>
      </c>
      <c r="F1257" s="79" t="s">
        <v>1407</v>
      </c>
      <c r="G1257" s="79" t="b">
        <v>0</v>
      </c>
      <c r="H1257" s="79" t="b">
        <v>0</v>
      </c>
      <c r="I1257" s="79" t="b">
        <v>0</v>
      </c>
      <c r="J1257" s="79" t="b">
        <v>0</v>
      </c>
      <c r="K1257" s="79" t="b">
        <v>0</v>
      </c>
      <c r="L1257" s="79" t="b">
        <v>0</v>
      </c>
    </row>
    <row r="1258" spans="1:12" ht="15">
      <c r="A1258" s="111" t="s">
        <v>1914</v>
      </c>
      <c r="B1258" s="111" t="s">
        <v>1915</v>
      </c>
      <c r="C1258" s="79">
        <v>3</v>
      </c>
      <c r="D1258" s="115">
        <v>0.004805336023396152</v>
      </c>
      <c r="E1258" s="115">
        <v>1.3921104650113136</v>
      </c>
      <c r="F1258" s="79" t="s">
        <v>1407</v>
      </c>
      <c r="G1258" s="79" t="b">
        <v>0</v>
      </c>
      <c r="H1258" s="79" t="b">
        <v>0</v>
      </c>
      <c r="I1258" s="79" t="b">
        <v>0</v>
      </c>
      <c r="J1258" s="79" t="b">
        <v>0</v>
      </c>
      <c r="K1258" s="79" t="b">
        <v>0</v>
      </c>
      <c r="L1258" s="79" t="b">
        <v>0</v>
      </c>
    </row>
    <row r="1259" spans="1:12" ht="15">
      <c r="A1259" s="111" t="s">
        <v>1915</v>
      </c>
      <c r="B1259" s="111" t="s">
        <v>1439</v>
      </c>
      <c r="C1259" s="79">
        <v>3</v>
      </c>
      <c r="D1259" s="115">
        <v>0.004805336023396152</v>
      </c>
      <c r="E1259" s="115">
        <v>1.2671717284030137</v>
      </c>
      <c r="F1259" s="79" t="s">
        <v>1407</v>
      </c>
      <c r="G1259" s="79" t="b">
        <v>0</v>
      </c>
      <c r="H1259" s="79" t="b">
        <v>0</v>
      </c>
      <c r="I1259" s="79" t="b">
        <v>0</v>
      </c>
      <c r="J1259" s="79" t="b">
        <v>0</v>
      </c>
      <c r="K1259" s="79" t="b">
        <v>0</v>
      </c>
      <c r="L1259" s="79" t="b">
        <v>0</v>
      </c>
    </row>
    <row r="1260" spans="1:12" ht="15">
      <c r="A1260" s="111" t="s">
        <v>2134</v>
      </c>
      <c r="B1260" s="111" t="s">
        <v>1801</v>
      </c>
      <c r="C1260" s="79">
        <v>2</v>
      </c>
      <c r="D1260" s="115">
        <v>0.015437435675075958</v>
      </c>
      <c r="E1260" s="115">
        <v>1.568201724066995</v>
      </c>
      <c r="F1260" s="79" t="s">
        <v>1407</v>
      </c>
      <c r="G1260" s="79" t="b">
        <v>0</v>
      </c>
      <c r="H1260" s="79" t="b">
        <v>0</v>
      </c>
      <c r="I1260" s="79" t="b">
        <v>0</v>
      </c>
      <c r="J1260" s="79" t="b">
        <v>0</v>
      </c>
      <c r="K1260" s="79" t="b">
        <v>0</v>
      </c>
      <c r="L1260" s="79" t="b">
        <v>0</v>
      </c>
    </row>
    <row r="1261" spans="1:12" ht="15">
      <c r="A1261" s="111" t="s">
        <v>1801</v>
      </c>
      <c r="B1261" s="111" t="s">
        <v>2135</v>
      </c>
      <c r="C1261" s="79">
        <v>2</v>
      </c>
      <c r="D1261" s="115">
        <v>0.015437435675075958</v>
      </c>
      <c r="E1261" s="115">
        <v>1.568201724066995</v>
      </c>
      <c r="F1261" s="79" t="s">
        <v>1407</v>
      </c>
      <c r="G1261" s="79" t="b">
        <v>0</v>
      </c>
      <c r="H1261" s="79" t="b">
        <v>0</v>
      </c>
      <c r="I1261" s="79" t="b">
        <v>0</v>
      </c>
      <c r="J1261" s="79" t="b">
        <v>0</v>
      </c>
      <c r="K1261" s="79" t="b">
        <v>0</v>
      </c>
      <c r="L1261" s="79" t="b">
        <v>0</v>
      </c>
    </row>
    <row r="1262" spans="1:12" ht="15">
      <c r="A1262" s="111" t="s">
        <v>2135</v>
      </c>
      <c r="B1262" s="111" t="s">
        <v>2136</v>
      </c>
      <c r="C1262" s="79">
        <v>2</v>
      </c>
      <c r="D1262" s="115">
        <v>0.015437435675075958</v>
      </c>
      <c r="E1262" s="115">
        <v>1.568201724066995</v>
      </c>
      <c r="F1262" s="79" t="s">
        <v>1407</v>
      </c>
      <c r="G1262" s="79" t="b">
        <v>0</v>
      </c>
      <c r="H1262" s="79" t="b">
        <v>0</v>
      </c>
      <c r="I1262" s="79" t="b">
        <v>0</v>
      </c>
      <c r="J1262" s="79" t="b">
        <v>0</v>
      </c>
      <c r="K1262" s="79" t="b">
        <v>0</v>
      </c>
      <c r="L1262" s="7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D76C1-C5C8-409F-A807-C1B0B2046E39}">
  <dimension ref="A1:V30"/>
  <sheetViews>
    <sheetView workbookViewId="0" topLeftCell="A1"/>
  </sheetViews>
  <sheetFormatPr defaultColWidth="9.140625" defaultRowHeight="15"/>
  <cols>
    <col min="1" max="1" width="48.7109375" style="0" customWidth="1"/>
    <col min="2" max="2" width="20.28125" style="0" bestFit="1" customWidth="1"/>
    <col min="3" max="3" width="38.7109375" style="0" customWidth="1"/>
    <col min="4" max="4" width="11.28125" style="0" bestFit="1" customWidth="1"/>
    <col min="5" max="5" width="38.7109375" style="0" customWidth="1"/>
    <col min="6" max="6" width="11.28125" style="0" bestFit="1" customWidth="1"/>
    <col min="7" max="7" width="38.7109375" style="0" customWidth="1"/>
    <col min="8" max="8" width="11.28125" style="0" bestFit="1" customWidth="1"/>
    <col min="9" max="9" width="38.7109375" style="0" customWidth="1"/>
    <col min="10" max="10" width="11.28125" style="0" bestFit="1" customWidth="1"/>
    <col min="11" max="11" width="38.7109375" style="0" customWidth="1"/>
    <col min="12" max="12" width="11.28125" style="0" bestFit="1" customWidth="1"/>
    <col min="13" max="13" width="38.7109375" style="0" customWidth="1"/>
    <col min="14" max="14" width="11.28125" style="0" bestFit="1" customWidth="1"/>
    <col min="15" max="15" width="38.7109375" style="0" customWidth="1"/>
    <col min="16" max="16" width="11.28125" style="0" bestFit="1" customWidth="1"/>
    <col min="17" max="17" width="38.7109375" style="0" customWidth="1"/>
    <col min="18" max="18" width="11.28125" style="0" bestFit="1" customWidth="1"/>
    <col min="19" max="19" width="38.7109375" style="0" customWidth="1"/>
    <col min="20" max="20" width="11.28125" style="0" bestFit="1" customWidth="1"/>
    <col min="21" max="21" width="39.7109375" style="0" customWidth="1"/>
    <col min="22" max="22" width="12.28125" style="0" bestFit="1" customWidth="1"/>
  </cols>
  <sheetData>
    <row r="1" spans="1:22" ht="15" customHeight="1">
      <c r="A1" s="79" t="s">
        <v>2163</v>
      </c>
      <c r="B1" s="79" t="s">
        <v>1619</v>
      </c>
      <c r="C1" s="79" t="s">
        <v>2164</v>
      </c>
      <c r="D1" s="79" t="s">
        <v>1620</v>
      </c>
      <c r="E1" s="79" t="s">
        <v>2165</v>
      </c>
      <c r="F1" s="79" t="s">
        <v>1621</v>
      </c>
      <c r="G1" s="79" t="s">
        <v>2166</v>
      </c>
      <c r="H1" s="79" t="s">
        <v>1622</v>
      </c>
      <c r="I1" s="79" t="s">
        <v>2167</v>
      </c>
      <c r="J1" s="79" t="s">
        <v>1623</v>
      </c>
      <c r="K1" s="79" t="s">
        <v>2168</v>
      </c>
      <c r="L1" s="79" t="s">
        <v>1624</v>
      </c>
      <c r="M1" s="79" t="s">
        <v>2169</v>
      </c>
      <c r="N1" s="79" t="s">
        <v>1625</v>
      </c>
      <c r="O1" s="79" t="s">
        <v>2170</v>
      </c>
      <c r="P1" s="79" t="s">
        <v>1626</v>
      </c>
      <c r="Q1" s="79" t="s">
        <v>2171</v>
      </c>
      <c r="R1" s="79" t="s">
        <v>1627</v>
      </c>
      <c r="S1" s="79" t="s">
        <v>2172</v>
      </c>
      <c r="T1" s="79" t="s">
        <v>1628</v>
      </c>
      <c r="U1" s="79" t="s">
        <v>2173</v>
      </c>
      <c r="V1" s="79" t="s">
        <v>1629</v>
      </c>
    </row>
    <row r="2" spans="1:22" ht="15">
      <c r="A2" s="79"/>
      <c r="B2" s="79"/>
      <c r="C2" s="79"/>
      <c r="D2" s="79"/>
      <c r="E2" s="79"/>
      <c r="F2" s="79"/>
      <c r="G2" s="79"/>
      <c r="H2" s="79"/>
      <c r="I2" s="79"/>
      <c r="J2" s="79"/>
      <c r="K2" s="79"/>
      <c r="L2" s="79"/>
      <c r="M2" s="79"/>
      <c r="N2" s="79"/>
      <c r="O2" s="79"/>
      <c r="P2" s="79"/>
      <c r="Q2" s="79"/>
      <c r="R2" s="79"/>
      <c r="S2" s="79"/>
      <c r="T2" s="79"/>
      <c r="U2" s="79"/>
      <c r="V2" s="79"/>
    </row>
    <row r="4" spans="1:22" ht="15" customHeight="1">
      <c r="A4" s="79" t="s">
        <v>2175</v>
      </c>
      <c r="B4" s="79" t="s">
        <v>1619</v>
      </c>
      <c r="C4" s="79" t="s">
        <v>2176</v>
      </c>
      <c r="D4" s="79" t="s">
        <v>1620</v>
      </c>
      <c r="E4" s="79" t="s">
        <v>2177</v>
      </c>
      <c r="F4" s="79" t="s">
        <v>1621</v>
      </c>
      <c r="G4" s="79" t="s">
        <v>2178</v>
      </c>
      <c r="H4" s="79" t="s">
        <v>1622</v>
      </c>
      <c r="I4" s="79" t="s">
        <v>2179</v>
      </c>
      <c r="J4" s="79" t="s">
        <v>1623</v>
      </c>
      <c r="K4" s="79" t="s">
        <v>2180</v>
      </c>
      <c r="L4" s="79" t="s">
        <v>1624</v>
      </c>
      <c r="M4" s="79" t="s">
        <v>2181</v>
      </c>
      <c r="N4" s="79" t="s">
        <v>1625</v>
      </c>
      <c r="O4" s="79" t="s">
        <v>2182</v>
      </c>
      <c r="P4" s="79" t="s">
        <v>1626</v>
      </c>
      <c r="Q4" s="79" t="s">
        <v>2183</v>
      </c>
      <c r="R4" s="79" t="s">
        <v>1627</v>
      </c>
      <c r="S4" s="79" t="s">
        <v>2184</v>
      </c>
      <c r="T4" s="79" t="s">
        <v>1628</v>
      </c>
      <c r="U4" s="79" t="s">
        <v>2185</v>
      </c>
      <c r="V4" s="79" t="s">
        <v>1629</v>
      </c>
    </row>
    <row r="5" spans="1:22" ht="15">
      <c r="A5" s="79"/>
      <c r="B5" s="79"/>
      <c r="C5" s="79"/>
      <c r="D5" s="79"/>
      <c r="E5" s="79"/>
      <c r="F5" s="79"/>
      <c r="G5" s="79"/>
      <c r="H5" s="79"/>
      <c r="I5" s="79"/>
      <c r="J5" s="79"/>
      <c r="K5" s="79"/>
      <c r="L5" s="79"/>
      <c r="M5" s="79"/>
      <c r="N5" s="79"/>
      <c r="O5" s="79"/>
      <c r="P5" s="79"/>
      <c r="Q5" s="79"/>
      <c r="R5" s="79"/>
      <c r="S5" s="79"/>
      <c r="T5" s="79"/>
      <c r="U5" s="79"/>
      <c r="V5" s="79"/>
    </row>
    <row r="7" spans="1:22" ht="15" customHeight="1">
      <c r="A7" s="13" t="s">
        <v>2187</v>
      </c>
      <c r="B7" s="13" t="s">
        <v>1619</v>
      </c>
      <c r="C7" s="13" t="s">
        <v>2188</v>
      </c>
      <c r="D7" s="13" t="s">
        <v>1620</v>
      </c>
      <c r="E7" s="13" t="s">
        <v>2189</v>
      </c>
      <c r="F7" s="13" t="s">
        <v>1621</v>
      </c>
      <c r="G7" s="79" t="s">
        <v>2190</v>
      </c>
      <c r="H7" s="79" t="s">
        <v>1622</v>
      </c>
      <c r="I7" s="13" t="s">
        <v>2191</v>
      </c>
      <c r="J7" s="13" t="s">
        <v>1623</v>
      </c>
      <c r="K7" s="13" t="s">
        <v>2192</v>
      </c>
      <c r="L7" s="13" t="s">
        <v>1624</v>
      </c>
      <c r="M7" s="13" t="s">
        <v>2193</v>
      </c>
      <c r="N7" s="13" t="s">
        <v>1625</v>
      </c>
      <c r="O7" s="13" t="s">
        <v>2194</v>
      </c>
      <c r="P7" s="13" t="s">
        <v>1626</v>
      </c>
      <c r="Q7" s="13" t="s">
        <v>2195</v>
      </c>
      <c r="R7" s="13" t="s">
        <v>1627</v>
      </c>
      <c r="S7" s="13" t="s">
        <v>2196</v>
      </c>
      <c r="T7" s="13" t="s">
        <v>1628</v>
      </c>
      <c r="U7" s="13" t="s">
        <v>2197</v>
      </c>
      <c r="V7" s="13" t="s">
        <v>1629</v>
      </c>
    </row>
    <row r="8" spans="1:22" ht="15">
      <c r="A8" s="111" t="s">
        <v>1432</v>
      </c>
      <c r="B8" s="111">
        <v>318</v>
      </c>
      <c r="C8" s="111" t="s">
        <v>1438</v>
      </c>
      <c r="D8" s="111">
        <v>43</v>
      </c>
      <c r="E8" s="111" t="s">
        <v>1438</v>
      </c>
      <c r="F8" s="111">
        <v>46</v>
      </c>
      <c r="G8" s="111"/>
      <c r="H8" s="111"/>
      <c r="I8" s="111" t="s">
        <v>1438</v>
      </c>
      <c r="J8" s="111">
        <v>11</v>
      </c>
      <c r="K8" s="111" t="s">
        <v>1438</v>
      </c>
      <c r="L8" s="111">
        <v>13</v>
      </c>
      <c r="M8" s="111" t="s">
        <v>1439</v>
      </c>
      <c r="N8" s="111">
        <v>11</v>
      </c>
      <c r="O8" s="111" t="s">
        <v>1695</v>
      </c>
      <c r="P8" s="111">
        <v>8</v>
      </c>
      <c r="Q8" s="111" t="s">
        <v>1705</v>
      </c>
      <c r="R8" s="111">
        <v>4</v>
      </c>
      <c r="S8" s="111" t="s">
        <v>1676</v>
      </c>
      <c r="T8" s="111">
        <v>7</v>
      </c>
      <c r="U8" s="111" t="s">
        <v>1439</v>
      </c>
      <c r="V8" s="111">
        <v>4</v>
      </c>
    </row>
    <row r="9" spans="1:22" ht="15">
      <c r="A9" s="111" t="s">
        <v>1433</v>
      </c>
      <c r="B9" s="111">
        <v>369</v>
      </c>
      <c r="C9" s="111" t="s">
        <v>1439</v>
      </c>
      <c r="D9" s="111">
        <v>39</v>
      </c>
      <c r="E9" s="111" t="s">
        <v>1676</v>
      </c>
      <c r="F9" s="111">
        <v>36</v>
      </c>
      <c r="G9" s="111"/>
      <c r="H9" s="111"/>
      <c r="I9" s="111" t="s">
        <v>1676</v>
      </c>
      <c r="J9" s="111">
        <v>5</v>
      </c>
      <c r="K9" s="111" t="s">
        <v>1447</v>
      </c>
      <c r="L9" s="111">
        <v>6</v>
      </c>
      <c r="M9" s="111" t="s">
        <v>1679</v>
      </c>
      <c r="N9" s="111">
        <v>8</v>
      </c>
      <c r="O9" s="111" t="s">
        <v>1730</v>
      </c>
      <c r="P9" s="111">
        <v>6</v>
      </c>
      <c r="Q9" s="111" t="s">
        <v>1778</v>
      </c>
      <c r="R9" s="111">
        <v>4</v>
      </c>
      <c r="S9" s="111" t="s">
        <v>1438</v>
      </c>
      <c r="T9" s="111">
        <v>5</v>
      </c>
      <c r="U9" s="111" t="s">
        <v>1913</v>
      </c>
      <c r="V9" s="111">
        <v>3</v>
      </c>
    </row>
    <row r="10" spans="1:22" ht="15">
      <c r="A10" s="111" t="s">
        <v>1434</v>
      </c>
      <c r="B10" s="111">
        <v>0</v>
      </c>
      <c r="C10" s="111" t="s">
        <v>1676</v>
      </c>
      <c r="D10" s="111">
        <v>20</v>
      </c>
      <c r="E10" s="111" t="s">
        <v>1439</v>
      </c>
      <c r="F10" s="111">
        <v>28</v>
      </c>
      <c r="G10" s="111"/>
      <c r="H10" s="111"/>
      <c r="I10" s="111" t="s">
        <v>1439</v>
      </c>
      <c r="J10" s="111">
        <v>5</v>
      </c>
      <c r="K10" s="111" t="s">
        <v>1445</v>
      </c>
      <c r="L10" s="111">
        <v>5</v>
      </c>
      <c r="M10" s="111" t="s">
        <v>1681</v>
      </c>
      <c r="N10" s="111">
        <v>8</v>
      </c>
      <c r="O10" s="111" t="s">
        <v>1742</v>
      </c>
      <c r="P10" s="111">
        <v>5</v>
      </c>
      <c r="Q10" s="111" t="s">
        <v>1438</v>
      </c>
      <c r="R10" s="111">
        <v>3</v>
      </c>
      <c r="S10" s="111" t="s">
        <v>1477</v>
      </c>
      <c r="T10" s="111">
        <v>4</v>
      </c>
      <c r="U10" s="111" t="s">
        <v>1914</v>
      </c>
      <c r="V10" s="111">
        <v>3</v>
      </c>
    </row>
    <row r="11" spans="1:22" ht="15">
      <c r="A11" s="111" t="s">
        <v>1435</v>
      </c>
      <c r="B11" s="111">
        <v>5826</v>
      </c>
      <c r="C11" s="111" t="s">
        <v>1440</v>
      </c>
      <c r="D11" s="111">
        <v>16</v>
      </c>
      <c r="E11" s="111" t="s">
        <v>1677</v>
      </c>
      <c r="F11" s="111">
        <v>23</v>
      </c>
      <c r="G11" s="111"/>
      <c r="H11" s="111"/>
      <c r="I11" s="111" t="s">
        <v>638</v>
      </c>
      <c r="J11" s="111">
        <v>3</v>
      </c>
      <c r="K11" s="111" t="s">
        <v>1676</v>
      </c>
      <c r="L11" s="111">
        <v>4</v>
      </c>
      <c r="M11" s="111" t="s">
        <v>1438</v>
      </c>
      <c r="N11" s="111">
        <v>7</v>
      </c>
      <c r="O11" s="111" t="s">
        <v>1463</v>
      </c>
      <c r="P11" s="111">
        <v>5</v>
      </c>
      <c r="Q11" s="111" t="s">
        <v>1676</v>
      </c>
      <c r="R11" s="111">
        <v>3</v>
      </c>
      <c r="S11" s="111" t="s">
        <v>1691</v>
      </c>
      <c r="T11" s="111">
        <v>4</v>
      </c>
      <c r="U11" s="111" t="s">
        <v>1915</v>
      </c>
      <c r="V11" s="111">
        <v>3</v>
      </c>
    </row>
    <row r="12" spans="1:22" ht="15">
      <c r="A12" s="111" t="s">
        <v>1436</v>
      </c>
      <c r="B12" s="111">
        <v>6513</v>
      </c>
      <c r="C12" s="111" t="s">
        <v>1550</v>
      </c>
      <c r="D12" s="111">
        <v>15</v>
      </c>
      <c r="E12" s="111" t="s">
        <v>1447</v>
      </c>
      <c r="F12" s="111">
        <v>18</v>
      </c>
      <c r="G12" s="111"/>
      <c r="H12" s="111"/>
      <c r="I12" s="111" t="s">
        <v>1883</v>
      </c>
      <c r="J12" s="111">
        <v>3</v>
      </c>
      <c r="K12" s="111" t="s">
        <v>1442</v>
      </c>
      <c r="L12" s="111">
        <v>3</v>
      </c>
      <c r="M12" s="111" t="s">
        <v>1727</v>
      </c>
      <c r="N12" s="111">
        <v>4</v>
      </c>
      <c r="O12" s="111" t="s">
        <v>1556</v>
      </c>
      <c r="P12" s="111">
        <v>5</v>
      </c>
      <c r="Q12" s="111" t="s">
        <v>1447</v>
      </c>
      <c r="R12" s="111">
        <v>2</v>
      </c>
      <c r="S12" s="111" t="s">
        <v>1451</v>
      </c>
      <c r="T12" s="111">
        <v>2</v>
      </c>
      <c r="U12" s="111" t="s">
        <v>2133</v>
      </c>
      <c r="V12" s="111">
        <v>2</v>
      </c>
    </row>
    <row r="13" spans="1:22" ht="15">
      <c r="A13" s="111" t="s">
        <v>1438</v>
      </c>
      <c r="B13" s="111">
        <v>134</v>
      </c>
      <c r="C13" s="111" t="s">
        <v>1682</v>
      </c>
      <c r="D13" s="111">
        <v>10</v>
      </c>
      <c r="E13" s="111" t="s">
        <v>1678</v>
      </c>
      <c r="F13" s="111">
        <v>18</v>
      </c>
      <c r="G13" s="111"/>
      <c r="H13" s="111"/>
      <c r="I13" s="111" t="s">
        <v>1501</v>
      </c>
      <c r="J13" s="111">
        <v>3</v>
      </c>
      <c r="K13" s="111" t="s">
        <v>1550</v>
      </c>
      <c r="L13" s="111">
        <v>3</v>
      </c>
      <c r="M13" s="111" t="s">
        <v>1550</v>
      </c>
      <c r="N13" s="111">
        <v>4</v>
      </c>
      <c r="O13" s="111" t="s">
        <v>1521</v>
      </c>
      <c r="P13" s="111">
        <v>4</v>
      </c>
      <c r="Q13" s="111" t="s">
        <v>1473</v>
      </c>
      <c r="R13" s="111">
        <v>2</v>
      </c>
      <c r="S13" s="111" t="s">
        <v>1881</v>
      </c>
      <c r="T13" s="111">
        <v>2</v>
      </c>
      <c r="U13" s="111" t="s">
        <v>2134</v>
      </c>
      <c r="V13" s="111">
        <v>2</v>
      </c>
    </row>
    <row r="14" spans="1:22" ht="15" customHeight="1">
      <c r="A14" s="111" t="s">
        <v>1439</v>
      </c>
      <c r="B14" s="111">
        <v>94</v>
      </c>
      <c r="C14" s="111" t="s">
        <v>1679</v>
      </c>
      <c r="D14" s="111">
        <v>9</v>
      </c>
      <c r="E14" s="111" t="s">
        <v>1437</v>
      </c>
      <c r="F14" s="111">
        <v>18</v>
      </c>
      <c r="G14" s="111"/>
      <c r="H14" s="111"/>
      <c r="I14" s="111" t="s">
        <v>1462</v>
      </c>
      <c r="J14" s="111">
        <v>3</v>
      </c>
      <c r="K14" s="111" t="s">
        <v>1437</v>
      </c>
      <c r="L14" s="111">
        <v>3</v>
      </c>
      <c r="M14" s="111" t="s">
        <v>1852</v>
      </c>
      <c r="N14" s="111">
        <v>3</v>
      </c>
      <c r="O14" s="111" t="s">
        <v>1782</v>
      </c>
      <c r="P14" s="111">
        <v>4</v>
      </c>
      <c r="Q14" s="111" t="s">
        <v>1458</v>
      </c>
      <c r="R14" s="111">
        <v>2</v>
      </c>
      <c r="S14" s="111" t="s">
        <v>1716</v>
      </c>
      <c r="T14" s="111">
        <v>2</v>
      </c>
      <c r="U14" s="111" t="s">
        <v>1801</v>
      </c>
      <c r="V14" s="111">
        <v>2</v>
      </c>
    </row>
    <row r="15" spans="1:22" ht="15">
      <c r="A15" s="111" t="s">
        <v>1676</v>
      </c>
      <c r="B15" s="111">
        <v>80</v>
      </c>
      <c r="C15" s="111" t="s">
        <v>1442</v>
      </c>
      <c r="D15" s="111">
        <v>9</v>
      </c>
      <c r="E15" s="111" t="s">
        <v>1440</v>
      </c>
      <c r="F15" s="111">
        <v>15</v>
      </c>
      <c r="G15" s="111"/>
      <c r="H15" s="111"/>
      <c r="I15" s="111" t="s">
        <v>1496</v>
      </c>
      <c r="J15" s="111">
        <v>2</v>
      </c>
      <c r="K15" s="111" t="s">
        <v>1776</v>
      </c>
      <c r="L15" s="111">
        <v>3</v>
      </c>
      <c r="M15" s="111" t="s">
        <v>1506</v>
      </c>
      <c r="N15" s="111">
        <v>3</v>
      </c>
      <c r="O15" s="111" t="s">
        <v>1438</v>
      </c>
      <c r="P15" s="111">
        <v>4</v>
      </c>
      <c r="Q15" s="111" t="s">
        <v>1542</v>
      </c>
      <c r="R15" s="111">
        <v>2</v>
      </c>
      <c r="S15" s="111" t="s">
        <v>1439</v>
      </c>
      <c r="T15" s="111">
        <v>2</v>
      </c>
      <c r="U15" s="111" t="s">
        <v>2135</v>
      </c>
      <c r="V15" s="111">
        <v>2</v>
      </c>
    </row>
    <row r="16" spans="1:22" ht="15">
      <c r="A16" s="111" t="s">
        <v>1440</v>
      </c>
      <c r="B16" s="111">
        <v>38</v>
      </c>
      <c r="C16" s="111" t="s">
        <v>1482</v>
      </c>
      <c r="D16" s="111">
        <v>8</v>
      </c>
      <c r="E16" s="111" t="s">
        <v>1680</v>
      </c>
      <c r="F16" s="111">
        <v>12</v>
      </c>
      <c r="G16" s="111"/>
      <c r="H16" s="111"/>
      <c r="I16" s="111" t="s">
        <v>2060</v>
      </c>
      <c r="J16" s="111">
        <v>2</v>
      </c>
      <c r="K16" s="111" t="s">
        <v>1502</v>
      </c>
      <c r="L16" s="111">
        <v>3</v>
      </c>
      <c r="M16" s="111" t="s">
        <v>1853</v>
      </c>
      <c r="N16" s="111">
        <v>3</v>
      </c>
      <c r="O16" s="111" t="s">
        <v>1797</v>
      </c>
      <c r="P16" s="111">
        <v>4</v>
      </c>
      <c r="Q16" s="111" t="s">
        <v>1936</v>
      </c>
      <c r="R16" s="111">
        <v>2</v>
      </c>
      <c r="S16" s="111" t="s">
        <v>1510</v>
      </c>
      <c r="T16" s="111">
        <v>2</v>
      </c>
      <c r="U16" s="111" t="s">
        <v>2136</v>
      </c>
      <c r="V16" s="111">
        <v>2</v>
      </c>
    </row>
    <row r="17" spans="1:22" ht="15">
      <c r="A17" s="111" t="s">
        <v>1447</v>
      </c>
      <c r="B17" s="111">
        <v>35</v>
      </c>
      <c r="C17" s="111" t="s">
        <v>1467</v>
      </c>
      <c r="D17" s="111">
        <v>8</v>
      </c>
      <c r="E17" s="111" t="s">
        <v>1443</v>
      </c>
      <c r="F17" s="111">
        <v>11</v>
      </c>
      <c r="G17" s="111"/>
      <c r="H17" s="111"/>
      <c r="I17" s="111" t="s">
        <v>1882</v>
      </c>
      <c r="J17" s="111">
        <v>2</v>
      </c>
      <c r="K17" s="111" t="s">
        <v>1863</v>
      </c>
      <c r="L17" s="111">
        <v>3</v>
      </c>
      <c r="M17" s="111" t="s">
        <v>1854</v>
      </c>
      <c r="N17" s="111">
        <v>3</v>
      </c>
      <c r="O17" s="111" t="s">
        <v>1859</v>
      </c>
      <c r="P17" s="111">
        <v>3</v>
      </c>
      <c r="Q17" s="111" t="s">
        <v>1937</v>
      </c>
      <c r="R17" s="111">
        <v>2</v>
      </c>
      <c r="S17" s="111" t="s">
        <v>1467</v>
      </c>
      <c r="T17" s="111">
        <v>2</v>
      </c>
      <c r="U17" s="111" t="s">
        <v>2137</v>
      </c>
      <c r="V17" s="111">
        <v>2</v>
      </c>
    </row>
    <row r="20" spans="1:22" ht="15" customHeight="1">
      <c r="A20" s="13" t="s">
        <v>2208</v>
      </c>
      <c r="B20" s="13" t="s">
        <v>1619</v>
      </c>
      <c r="C20" s="13" t="s">
        <v>2215</v>
      </c>
      <c r="D20" s="13" t="s">
        <v>1620</v>
      </c>
      <c r="E20" s="13" t="s">
        <v>2225</v>
      </c>
      <c r="F20" s="13" t="s">
        <v>1621</v>
      </c>
      <c r="G20" s="79" t="s">
        <v>2229</v>
      </c>
      <c r="H20" s="79" t="s">
        <v>1622</v>
      </c>
      <c r="I20" s="13" t="s">
        <v>2230</v>
      </c>
      <c r="J20" s="13" t="s">
        <v>1623</v>
      </c>
      <c r="K20" s="13" t="s">
        <v>2232</v>
      </c>
      <c r="L20" s="13" t="s">
        <v>1624</v>
      </c>
      <c r="M20" s="13" t="s">
        <v>2243</v>
      </c>
      <c r="N20" s="13" t="s">
        <v>1625</v>
      </c>
      <c r="O20" s="13" t="s">
        <v>2253</v>
      </c>
      <c r="P20" s="13" t="s">
        <v>1626</v>
      </c>
      <c r="Q20" s="13" t="s">
        <v>2264</v>
      </c>
      <c r="R20" s="13" t="s">
        <v>1627</v>
      </c>
      <c r="S20" s="13" t="s">
        <v>2275</v>
      </c>
      <c r="T20" s="13" t="s">
        <v>1628</v>
      </c>
      <c r="U20" s="13" t="s">
        <v>2278</v>
      </c>
      <c r="V20" s="13" t="s">
        <v>1629</v>
      </c>
    </row>
    <row r="21" spans="1:22" ht="15">
      <c r="A21" s="111" t="s">
        <v>2209</v>
      </c>
      <c r="B21" s="111">
        <v>22</v>
      </c>
      <c r="C21" s="111" t="s">
        <v>2216</v>
      </c>
      <c r="D21" s="111">
        <v>6</v>
      </c>
      <c r="E21" s="111" t="s">
        <v>2209</v>
      </c>
      <c r="F21" s="111">
        <v>22</v>
      </c>
      <c r="G21" s="111"/>
      <c r="H21" s="111"/>
      <c r="I21" s="111" t="s">
        <v>2231</v>
      </c>
      <c r="J21" s="111">
        <v>2</v>
      </c>
      <c r="K21" s="111" t="s">
        <v>2233</v>
      </c>
      <c r="L21" s="111">
        <v>3</v>
      </c>
      <c r="M21" s="111" t="s">
        <v>2212</v>
      </c>
      <c r="N21" s="111">
        <v>6</v>
      </c>
      <c r="O21" s="111" t="s">
        <v>2254</v>
      </c>
      <c r="P21" s="111">
        <v>3</v>
      </c>
      <c r="Q21" s="111" t="s">
        <v>2265</v>
      </c>
      <c r="R21" s="111">
        <v>4</v>
      </c>
      <c r="S21" s="111" t="s">
        <v>2211</v>
      </c>
      <c r="T21" s="111">
        <v>2</v>
      </c>
      <c r="U21" s="111" t="s">
        <v>2279</v>
      </c>
      <c r="V21" s="111">
        <v>3</v>
      </c>
    </row>
    <row r="22" spans="1:22" ht="15">
      <c r="A22" s="111" t="s">
        <v>2210</v>
      </c>
      <c r="B22" s="111">
        <v>14</v>
      </c>
      <c r="C22" s="111" t="s">
        <v>2217</v>
      </c>
      <c r="D22" s="111">
        <v>6</v>
      </c>
      <c r="E22" s="111" t="s">
        <v>1642</v>
      </c>
      <c r="F22" s="111">
        <v>11</v>
      </c>
      <c r="G22" s="111"/>
      <c r="H22" s="111"/>
      <c r="I22" s="111"/>
      <c r="J22" s="111"/>
      <c r="K22" s="111" t="s">
        <v>2234</v>
      </c>
      <c r="L22" s="111">
        <v>3</v>
      </c>
      <c r="M22" s="111" t="s">
        <v>2244</v>
      </c>
      <c r="N22" s="111">
        <v>4</v>
      </c>
      <c r="O22" s="111" t="s">
        <v>2255</v>
      </c>
      <c r="P22" s="111">
        <v>2</v>
      </c>
      <c r="Q22" s="111" t="s">
        <v>2266</v>
      </c>
      <c r="R22" s="111">
        <v>2</v>
      </c>
      <c r="S22" s="111" t="s">
        <v>2276</v>
      </c>
      <c r="T22" s="111">
        <v>2</v>
      </c>
      <c r="U22" s="111" t="s">
        <v>2280</v>
      </c>
      <c r="V22" s="111">
        <v>3</v>
      </c>
    </row>
    <row r="23" spans="1:22" ht="15">
      <c r="A23" s="111" t="s">
        <v>1644</v>
      </c>
      <c r="B23" s="111">
        <v>14</v>
      </c>
      <c r="C23" s="111" t="s">
        <v>2218</v>
      </c>
      <c r="D23" s="111">
        <v>6</v>
      </c>
      <c r="E23" s="111" t="s">
        <v>2210</v>
      </c>
      <c r="F23" s="111">
        <v>10</v>
      </c>
      <c r="G23" s="111"/>
      <c r="H23" s="111"/>
      <c r="I23" s="111"/>
      <c r="J23" s="111"/>
      <c r="K23" s="111" t="s">
        <v>2235</v>
      </c>
      <c r="L23" s="111">
        <v>3</v>
      </c>
      <c r="M23" s="111" t="s">
        <v>2245</v>
      </c>
      <c r="N23" s="111">
        <v>4</v>
      </c>
      <c r="O23" s="111" t="s">
        <v>2256</v>
      </c>
      <c r="P23" s="111">
        <v>2</v>
      </c>
      <c r="Q23" s="111" t="s">
        <v>2267</v>
      </c>
      <c r="R23" s="111">
        <v>2</v>
      </c>
      <c r="S23" s="111" t="s">
        <v>2277</v>
      </c>
      <c r="T23" s="111">
        <v>2</v>
      </c>
      <c r="U23" s="111" t="s">
        <v>2281</v>
      </c>
      <c r="V23" s="111">
        <v>3</v>
      </c>
    </row>
    <row r="24" spans="1:22" ht="15">
      <c r="A24" s="111" t="s">
        <v>1642</v>
      </c>
      <c r="B24" s="111">
        <v>12</v>
      </c>
      <c r="C24" s="111" t="s">
        <v>2219</v>
      </c>
      <c r="D24" s="111">
        <v>6</v>
      </c>
      <c r="E24" s="111" t="s">
        <v>1644</v>
      </c>
      <c r="F24" s="111">
        <v>9</v>
      </c>
      <c r="G24" s="111"/>
      <c r="H24" s="111"/>
      <c r="I24" s="111"/>
      <c r="J24" s="111"/>
      <c r="K24" s="111" t="s">
        <v>2236</v>
      </c>
      <c r="L24" s="111">
        <v>3</v>
      </c>
      <c r="M24" s="111" t="s">
        <v>2246</v>
      </c>
      <c r="N24" s="111">
        <v>3</v>
      </c>
      <c r="O24" s="111" t="s">
        <v>2257</v>
      </c>
      <c r="P24" s="111">
        <v>2</v>
      </c>
      <c r="Q24" s="111" t="s">
        <v>2268</v>
      </c>
      <c r="R24" s="111">
        <v>2</v>
      </c>
      <c r="S24" s="111"/>
      <c r="T24" s="111"/>
      <c r="U24" s="111" t="s">
        <v>2282</v>
      </c>
      <c r="V24" s="111">
        <v>2</v>
      </c>
    </row>
    <row r="25" spans="1:22" ht="15">
      <c r="A25" s="111" t="s">
        <v>2211</v>
      </c>
      <c r="B25" s="111">
        <v>12</v>
      </c>
      <c r="C25" s="111" t="s">
        <v>1644</v>
      </c>
      <c r="D25" s="111">
        <v>5</v>
      </c>
      <c r="E25" s="111" t="s">
        <v>2211</v>
      </c>
      <c r="F25" s="111">
        <v>8</v>
      </c>
      <c r="G25" s="111"/>
      <c r="H25" s="111"/>
      <c r="I25" s="111"/>
      <c r="J25" s="111"/>
      <c r="K25" s="111" t="s">
        <v>2237</v>
      </c>
      <c r="L25" s="111">
        <v>2</v>
      </c>
      <c r="M25" s="111" t="s">
        <v>2247</v>
      </c>
      <c r="N25" s="111">
        <v>3</v>
      </c>
      <c r="O25" s="111" t="s">
        <v>2258</v>
      </c>
      <c r="P25" s="111">
        <v>2</v>
      </c>
      <c r="Q25" s="111" t="s">
        <v>2269</v>
      </c>
      <c r="R25" s="111">
        <v>2</v>
      </c>
      <c r="S25" s="111"/>
      <c r="T25" s="111"/>
      <c r="U25" s="111" t="s">
        <v>2283</v>
      </c>
      <c r="V25" s="111">
        <v>2</v>
      </c>
    </row>
    <row r="26" spans="1:22" ht="15">
      <c r="A26" s="111" t="s">
        <v>1643</v>
      </c>
      <c r="B26" s="111">
        <v>9</v>
      </c>
      <c r="C26" s="111" t="s">
        <v>2220</v>
      </c>
      <c r="D26" s="111">
        <v>5</v>
      </c>
      <c r="E26" s="111" t="s">
        <v>1645</v>
      </c>
      <c r="F26" s="111">
        <v>6</v>
      </c>
      <c r="G26" s="111"/>
      <c r="H26" s="111"/>
      <c r="I26" s="111"/>
      <c r="J26" s="111"/>
      <c r="K26" s="111" t="s">
        <v>2238</v>
      </c>
      <c r="L26" s="111">
        <v>2</v>
      </c>
      <c r="M26" s="111" t="s">
        <v>2248</v>
      </c>
      <c r="N26" s="111">
        <v>3</v>
      </c>
      <c r="O26" s="111" t="s">
        <v>2259</v>
      </c>
      <c r="P26" s="111">
        <v>2</v>
      </c>
      <c r="Q26" s="111" t="s">
        <v>2270</v>
      </c>
      <c r="R26" s="111">
        <v>2</v>
      </c>
      <c r="S26" s="111"/>
      <c r="T26" s="111"/>
      <c r="U26" s="111" t="s">
        <v>2284</v>
      </c>
      <c r="V26" s="111">
        <v>2</v>
      </c>
    </row>
    <row r="27" spans="1:22" ht="15">
      <c r="A27" s="111" t="s">
        <v>2212</v>
      </c>
      <c r="B27" s="111">
        <v>9</v>
      </c>
      <c r="C27" s="111" t="s">
        <v>2221</v>
      </c>
      <c r="D27" s="111">
        <v>5</v>
      </c>
      <c r="E27" s="111" t="s">
        <v>2214</v>
      </c>
      <c r="F27" s="111">
        <v>6</v>
      </c>
      <c r="G27" s="111"/>
      <c r="H27" s="111"/>
      <c r="I27" s="111"/>
      <c r="J27" s="111"/>
      <c r="K27" s="111" t="s">
        <v>2239</v>
      </c>
      <c r="L27" s="111">
        <v>2</v>
      </c>
      <c r="M27" s="111" t="s">
        <v>2249</v>
      </c>
      <c r="N27" s="111">
        <v>3</v>
      </c>
      <c r="O27" s="111" t="s">
        <v>2260</v>
      </c>
      <c r="P27" s="111">
        <v>2</v>
      </c>
      <c r="Q27" s="111" t="s">
        <v>2271</v>
      </c>
      <c r="R27" s="111">
        <v>2</v>
      </c>
      <c r="S27" s="111"/>
      <c r="T27" s="111"/>
      <c r="U27" s="111"/>
      <c r="V27" s="111"/>
    </row>
    <row r="28" spans="1:22" ht="15">
      <c r="A28" s="111" t="s">
        <v>2213</v>
      </c>
      <c r="B28" s="111">
        <v>7</v>
      </c>
      <c r="C28" s="111" t="s">
        <v>2222</v>
      </c>
      <c r="D28" s="111">
        <v>5</v>
      </c>
      <c r="E28" s="111" t="s">
        <v>2226</v>
      </c>
      <c r="F28" s="111">
        <v>6</v>
      </c>
      <c r="G28" s="111"/>
      <c r="H28" s="111"/>
      <c r="I28" s="111"/>
      <c r="J28" s="111"/>
      <c r="K28" s="111" t="s">
        <v>2240</v>
      </c>
      <c r="L28" s="111">
        <v>2</v>
      </c>
      <c r="M28" s="111" t="s">
        <v>2250</v>
      </c>
      <c r="N28" s="111">
        <v>3</v>
      </c>
      <c r="O28" s="111" t="s">
        <v>2261</v>
      </c>
      <c r="P28" s="111">
        <v>2</v>
      </c>
      <c r="Q28" s="111" t="s">
        <v>2272</v>
      </c>
      <c r="R28" s="111">
        <v>2</v>
      </c>
      <c r="S28" s="111"/>
      <c r="T28" s="111"/>
      <c r="U28" s="111"/>
      <c r="V28" s="111"/>
    </row>
    <row r="29" spans="1:22" ht="15">
      <c r="A29" s="111" t="s">
        <v>1645</v>
      </c>
      <c r="B29" s="111">
        <v>7</v>
      </c>
      <c r="C29" s="111" t="s">
        <v>2223</v>
      </c>
      <c r="D29" s="111">
        <v>5</v>
      </c>
      <c r="E29" s="111" t="s">
        <v>2227</v>
      </c>
      <c r="F29" s="111">
        <v>6</v>
      </c>
      <c r="G29" s="111"/>
      <c r="H29" s="111"/>
      <c r="I29" s="111"/>
      <c r="J29" s="111"/>
      <c r="K29" s="111" t="s">
        <v>2241</v>
      </c>
      <c r="L29" s="111">
        <v>2</v>
      </c>
      <c r="M29" s="111" t="s">
        <v>2251</v>
      </c>
      <c r="N29" s="111">
        <v>3</v>
      </c>
      <c r="O29" s="111" t="s">
        <v>2262</v>
      </c>
      <c r="P29" s="111">
        <v>2</v>
      </c>
      <c r="Q29" s="111" t="s">
        <v>2273</v>
      </c>
      <c r="R29" s="111">
        <v>2</v>
      </c>
      <c r="S29" s="111"/>
      <c r="T29" s="111"/>
      <c r="U29" s="111"/>
      <c r="V29" s="111"/>
    </row>
    <row r="30" spans="1:22" ht="15">
      <c r="A30" s="111" t="s">
        <v>2214</v>
      </c>
      <c r="B30" s="111">
        <v>7</v>
      </c>
      <c r="C30" s="111" t="s">
        <v>2224</v>
      </c>
      <c r="D30" s="111">
        <v>5</v>
      </c>
      <c r="E30" s="111" t="s">
        <v>2228</v>
      </c>
      <c r="F30" s="111">
        <v>6</v>
      </c>
      <c r="G30" s="111"/>
      <c r="H30" s="111"/>
      <c r="I30" s="111"/>
      <c r="J30" s="111"/>
      <c r="K30" s="111" t="s">
        <v>2242</v>
      </c>
      <c r="L30" s="111">
        <v>2</v>
      </c>
      <c r="M30" s="111" t="s">
        <v>2252</v>
      </c>
      <c r="N30" s="111">
        <v>2</v>
      </c>
      <c r="O30" s="111" t="s">
        <v>2263</v>
      </c>
      <c r="P30" s="111">
        <v>2</v>
      </c>
      <c r="Q30" s="111" t="s">
        <v>2274</v>
      </c>
      <c r="R30" s="111">
        <v>2</v>
      </c>
      <c r="S30" s="111"/>
      <c r="T30" s="111"/>
      <c r="U30" s="111"/>
      <c r="V30" s="111"/>
    </row>
  </sheetData>
  <printOptions/>
  <pageMargins left="0.7" right="0.7" top="0.75" bottom="0.75" header="0.3" footer="0.3"/>
  <pageSetup orientation="portrait" paperSize="9"/>
  <tableParts>
    <tablePart r:id="rId2"/>
    <tablePart r:id="rId3"/>
    <tablePart r:id="rId1"/>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9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28125" style="3" customWidth="1"/>
    <col min="32" max="32" width="13.421875" style="3" customWidth="1"/>
    <col min="33" max="33" width="7.140625" style="3" customWidth="1"/>
    <col min="34" max="34" width="9.421875" style="3" customWidth="1"/>
    <col min="35" max="35" width="14.8515625" style="0" customWidth="1"/>
    <col min="36" max="36" width="7.8515625" style="0" customWidth="1"/>
    <col min="37" max="37" width="12.8515625" style="0" customWidth="1"/>
    <col min="38" max="38" width="13.421875" style="0" customWidth="1"/>
    <col min="39" max="39" width="10.140625" style="0" customWidth="1"/>
    <col min="40" max="41" width="15.7109375" style="0" customWidth="1"/>
    <col min="42" max="42" width="9.7109375" style="0" customWidth="1"/>
    <col min="43" max="43" width="21.7109375" style="0" customWidth="1"/>
    <col min="44" max="44" width="27.421875" style="0" customWidth="1"/>
    <col min="45" max="45" width="22.57421875" style="0" customWidth="1"/>
    <col min="46" max="46" width="28.421875" style="0" customWidth="1"/>
    <col min="47" max="47" width="29.140625" style="0" customWidth="1"/>
    <col min="48" max="48" width="33.57421875" style="0" customWidth="1"/>
    <col min="49" max="49" width="18.57421875" style="0" customWidth="1"/>
    <col min="50" max="50" width="22.28125" style="0" customWidth="1"/>
    <col min="51" max="51" width="17.421875" style="0" customWidth="1"/>
    <col min="52" max="52" width="22.00390625" style="0" customWidth="1"/>
    <col min="53" max="53" width="24.28125" style="0" customWidth="1"/>
    <col min="54" max="54" width="22.00390625" style="0" customWidth="1"/>
    <col min="55" max="55" width="24.28125" style="0" customWidth="1"/>
    <col min="56" max="56" width="20.7109375" style="0" bestFit="1" customWidth="1"/>
    <col min="57" max="57" width="22.7109375" style="0" bestFit="1" customWidth="1"/>
    <col min="58" max="58" width="20.7109375" style="0" bestFit="1" customWidth="1"/>
    <col min="59" max="59" width="22.7109375" style="0" bestFit="1" customWidth="1"/>
    <col min="60" max="60" width="22.28125" style="0" bestFit="1" customWidth="1"/>
    <col min="61" max="61" width="22.7109375" style="0" bestFit="1" customWidth="1"/>
    <col min="62" max="63" width="26.28125" style="0" bestFit="1" customWidth="1"/>
  </cols>
  <sheetData>
    <row r="1" spans="2:34" ht="15">
      <c r="B1" s="1"/>
      <c r="C1" s="23" t="s">
        <v>40</v>
      </c>
      <c r="D1" s="16"/>
      <c r="E1" s="16"/>
      <c r="F1" s="16"/>
      <c r="G1" s="16"/>
      <c r="H1" s="16"/>
      <c r="I1" s="25" t="s">
        <v>44</v>
      </c>
      <c r="J1" s="24"/>
      <c r="K1" s="24"/>
      <c r="L1" s="24"/>
      <c r="M1" s="27" t="s">
        <v>45</v>
      </c>
      <c r="N1" s="26"/>
      <c r="O1" s="26"/>
      <c r="P1" s="26"/>
      <c r="Q1" s="26"/>
      <c r="R1" s="26"/>
      <c r="S1" s="22" t="s">
        <v>43</v>
      </c>
      <c r="T1" s="19"/>
      <c r="U1" s="20"/>
      <c r="V1" s="21"/>
      <c r="W1" s="19"/>
      <c r="X1" s="19"/>
      <c r="Y1" s="19"/>
      <c r="Z1" s="19"/>
      <c r="AA1" s="19"/>
      <c r="AB1" s="28" t="s">
        <v>41</v>
      </c>
      <c r="AC1" s="18"/>
      <c r="AD1" s="29" t="s">
        <v>42</v>
      </c>
      <c r="AE1"/>
      <c r="AF1"/>
      <c r="AG1"/>
      <c r="AH1"/>
    </row>
    <row r="2" spans="1:65" ht="30" customHeight="1">
      <c r="A2" s="11" t="s">
        <v>5</v>
      </c>
      <c r="B2" t="s">
        <v>1671</v>
      </c>
      <c r="C2" s="8" t="s">
        <v>2</v>
      </c>
      <c r="D2" s="8" t="s">
        <v>8</v>
      </c>
      <c r="E2" s="9" t="s">
        <v>46</v>
      </c>
      <c r="F2" s="10" t="s">
        <v>4</v>
      </c>
      <c r="G2" s="8" t="s">
        <v>49</v>
      </c>
      <c r="H2" s="8" t="s">
        <v>11</v>
      </c>
      <c r="I2" s="8" t="s">
        <v>47</v>
      </c>
      <c r="J2" s="8" t="s">
        <v>48</v>
      </c>
      <c r="K2" s="8" t="s">
        <v>78</v>
      </c>
      <c r="L2" s="8" t="s">
        <v>10</v>
      </c>
      <c r="M2" s="8" t="s">
        <v>27</v>
      </c>
      <c r="N2" s="8" t="s">
        <v>15</v>
      </c>
      <c r="O2" s="8" t="s">
        <v>16</v>
      </c>
      <c r="P2" s="8" t="s">
        <v>13</v>
      </c>
      <c r="Q2" s="8" t="s">
        <v>28</v>
      </c>
      <c r="R2" s="8" t="s">
        <v>29</v>
      </c>
      <c r="S2" s="13" t="s">
        <v>32</v>
      </c>
      <c r="T2" s="13" t="s">
        <v>33</v>
      </c>
      <c r="U2" s="13" t="s">
        <v>34</v>
      </c>
      <c r="V2" s="13" t="s">
        <v>35</v>
      </c>
      <c r="W2" s="13" t="s">
        <v>36</v>
      </c>
      <c r="X2" s="13" t="s">
        <v>37</v>
      </c>
      <c r="Y2" s="13" t="s">
        <v>138</v>
      </c>
      <c r="Z2" s="13" t="s">
        <v>38</v>
      </c>
      <c r="AA2" s="13" t="s">
        <v>171</v>
      </c>
      <c r="AB2" s="11" t="s">
        <v>12</v>
      </c>
      <c r="AC2" s="11" t="s">
        <v>39</v>
      </c>
      <c r="AD2" s="8" t="s">
        <v>26</v>
      </c>
      <c r="AE2" s="13" t="s">
        <v>743</v>
      </c>
      <c r="AF2" s="13" t="s">
        <v>744</v>
      </c>
      <c r="AG2" s="13" t="s">
        <v>745</v>
      </c>
      <c r="AH2" s="13" t="s">
        <v>746</v>
      </c>
      <c r="AI2" s="13" t="s">
        <v>747</v>
      </c>
      <c r="AJ2" s="13" t="s">
        <v>748</v>
      </c>
      <c r="AK2" s="13" t="s">
        <v>749</v>
      </c>
      <c r="AL2" s="13" t="s">
        <v>750</v>
      </c>
      <c r="AM2" s="13" t="s">
        <v>751</v>
      </c>
      <c r="AN2" s="13" t="s">
        <v>752</v>
      </c>
      <c r="AO2" s="13" t="s">
        <v>753</v>
      </c>
      <c r="AP2" s="13" t="s">
        <v>1420</v>
      </c>
      <c r="AQ2" s="117" t="s">
        <v>1608</v>
      </c>
      <c r="AR2" s="117" t="s">
        <v>1609</v>
      </c>
      <c r="AS2" s="117" t="s">
        <v>1610</v>
      </c>
      <c r="AT2" s="117" t="s">
        <v>1611</v>
      </c>
      <c r="AU2" s="117" t="s">
        <v>1612</v>
      </c>
      <c r="AV2" s="117" t="s">
        <v>1613</v>
      </c>
      <c r="AW2" s="117" t="s">
        <v>1614</v>
      </c>
      <c r="AX2" s="117" t="s">
        <v>1615</v>
      </c>
      <c r="AY2" s="117" t="s">
        <v>1617</v>
      </c>
      <c r="AZ2" s="117" t="s">
        <v>1658</v>
      </c>
      <c r="BA2" s="117" t="s">
        <v>1660</v>
      </c>
      <c r="BB2" s="117" t="s">
        <v>1661</v>
      </c>
      <c r="BC2" s="117" t="s">
        <v>1662</v>
      </c>
      <c r="BD2" s="117" t="s">
        <v>2294</v>
      </c>
      <c r="BE2" s="117" t="s">
        <v>2295</v>
      </c>
      <c r="BF2" s="117" t="s">
        <v>2296</v>
      </c>
      <c r="BG2" s="117" t="s">
        <v>2297</v>
      </c>
      <c r="BH2" s="117" t="s">
        <v>2298</v>
      </c>
      <c r="BI2" s="117" t="s">
        <v>2352</v>
      </c>
      <c r="BJ2" s="117" t="s">
        <v>2389</v>
      </c>
      <c r="BK2" s="117" t="s">
        <v>2441</v>
      </c>
      <c r="BL2" s="3"/>
      <c r="BM2" s="3"/>
    </row>
    <row r="3" spans="1:65" ht="41.45" customHeight="1">
      <c r="A3" s="65" t="s">
        <v>210</v>
      </c>
      <c r="C3" s="66"/>
      <c r="D3" s="66" t="s">
        <v>65</v>
      </c>
      <c r="E3" s="67">
        <v>184.75804862158517</v>
      </c>
      <c r="F3" s="69">
        <v>88.8653015752642</v>
      </c>
      <c r="G3" s="97" t="s">
        <v>1194</v>
      </c>
      <c r="H3" s="66"/>
      <c r="I3" s="70" t="s">
        <v>754</v>
      </c>
      <c r="J3" s="71"/>
      <c r="K3" s="71"/>
      <c r="L3" s="70" t="s">
        <v>754</v>
      </c>
      <c r="M3" s="74">
        <v>3711.823828350288</v>
      </c>
      <c r="N3" s="75">
        <v>1492.1917724609375</v>
      </c>
      <c r="O3" s="75">
        <v>6054.62744140625</v>
      </c>
      <c r="P3" s="76"/>
      <c r="Q3" s="77"/>
      <c r="R3" s="77"/>
      <c r="S3" s="48">
        <v>7</v>
      </c>
      <c r="T3" s="48"/>
      <c r="U3" s="48"/>
      <c r="V3" s="49">
        <v>210.199206</v>
      </c>
      <c r="W3" s="49">
        <v>0.004505</v>
      </c>
      <c r="X3" s="49">
        <v>0.026685</v>
      </c>
      <c r="Y3" s="49">
        <v>1.53199</v>
      </c>
      <c r="Z3" s="49">
        <v>0.19047619047619047</v>
      </c>
      <c r="AA3" s="49"/>
      <c r="AB3" s="72">
        <v>3</v>
      </c>
      <c r="AC3" s="72"/>
      <c r="AD3" s="73"/>
      <c r="AE3" s="79" t="s">
        <v>754</v>
      </c>
      <c r="AF3" s="79" t="s">
        <v>849</v>
      </c>
      <c r="AG3" s="79" t="s">
        <v>944</v>
      </c>
      <c r="AH3" s="79" t="s">
        <v>1035</v>
      </c>
      <c r="AI3" s="79" t="s">
        <v>1099</v>
      </c>
      <c r="AJ3" s="79">
        <v>284490</v>
      </c>
      <c r="AK3" s="79">
        <v>697</v>
      </c>
      <c r="AL3" s="79">
        <v>4880</v>
      </c>
      <c r="AM3" s="79">
        <v>701</v>
      </c>
      <c r="AN3" s="79" t="s">
        <v>1289</v>
      </c>
      <c r="AO3" s="96" t="s">
        <v>1290</v>
      </c>
      <c r="AP3" s="79" t="str">
        <f>REPLACE(INDEX(GroupVertices[Group],MATCH(Vertices[[#This Row],[Vertex]],GroupVertices[Vertex],0)),1,1,"")</f>
        <v>1</v>
      </c>
      <c r="AQ3" s="48">
        <v>7</v>
      </c>
      <c r="AR3" s="49">
        <v>10.144927536231885</v>
      </c>
      <c r="AS3" s="48">
        <v>5</v>
      </c>
      <c r="AT3" s="49">
        <v>7.246376811594203</v>
      </c>
      <c r="AU3" s="48">
        <v>0</v>
      </c>
      <c r="AV3" s="49">
        <v>0</v>
      </c>
      <c r="AW3" s="48">
        <v>57</v>
      </c>
      <c r="AX3" s="49">
        <v>82.6086956521739</v>
      </c>
      <c r="AY3" s="48">
        <v>69</v>
      </c>
      <c r="AZ3" s="118" t="s">
        <v>1659</v>
      </c>
      <c r="BA3" s="118" t="s">
        <v>1659</v>
      </c>
      <c r="BB3" s="118" t="s">
        <v>1659</v>
      </c>
      <c r="BC3" s="118" t="s">
        <v>1659</v>
      </c>
      <c r="BD3" s="118"/>
      <c r="BE3" s="118"/>
      <c r="BF3" s="118"/>
      <c r="BG3" s="118"/>
      <c r="BH3" s="118" t="s">
        <v>2299</v>
      </c>
      <c r="BI3" s="118" t="s">
        <v>2299</v>
      </c>
      <c r="BJ3" s="118" t="s">
        <v>2390</v>
      </c>
      <c r="BK3" s="118" t="s">
        <v>2390</v>
      </c>
      <c r="BL3" s="3"/>
      <c r="BM3" s="3"/>
    </row>
    <row r="4" spans="1:68" ht="41.45" customHeight="1">
      <c r="A4" s="65" t="s">
        <v>264</v>
      </c>
      <c r="C4" s="66"/>
      <c r="D4" s="66" t="s">
        <v>65</v>
      </c>
      <c r="E4" s="67">
        <v>184.36330141323344</v>
      </c>
      <c r="F4" s="69">
        <v>100</v>
      </c>
      <c r="G4" s="97" t="s">
        <v>1195</v>
      </c>
      <c r="H4" s="66"/>
      <c r="I4" s="70" t="s">
        <v>755</v>
      </c>
      <c r="J4" s="71"/>
      <c r="K4" s="71"/>
      <c r="L4" s="70" t="s">
        <v>755</v>
      </c>
      <c r="M4" s="74">
        <v>1</v>
      </c>
      <c r="N4" s="75">
        <v>442.8951416015625</v>
      </c>
      <c r="O4" s="75">
        <v>5339.44775390625</v>
      </c>
      <c r="P4" s="76"/>
      <c r="Q4" s="77"/>
      <c r="R4" s="77"/>
      <c r="S4" s="48">
        <v>1</v>
      </c>
      <c r="T4" s="81"/>
      <c r="U4" s="81"/>
      <c r="V4" s="49">
        <v>0</v>
      </c>
      <c r="W4" s="49">
        <v>0.00339</v>
      </c>
      <c r="X4" s="49">
        <v>0.003431</v>
      </c>
      <c r="Y4" s="49">
        <v>0.336027</v>
      </c>
      <c r="Z4" s="49">
        <v>0</v>
      </c>
      <c r="AA4" s="49"/>
      <c r="AB4" s="72">
        <v>4</v>
      </c>
      <c r="AC4" s="72"/>
      <c r="AD4" s="73"/>
      <c r="AE4" s="79" t="s">
        <v>755</v>
      </c>
      <c r="AF4" s="79" t="s">
        <v>850</v>
      </c>
      <c r="AG4" s="79" t="s">
        <v>945</v>
      </c>
      <c r="AH4" s="79" t="s">
        <v>1035</v>
      </c>
      <c r="AI4" s="79" t="s">
        <v>1100</v>
      </c>
      <c r="AJ4" s="79">
        <v>279556</v>
      </c>
      <c r="AK4" s="79">
        <v>639</v>
      </c>
      <c r="AL4" s="79">
        <v>4407</v>
      </c>
      <c r="AM4" s="79">
        <v>737</v>
      </c>
      <c r="AN4" s="79" t="s">
        <v>1289</v>
      </c>
      <c r="AO4" s="96" t="s">
        <v>1291</v>
      </c>
      <c r="AP4" s="79" t="str">
        <f>REPLACE(INDEX(GroupVertices[Group],MATCH(Vertices[[#This Row],[Vertex]],GroupVertices[Vertex],0)),1,1,"")</f>
        <v>1</v>
      </c>
      <c r="AQ4" s="48"/>
      <c r="AR4" s="49"/>
      <c r="AS4" s="48"/>
      <c r="AT4" s="49"/>
      <c r="AU4" s="48"/>
      <c r="AV4" s="49"/>
      <c r="AW4" s="48"/>
      <c r="AX4" s="49"/>
      <c r="AY4" s="48"/>
      <c r="AZ4" s="48"/>
      <c r="BA4" s="48"/>
      <c r="BB4" s="48"/>
      <c r="BC4" s="48"/>
      <c r="BD4" s="48"/>
      <c r="BE4" s="48"/>
      <c r="BF4" s="48"/>
      <c r="BG4" s="48"/>
      <c r="BH4" s="48"/>
      <c r="BI4" s="48"/>
      <c r="BJ4" s="48"/>
      <c r="BK4" s="48"/>
      <c r="BL4" s="2"/>
      <c r="BM4" s="3"/>
      <c r="BN4" s="3"/>
      <c r="BO4" s="3"/>
      <c r="BP4" s="3"/>
    </row>
    <row r="5" spans="1:68" ht="41.45" customHeight="1">
      <c r="A5" s="65" t="s">
        <v>211</v>
      </c>
      <c r="C5" s="66"/>
      <c r="D5" s="66" t="s">
        <v>65</v>
      </c>
      <c r="E5" s="67">
        <v>200.6243422219651</v>
      </c>
      <c r="F5" s="69">
        <v>100</v>
      </c>
      <c r="G5" s="97" t="s">
        <v>1196</v>
      </c>
      <c r="H5" s="66"/>
      <c r="I5" s="70" t="s">
        <v>756</v>
      </c>
      <c r="J5" s="71"/>
      <c r="K5" s="71"/>
      <c r="L5" s="70" t="s">
        <v>756</v>
      </c>
      <c r="M5" s="74">
        <v>1</v>
      </c>
      <c r="N5" s="75">
        <v>318.4394836425781</v>
      </c>
      <c r="O5" s="75">
        <v>2485.543212890625</v>
      </c>
      <c r="P5" s="76"/>
      <c r="Q5" s="77"/>
      <c r="R5" s="77"/>
      <c r="S5" s="48">
        <v>1</v>
      </c>
      <c r="T5" s="81"/>
      <c r="U5" s="81"/>
      <c r="V5" s="49">
        <v>0</v>
      </c>
      <c r="W5" s="49">
        <v>0.00304</v>
      </c>
      <c r="X5" s="49">
        <v>0.000375</v>
      </c>
      <c r="Y5" s="49">
        <v>0.395153</v>
      </c>
      <c r="Z5" s="49">
        <v>0</v>
      </c>
      <c r="AA5" s="49"/>
      <c r="AB5" s="72">
        <v>5</v>
      </c>
      <c r="AC5" s="72"/>
      <c r="AD5" s="73"/>
      <c r="AE5" s="79" t="s">
        <v>756</v>
      </c>
      <c r="AF5" s="79" t="s">
        <v>851</v>
      </c>
      <c r="AG5" s="79" t="s">
        <v>946</v>
      </c>
      <c r="AH5" s="79" t="s">
        <v>1036</v>
      </c>
      <c r="AI5" s="79" t="s">
        <v>1101</v>
      </c>
      <c r="AJ5" s="79">
        <v>482805</v>
      </c>
      <c r="AK5" s="79">
        <v>3065</v>
      </c>
      <c r="AL5" s="79">
        <v>2898</v>
      </c>
      <c r="AM5" s="79">
        <v>446</v>
      </c>
      <c r="AN5" s="79" t="s">
        <v>1289</v>
      </c>
      <c r="AO5" s="96" t="s">
        <v>1292</v>
      </c>
      <c r="AP5" s="79" t="str">
        <f>REPLACE(INDEX(GroupVertices[Group],MATCH(Vertices[[#This Row],[Vertex]],GroupVertices[Vertex],0)),1,1,"")</f>
        <v>2</v>
      </c>
      <c r="AQ5" s="48">
        <v>0</v>
      </c>
      <c r="AR5" s="49">
        <v>0</v>
      </c>
      <c r="AS5" s="48">
        <v>0</v>
      </c>
      <c r="AT5" s="49">
        <v>0</v>
      </c>
      <c r="AU5" s="48">
        <v>0</v>
      </c>
      <c r="AV5" s="49">
        <v>0</v>
      </c>
      <c r="AW5" s="48">
        <v>11</v>
      </c>
      <c r="AX5" s="49">
        <v>100</v>
      </c>
      <c r="AY5" s="48">
        <v>11</v>
      </c>
      <c r="AZ5" s="118" t="s">
        <v>1659</v>
      </c>
      <c r="BA5" s="118" t="s">
        <v>1659</v>
      </c>
      <c r="BB5" s="118" t="s">
        <v>1659</v>
      </c>
      <c r="BC5" s="118" t="s">
        <v>1659</v>
      </c>
      <c r="BD5" s="118"/>
      <c r="BE5" s="118"/>
      <c r="BF5" s="118"/>
      <c r="BG5" s="118"/>
      <c r="BH5" s="118" t="s">
        <v>2300</v>
      </c>
      <c r="BI5" s="118" t="s">
        <v>2300</v>
      </c>
      <c r="BJ5" s="118" t="s">
        <v>2391</v>
      </c>
      <c r="BK5" s="118" t="s">
        <v>2391</v>
      </c>
      <c r="BL5" s="2"/>
      <c r="BM5" s="3"/>
      <c r="BN5" s="3"/>
      <c r="BO5" s="3"/>
      <c r="BP5" s="3"/>
    </row>
    <row r="6" spans="1:68" ht="41.45" customHeight="1">
      <c r="A6" s="65" t="s">
        <v>265</v>
      </c>
      <c r="C6" s="66"/>
      <c r="D6" s="66" t="s">
        <v>65</v>
      </c>
      <c r="E6" s="67">
        <v>203.51926175723042</v>
      </c>
      <c r="F6" s="69">
        <v>94.92815987628367</v>
      </c>
      <c r="G6" s="97" t="s">
        <v>1197</v>
      </c>
      <c r="H6" s="66"/>
      <c r="I6" s="70" t="s">
        <v>757</v>
      </c>
      <c r="J6" s="71"/>
      <c r="K6" s="71"/>
      <c r="L6" s="70" t="s">
        <v>757</v>
      </c>
      <c r="M6" s="74">
        <v>1691.2752518971943</v>
      </c>
      <c r="N6" s="75">
        <v>1126.48388671875</v>
      </c>
      <c r="O6" s="75">
        <v>2430.297607421875</v>
      </c>
      <c r="P6" s="76"/>
      <c r="Q6" s="77"/>
      <c r="R6" s="77"/>
      <c r="S6" s="48">
        <v>3</v>
      </c>
      <c r="T6" s="81"/>
      <c r="U6" s="81"/>
      <c r="V6" s="49">
        <v>95.745455</v>
      </c>
      <c r="W6" s="49">
        <v>0.003906</v>
      </c>
      <c r="X6" s="49">
        <v>0.002914</v>
      </c>
      <c r="Y6" s="49">
        <v>0.865247</v>
      </c>
      <c r="Z6" s="49">
        <v>0</v>
      </c>
      <c r="AA6" s="49"/>
      <c r="AB6" s="72">
        <v>6</v>
      </c>
      <c r="AC6" s="72"/>
      <c r="AD6" s="73"/>
      <c r="AE6" s="79" t="s">
        <v>757</v>
      </c>
      <c r="AF6" s="79" t="s">
        <v>852</v>
      </c>
      <c r="AG6" s="79" t="s">
        <v>947</v>
      </c>
      <c r="AH6" s="79" t="s">
        <v>1037</v>
      </c>
      <c r="AI6" s="79" t="s">
        <v>1102</v>
      </c>
      <c r="AJ6" s="79">
        <v>518989</v>
      </c>
      <c r="AK6" s="79">
        <v>6078</v>
      </c>
      <c r="AL6" s="79">
        <v>3255</v>
      </c>
      <c r="AM6" s="79">
        <v>1098</v>
      </c>
      <c r="AN6" s="79" t="s">
        <v>1289</v>
      </c>
      <c r="AO6" s="96" t="s">
        <v>1293</v>
      </c>
      <c r="AP6" s="79" t="str">
        <f>REPLACE(INDEX(GroupVertices[Group],MATCH(Vertices[[#This Row],[Vertex]],GroupVertices[Vertex],0)),1,1,"")</f>
        <v>2</v>
      </c>
      <c r="AQ6" s="48"/>
      <c r="AR6" s="49"/>
      <c r="AS6" s="48"/>
      <c r="AT6" s="49"/>
      <c r="AU6" s="48"/>
      <c r="AV6" s="49"/>
      <c r="AW6" s="48"/>
      <c r="AX6" s="49"/>
      <c r="AY6" s="48"/>
      <c r="AZ6" s="48"/>
      <c r="BA6" s="48"/>
      <c r="BB6" s="48"/>
      <c r="BC6" s="48"/>
      <c r="BD6" s="48"/>
      <c r="BE6" s="48"/>
      <c r="BF6" s="48"/>
      <c r="BG6" s="48"/>
      <c r="BH6" s="48"/>
      <c r="BI6" s="48"/>
      <c r="BJ6" s="48"/>
      <c r="BK6" s="48"/>
      <c r="BL6" s="2"/>
      <c r="BM6" s="3"/>
      <c r="BN6" s="3"/>
      <c r="BO6" s="3"/>
      <c r="BP6" s="3"/>
    </row>
    <row r="7" spans="1:68" ht="41.45" customHeight="1">
      <c r="A7" s="65" t="s">
        <v>212</v>
      </c>
      <c r="C7" s="66"/>
      <c r="D7" s="66" t="s">
        <v>65</v>
      </c>
      <c r="E7" s="67">
        <v>176.0048853009248</v>
      </c>
      <c r="F7" s="69">
        <v>91.93869373277583</v>
      </c>
      <c r="G7" s="97" t="s">
        <v>1198</v>
      </c>
      <c r="H7" s="66"/>
      <c r="I7" s="70" t="s">
        <v>758</v>
      </c>
      <c r="J7" s="71"/>
      <c r="K7" s="71"/>
      <c r="L7" s="70" t="s">
        <v>758</v>
      </c>
      <c r="M7" s="74">
        <v>2687.56466865691</v>
      </c>
      <c r="N7" s="75">
        <v>7679.69921875</v>
      </c>
      <c r="O7" s="75">
        <v>3937.467529296875</v>
      </c>
      <c r="P7" s="76"/>
      <c r="Q7" s="77"/>
      <c r="R7" s="77"/>
      <c r="S7" s="48">
        <v>5</v>
      </c>
      <c r="T7" s="81"/>
      <c r="U7" s="81"/>
      <c r="V7" s="49">
        <v>152.180159</v>
      </c>
      <c r="W7" s="49">
        <v>0.003876</v>
      </c>
      <c r="X7" s="49">
        <v>0.006248</v>
      </c>
      <c r="Y7" s="49">
        <v>1.335817</v>
      </c>
      <c r="Z7" s="49">
        <v>0.1</v>
      </c>
      <c r="AA7" s="49"/>
      <c r="AB7" s="72">
        <v>7</v>
      </c>
      <c r="AC7" s="72"/>
      <c r="AD7" s="73"/>
      <c r="AE7" s="79" t="s">
        <v>758</v>
      </c>
      <c r="AF7" s="79" t="s">
        <v>853</v>
      </c>
      <c r="AG7" s="79" t="s">
        <v>948</v>
      </c>
      <c r="AH7" s="79" t="s">
        <v>1037</v>
      </c>
      <c r="AI7" s="79" t="s">
        <v>1103</v>
      </c>
      <c r="AJ7" s="79">
        <v>175083</v>
      </c>
      <c r="AK7" s="79">
        <v>802</v>
      </c>
      <c r="AL7" s="79">
        <v>1416</v>
      </c>
      <c r="AM7" s="79">
        <v>128</v>
      </c>
      <c r="AN7" s="79" t="s">
        <v>1289</v>
      </c>
      <c r="AO7" s="96" t="s">
        <v>1294</v>
      </c>
      <c r="AP7" s="79" t="str">
        <f>REPLACE(INDEX(GroupVertices[Group],MATCH(Vertices[[#This Row],[Vertex]],GroupVertices[Vertex],0)),1,1,"")</f>
        <v>6</v>
      </c>
      <c r="AQ7" s="48">
        <v>1</v>
      </c>
      <c r="AR7" s="49">
        <v>10</v>
      </c>
      <c r="AS7" s="48">
        <v>1</v>
      </c>
      <c r="AT7" s="49">
        <v>10</v>
      </c>
      <c r="AU7" s="48">
        <v>0</v>
      </c>
      <c r="AV7" s="49">
        <v>0</v>
      </c>
      <c r="AW7" s="48">
        <v>8</v>
      </c>
      <c r="AX7" s="49">
        <v>80</v>
      </c>
      <c r="AY7" s="48">
        <v>10</v>
      </c>
      <c r="AZ7" s="118" t="s">
        <v>1659</v>
      </c>
      <c r="BA7" s="118" t="s">
        <v>1659</v>
      </c>
      <c r="BB7" s="118" t="s">
        <v>1659</v>
      </c>
      <c r="BC7" s="118" t="s">
        <v>1659</v>
      </c>
      <c r="BD7" s="118"/>
      <c r="BE7" s="118"/>
      <c r="BF7" s="118"/>
      <c r="BG7" s="118"/>
      <c r="BH7" s="118" t="s">
        <v>2301</v>
      </c>
      <c r="BI7" s="118" t="s">
        <v>2301</v>
      </c>
      <c r="BJ7" s="118" t="s">
        <v>2392</v>
      </c>
      <c r="BK7" s="118" t="s">
        <v>2392</v>
      </c>
      <c r="BL7" s="2"/>
      <c r="BM7" s="3"/>
      <c r="BN7" s="3"/>
      <c r="BO7" s="3"/>
      <c r="BP7" s="3"/>
    </row>
    <row r="8" spans="1:68" ht="41.45" customHeight="1">
      <c r="A8" s="65" t="s">
        <v>266</v>
      </c>
      <c r="C8" s="66"/>
      <c r="D8" s="66" t="s">
        <v>65</v>
      </c>
      <c r="E8" s="67">
        <v>290.35020666818275</v>
      </c>
      <c r="F8" s="69">
        <v>100</v>
      </c>
      <c r="G8" s="97" t="s">
        <v>1199</v>
      </c>
      <c r="H8" s="66"/>
      <c r="I8" s="70" t="s">
        <v>759</v>
      </c>
      <c r="J8" s="71"/>
      <c r="K8" s="71"/>
      <c r="L8" s="70" t="s">
        <v>759</v>
      </c>
      <c r="M8" s="74">
        <v>1</v>
      </c>
      <c r="N8" s="75">
        <v>8502.333984375</v>
      </c>
      <c r="O8" s="75">
        <v>4420.5078125</v>
      </c>
      <c r="P8" s="76"/>
      <c r="Q8" s="77"/>
      <c r="R8" s="77"/>
      <c r="S8" s="48">
        <v>1</v>
      </c>
      <c r="T8" s="81"/>
      <c r="U8" s="81"/>
      <c r="V8" s="49">
        <v>0</v>
      </c>
      <c r="W8" s="49">
        <v>0.003021</v>
      </c>
      <c r="X8" s="49">
        <v>0.000803</v>
      </c>
      <c r="Y8" s="49">
        <v>0.377089</v>
      </c>
      <c r="Z8" s="49">
        <v>0</v>
      </c>
      <c r="AA8" s="49"/>
      <c r="AB8" s="72">
        <v>8</v>
      </c>
      <c r="AC8" s="72"/>
      <c r="AD8" s="73"/>
      <c r="AE8" s="79" t="s">
        <v>759</v>
      </c>
      <c r="AF8" s="79" t="s">
        <v>854</v>
      </c>
      <c r="AG8" s="79" t="s">
        <v>949</v>
      </c>
      <c r="AH8" s="79" t="s">
        <v>1038</v>
      </c>
      <c r="AI8" s="79" t="s">
        <v>1104</v>
      </c>
      <c r="AJ8" s="79">
        <v>1604301</v>
      </c>
      <c r="AK8" s="79">
        <v>2985</v>
      </c>
      <c r="AL8" s="79">
        <v>18335</v>
      </c>
      <c r="AM8" s="79">
        <v>10772</v>
      </c>
      <c r="AN8" s="79" t="s">
        <v>1289</v>
      </c>
      <c r="AO8" s="96" t="s">
        <v>1295</v>
      </c>
      <c r="AP8" s="79" t="str">
        <f>REPLACE(INDEX(GroupVertices[Group],MATCH(Vertices[[#This Row],[Vertex]],GroupVertices[Vertex],0)),1,1,"")</f>
        <v>6</v>
      </c>
      <c r="AQ8" s="48"/>
      <c r="AR8" s="49"/>
      <c r="AS8" s="48"/>
      <c r="AT8" s="49"/>
      <c r="AU8" s="48"/>
      <c r="AV8" s="49"/>
      <c r="AW8" s="48"/>
      <c r="AX8" s="49"/>
      <c r="AY8" s="48"/>
      <c r="AZ8" s="48"/>
      <c r="BA8" s="48"/>
      <c r="BB8" s="48"/>
      <c r="BC8" s="48"/>
      <c r="BD8" s="48"/>
      <c r="BE8" s="48"/>
      <c r="BF8" s="48"/>
      <c r="BG8" s="48"/>
      <c r="BH8" s="48"/>
      <c r="BI8" s="48"/>
      <c r="BJ8" s="48"/>
      <c r="BK8" s="48"/>
      <c r="BL8" s="2"/>
      <c r="BM8" s="3"/>
      <c r="BN8" s="3"/>
      <c r="BO8" s="3"/>
      <c r="BP8" s="3"/>
    </row>
    <row r="9" spans="1:68" ht="41.45" customHeight="1">
      <c r="A9" s="65" t="s">
        <v>213</v>
      </c>
      <c r="C9" s="66"/>
      <c r="D9" s="66" t="s">
        <v>65</v>
      </c>
      <c r="E9" s="67">
        <v>177.0335162003529</v>
      </c>
      <c r="F9" s="69">
        <v>96.13303494112287</v>
      </c>
      <c r="G9" s="97" t="s">
        <v>1200</v>
      </c>
      <c r="H9" s="66"/>
      <c r="I9" s="70" t="s">
        <v>760</v>
      </c>
      <c r="J9" s="71"/>
      <c r="K9" s="71"/>
      <c r="L9" s="70" t="s">
        <v>760</v>
      </c>
      <c r="M9" s="74">
        <v>1289.7305552884486</v>
      </c>
      <c r="N9" s="75">
        <v>5196.17236328125</v>
      </c>
      <c r="O9" s="75">
        <v>1365.96337890625</v>
      </c>
      <c r="P9" s="76"/>
      <c r="Q9" s="77"/>
      <c r="R9" s="77"/>
      <c r="S9" s="48">
        <v>3</v>
      </c>
      <c r="T9" s="81"/>
      <c r="U9" s="81"/>
      <c r="V9" s="49">
        <v>73</v>
      </c>
      <c r="W9" s="49">
        <v>0.002494</v>
      </c>
      <c r="X9" s="49">
        <v>0.000116</v>
      </c>
      <c r="Y9" s="49">
        <v>1.266687</v>
      </c>
      <c r="Z9" s="49">
        <v>0.3333333333333333</v>
      </c>
      <c r="AA9" s="49"/>
      <c r="AB9" s="72">
        <v>9</v>
      </c>
      <c r="AC9" s="72"/>
      <c r="AD9" s="73"/>
      <c r="AE9" s="79" t="s">
        <v>760</v>
      </c>
      <c r="AF9" s="79" t="s">
        <v>855</v>
      </c>
      <c r="AG9" s="79" t="s">
        <v>950</v>
      </c>
      <c r="AH9" s="79" t="s">
        <v>1039</v>
      </c>
      <c r="AI9" s="79" t="s">
        <v>1105</v>
      </c>
      <c r="AJ9" s="79">
        <v>187940</v>
      </c>
      <c r="AK9" s="79">
        <v>546</v>
      </c>
      <c r="AL9" s="79">
        <v>1538</v>
      </c>
      <c r="AM9" s="79">
        <v>243</v>
      </c>
      <c r="AN9" s="79" t="s">
        <v>1289</v>
      </c>
      <c r="AO9" s="96" t="s">
        <v>1296</v>
      </c>
      <c r="AP9" s="79" t="str">
        <f>REPLACE(INDEX(GroupVertices[Group],MATCH(Vertices[[#This Row],[Vertex]],GroupVertices[Vertex],0)),1,1,"")</f>
        <v>7</v>
      </c>
      <c r="AQ9" s="48">
        <v>3</v>
      </c>
      <c r="AR9" s="49">
        <v>2.7777777777777777</v>
      </c>
      <c r="AS9" s="48">
        <v>0</v>
      </c>
      <c r="AT9" s="49">
        <v>0</v>
      </c>
      <c r="AU9" s="48">
        <v>0</v>
      </c>
      <c r="AV9" s="49">
        <v>0</v>
      </c>
      <c r="AW9" s="48">
        <v>105</v>
      </c>
      <c r="AX9" s="49">
        <v>97.22222222222223</v>
      </c>
      <c r="AY9" s="48">
        <v>108</v>
      </c>
      <c r="AZ9" s="118" t="s">
        <v>1659</v>
      </c>
      <c r="BA9" s="118" t="s">
        <v>1659</v>
      </c>
      <c r="BB9" s="118" t="s">
        <v>1659</v>
      </c>
      <c r="BC9" s="118" t="s">
        <v>1659</v>
      </c>
      <c r="BD9" s="118"/>
      <c r="BE9" s="118"/>
      <c r="BF9" s="118"/>
      <c r="BG9" s="118"/>
      <c r="BH9" s="118" t="s">
        <v>2302</v>
      </c>
      <c r="BI9" s="118" t="s">
        <v>2353</v>
      </c>
      <c r="BJ9" s="118" t="s">
        <v>2393</v>
      </c>
      <c r="BK9" s="118" t="s">
        <v>2393</v>
      </c>
      <c r="BL9" s="2"/>
      <c r="BM9" s="3"/>
      <c r="BN9" s="3"/>
      <c r="BO9" s="3"/>
      <c r="BP9" s="3"/>
    </row>
    <row r="10" spans="1:68" ht="41.45" customHeight="1">
      <c r="A10" s="65" t="s">
        <v>267</v>
      </c>
      <c r="C10" s="66"/>
      <c r="D10" s="66" t="s">
        <v>65</v>
      </c>
      <c r="E10" s="67">
        <v>166.99634437810414</v>
      </c>
      <c r="F10" s="69">
        <v>100</v>
      </c>
      <c r="G10" s="97" t="s">
        <v>1201</v>
      </c>
      <c r="H10" s="66"/>
      <c r="I10" s="70" t="s">
        <v>761</v>
      </c>
      <c r="J10" s="71"/>
      <c r="K10" s="71"/>
      <c r="L10" s="70" t="s">
        <v>761</v>
      </c>
      <c r="M10" s="74">
        <v>1</v>
      </c>
      <c r="N10" s="75">
        <v>4500.611328125</v>
      </c>
      <c r="O10" s="75">
        <v>1705.964111328125</v>
      </c>
      <c r="P10" s="76"/>
      <c r="Q10" s="77"/>
      <c r="R10" s="77"/>
      <c r="S10" s="48">
        <v>1</v>
      </c>
      <c r="T10" s="81"/>
      <c r="U10" s="81"/>
      <c r="V10" s="49">
        <v>0</v>
      </c>
      <c r="W10" s="49">
        <v>0.00211</v>
      </c>
      <c r="X10" s="49">
        <v>1.5E-05</v>
      </c>
      <c r="Y10" s="49">
        <v>0.508894</v>
      </c>
      <c r="Z10" s="49">
        <v>0</v>
      </c>
      <c r="AA10" s="49"/>
      <c r="AB10" s="72">
        <v>10</v>
      </c>
      <c r="AC10" s="72"/>
      <c r="AD10" s="73"/>
      <c r="AE10" s="79" t="s">
        <v>761</v>
      </c>
      <c r="AF10" s="79" t="s">
        <v>856</v>
      </c>
      <c r="AG10" s="79" t="s">
        <v>951</v>
      </c>
      <c r="AH10" s="79" t="s">
        <v>1040</v>
      </c>
      <c r="AI10" s="79" t="s">
        <v>1106</v>
      </c>
      <c r="AJ10" s="79">
        <v>62484</v>
      </c>
      <c r="AK10" s="79">
        <v>195</v>
      </c>
      <c r="AL10" s="79">
        <v>353</v>
      </c>
      <c r="AM10" s="79">
        <v>60</v>
      </c>
      <c r="AN10" s="79" t="s">
        <v>1289</v>
      </c>
      <c r="AO10" s="96" t="s">
        <v>1297</v>
      </c>
      <c r="AP10" s="79" t="str">
        <f>REPLACE(INDEX(GroupVertices[Group],MATCH(Vertices[[#This Row],[Vertex]],GroupVertices[Vertex],0)),1,1,"")</f>
        <v>7</v>
      </c>
      <c r="AQ10" s="48"/>
      <c r="AR10" s="49"/>
      <c r="AS10" s="48"/>
      <c r="AT10" s="49"/>
      <c r="AU10" s="48"/>
      <c r="AV10" s="49"/>
      <c r="AW10" s="48"/>
      <c r="AX10" s="49"/>
      <c r="AY10" s="48"/>
      <c r="AZ10" s="48"/>
      <c r="BA10" s="48"/>
      <c r="BB10" s="48"/>
      <c r="BC10" s="48"/>
      <c r="BD10" s="48"/>
      <c r="BE10" s="48"/>
      <c r="BF10" s="48"/>
      <c r="BG10" s="48"/>
      <c r="BH10" s="48"/>
      <c r="BI10" s="48"/>
      <c r="BJ10" s="48"/>
      <c r="BK10" s="48"/>
      <c r="BL10" s="2"/>
      <c r="BM10" s="3"/>
      <c r="BN10" s="3"/>
      <c r="BO10" s="3"/>
      <c r="BP10" s="3"/>
    </row>
    <row r="11" spans="1:68" ht="41.45" customHeight="1">
      <c r="A11" s="65" t="s">
        <v>214</v>
      </c>
      <c r="C11" s="66"/>
      <c r="D11" s="66" t="s">
        <v>65</v>
      </c>
      <c r="E11" s="67">
        <v>171.71370952728196</v>
      </c>
      <c r="F11" s="69">
        <v>96.13303494112287</v>
      </c>
      <c r="G11" s="97" t="s">
        <v>1202</v>
      </c>
      <c r="H11" s="66"/>
      <c r="I11" s="70" t="s">
        <v>762</v>
      </c>
      <c r="J11" s="71"/>
      <c r="K11" s="71"/>
      <c r="L11" s="70" t="s">
        <v>762</v>
      </c>
      <c r="M11" s="74">
        <v>1289.7305552884486</v>
      </c>
      <c r="N11" s="75">
        <v>9250.2041015625</v>
      </c>
      <c r="O11" s="75">
        <v>3926.496337890625</v>
      </c>
      <c r="P11" s="76"/>
      <c r="Q11" s="77"/>
      <c r="R11" s="77"/>
      <c r="S11" s="48">
        <v>2</v>
      </c>
      <c r="T11" s="81"/>
      <c r="U11" s="81"/>
      <c r="V11" s="49">
        <v>73</v>
      </c>
      <c r="W11" s="49">
        <v>0.003236</v>
      </c>
      <c r="X11" s="49">
        <v>0.000778</v>
      </c>
      <c r="Y11" s="49">
        <v>0.80157</v>
      </c>
      <c r="Z11" s="49">
        <v>0</v>
      </c>
      <c r="AA11" s="49"/>
      <c r="AB11" s="72">
        <v>11</v>
      </c>
      <c r="AC11" s="72"/>
      <c r="AD11" s="73"/>
      <c r="AE11" s="79" t="s">
        <v>762</v>
      </c>
      <c r="AF11" s="79" t="s">
        <v>857</v>
      </c>
      <c r="AG11" s="79" t="s">
        <v>952</v>
      </c>
      <c r="AH11" s="79" t="s">
        <v>1041</v>
      </c>
      <c r="AI11" s="79" t="s">
        <v>1107</v>
      </c>
      <c r="AJ11" s="79">
        <v>121447</v>
      </c>
      <c r="AK11" s="79">
        <v>167</v>
      </c>
      <c r="AL11" s="79">
        <v>1806</v>
      </c>
      <c r="AM11" s="79">
        <v>61</v>
      </c>
      <c r="AN11" s="79" t="s">
        <v>1289</v>
      </c>
      <c r="AO11" s="96" t="s">
        <v>1298</v>
      </c>
      <c r="AP11" s="79" t="str">
        <f>REPLACE(INDEX(GroupVertices[Group],MATCH(Vertices[[#This Row],[Vertex]],GroupVertices[Vertex],0)),1,1,"")</f>
        <v>10</v>
      </c>
      <c r="AQ11" s="48">
        <v>0</v>
      </c>
      <c r="AR11" s="49">
        <v>0</v>
      </c>
      <c r="AS11" s="48">
        <v>0</v>
      </c>
      <c r="AT11" s="49">
        <v>0</v>
      </c>
      <c r="AU11" s="48">
        <v>0</v>
      </c>
      <c r="AV11" s="49">
        <v>0</v>
      </c>
      <c r="AW11" s="48">
        <v>15</v>
      </c>
      <c r="AX11" s="49">
        <v>100</v>
      </c>
      <c r="AY11" s="48">
        <v>15</v>
      </c>
      <c r="AZ11" s="118" t="s">
        <v>1659</v>
      </c>
      <c r="BA11" s="118" t="s">
        <v>1659</v>
      </c>
      <c r="BB11" s="118" t="s">
        <v>1659</v>
      </c>
      <c r="BC11" s="118" t="s">
        <v>1659</v>
      </c>
      <c r="BD11" s="118"/>
      <c r="BE11" s="118"/>
      <c r="BF11" s="118"/>
      <c r="BG11" s="118"/>
      <c r="BH11" s="118" t="s">
        <v>2303</v>
      </c>
      <c r="BI11" s="118" t="s">
        <v>2303</v>
      </c>
      <c r="BJ11" s="118" t="s">
        <v>2394</v>
      </c>
      <c r="BK11" s="118" t="s">
        <v>2394</v>
      </c>
      <c r="BL11" s="2"/>
      <c r="BM11" s="3"/>
      <c r="BN11" s="3"/>
      <c r="BO11" s="3"/>
      <c r="BP11" s="3"/>
    </row>
    <row r="12" spans="1:68" ht="41.45" customHeight="1">
      <c r="A12" s="65" t="s">
        <v>268</v>
      </c>
      <c r="C12" s="66"/>
      <c r="D12" s="66" t="s">
        <v>65</v>
      </c>
      <c r="E12" s="67">
        <v>163.61939161820987</v>
      </c>
      <c r="F12" s="69">
        <v>100</v>
      </c>
      <c r="G12" s="97" t="s">
        <v>1203</v>
      </c>
      <c r="H12" s="66"/>
      <c r="I12" s="70" t="s">
        <v>763</v>
      </c>
      <c r="J12" s="71"/>
      <c r="K12" s="71"/>
      <c r="L12" s="70" t="s">
        <v>763</v>
      </c>
      <c r="M12" s="74">
        <v>1</v>
      </c>
      <c r="N12" s="75">
        <v>9680.560546875</v>
      </c>
      <c r="O12" s="75">
        <v>2918.783203125</v>
      </c>
      <c r="P12" s="76"/>
      <c r="Q12" s="77"/>
      <c r="R12" s="77"/>
      <c r="S12" s="48">
        <v>1</v>
      </c>
      <c r="T12" s="81"/>
      <c r="U12" s="81"/>
      <c r="V12" s="49">
        <v>0</v>
      </c>
      <c r="W12" s="49">
        <v>0.002618</v>
      </c>
      <c r="X12" s="49">
        <v>0.0001</v>
      </c>
      <c r="Y12" s="49">
        <v>0.490667</v>
      </c>
      <c r="Z12" s="49">
        <v>0</v>
      </c>
      <c r="AA12" s="49"/>
      <c r="AB12" s="72">
        <v>12</v>
      </c>
      <c r="AC12" s="72"/>
      <c r="AD12" s="73"/>
      <c r="AE12" s="79" t="s">
        <v>763</v>
      </c>
      <c r="AF12" s="79" t="s">
        <v>858</v>
      </c>
      <c r="AG12" s="79" t="s">
        <v>953</v>
      </c>
      <c r="AH12" s="79" t="s">
        <v>1042</v>
      </c>
      <c r="AI12" s="79" t="s">
        <v>1108</v>
      </c>
      <c r="AJ12" s="79">
        <v>20275</v>
      </c>
      <c r="AK12" s="79">
        <v>168</v>
      </c>
      <c r="AL12" s="79">
        <v>385</v>
      </c>
      <c r="AM12" s="79">
        <v>19</v>
      </c>
      <c r="AN12" s="79" t="s">
        <v>1289</v>
      </c>
      <c r="AO12" s="96" t="s">
        <v>1299</v>
      </c>
      <c r="AP12" s="79" t="str">
        <f>REPLACE(INDEX(GroupVertices[Group],MATCH(Vertices[[#This Row],[Vertex]],GroupVertices[Vertex],0)),1,1,"")</f>
        <v>10</v>
      </c>
      <c r="AQ12" s="48"/>
      <c r="AR12" s="49"/>
      <c r="AS12" s="48"/>
      <c r="AT12" s="49"/>
      <c r="AU12" s="48"/>
      <c r="AV12" s="49"/>
      <c r="AW12" s="48"/>
      <c r="AX12" s="49"/>
      <c r="AY12" s="48"/>
      <c r="AZ12" s="48"/>
      <c r="BA12" s="48"/>
      <c r="BB12" s="48"/>
      <c r="BC12" s="48"/>
      <c r="BD12" s="48"/>
      <c r="BE12" s="48"/>
      <c r="BF12" s="48"/>
      <c r="BG12" s="48"/>
      <c r="BH12" s="48"/>
      <c r="BI12" s="48"/>
      <c r="BJ12" s="48"/>
      <c r="BK12" s="48"/>
      <c r="BL12" s="2"/>
      <c r="BM12" s="3"/>
      <c r="BN12" s="3"/>
      <c r="BO12" s="3"/>
      <c r="BP12" s="3"/>
    </row>
    <row r="13" spans="1:68" ht="41.45" customHeight="1">
      <c r="A13" s="65" t="s">
        <v>215</v>
      </c>
      <c r="C13" s="66"/>
      <c r="D13" s="66" t="s">
        <v>65</v>
      </c>
      <c r="E13" s="67">
        <v>165.7192963562739</v>
      </c>
      <c r="F13" s="69">
        <v>98.18150061714466</v>
      </c>
      <c r="G13" s="97" t="s">
        <v>1204</v>
      </c>
      <c r="H13" s="66"/>
      <c r="I13" s="70" t="s">
        <v>764</v>
      </c>
      <c r="J13" s="71"/>
      <c r="K13" s="71"/>
      <c r="L13" s="70" t="s">
        <v>764</v>
      </c>
      <c r="M13" s="74">
        <v>607.0452276595868</v>
      </c>
      <c r="N13" s="75">
        <v>7289.62109375</v>
      </c>
      <c r="O13" s="75">
        <v>4956.15185546875</v>
      </c>
      <c r="P13" s="76"/>
      <c r="Q13" s="77"/>
      <c r="R13" s="77"/>
      <c r="S13" s="48">
        <v>3</v>
      </c>
      <c r="T13" s="81"/>
      <c r="U13" s="81"/>
      <c r="V13" s="49">
        <v>34.329365</v>
      </c>
      <c r="W13" s="49">
        <v>0.003968</v>
      </c>
      <c r="X13" s="49">
        <v>0.008067</v>
      </c>
      <c r="Y13" s="49">
        <v>0.708282</v>
      </c>
      <c r="Z13" s="49">
        <v>0</v>
      </c>
      <c r="AA13" s="49"/>
      <c r="AB13" s="72">
        <v>13</v>
      </c>
      <c r="AC13" s="72"/>
      <c r="AD13" s="73"/>
      <c r="AE13" s="79" t="s">
        <v>764</v>
      </c>
      <c r="AF13" s="79" t="s">
        <v>859</v>
      </c>
      <c r="AG13" s="79" t="s">
        <v>954</v>
      </c>
      <c r="AH13" s="79" t="s">
        <v>1043</v>
      </c>
      <c r="AI13" s="79" t="s">
        <v>1109</v>
      </c>
      <c r="AJ13" s="79">
        <v>46522</v>
      </c>
      <c r="AK13" s="79">
        <v>391</v>
      </c>
      <c r="AL13" s="79">
        <v>681</v>
      </c>
      <c r="AM13" s="79">
        <v>28</v>
      </c>
      <c r="AN13" s="79" t="s">
        <v>1289</v>
      </c>
      <c r="AO13" s="96" t="s">
        <v>1300</v>
      </c>
      <c r="AP13" s="79" t="str">
        <f>REPLACE(INDEX(GroupVertices[Group],MATCH(Vertices[[#This Row],[Vertex]],GroupVertices[Vertex],0)),1,1,"")</f>
        <v>6</v>
      </c>
      <c r="AQ13" s="48">
        <v>3</v>
      </c>
      <c r="AR13" s="49">
        <v>5.660377358490566</v>
      </c>
      <c r="AS13" s="48">
        <v>3</v>
      </c>
      <c r="AT13" s="49">
        <v>5.660377358490566</v>
      </c>
      <c r="AU13" s="48">
        <v>0</v>
      </c>
      <c r="AV13" s="49">
        <v>0</v>
      </c>
      <c r="AW13" s="48">
        <v>47</v>
      </c>
      <c r="AX13" s="49">
        <v>88.67924528301887</v>
      </c>
      <c r="AY13" s="48">
        <v>53</v>
      </c>
      <c r="AZ13" s="118" t="s">
        <v>1659</v>
      </c>
      <c r="BA13" s="118" t="s">
        <v>1659</v>
      </c>
      <c r="BB13" s="118" t="s">
        <v>1659</v>
      </c>
      <c r="BC13" s="118" t="s">
        <v>1659</v>
      </c>
      <c r="BD13" s="118"/>
      <c r="BE13" s="118"/>
      <c r="BF13" s="118"/>
      <c r="BG13" s="118"/>
      <c r="BH13" s="118" t="s">
        <v>2304</v>
      </c>
      <c r="BI13" s="118" t="s">
        <v>2304</v>
      </c>
      <c r="BJ13" s="118" t="s">
        <v>2395</v>
      </c>
      <c r="BK13" s="118" t="s">
        <v>2395</v>
      </c>
      <c r="BL13" s="2"/>
      <c r="BM13" s="3"/>
      <c r="BN13" s="3"/>
      <c r="BO13" s="3"/>
      <c r="BP13" s="3"/>
    </row>
    <row r="14" spans="1:68" ht="41.45" customHeight="1">
      <c r="A14" s="65" t="s">
        <v>269</v>
      </c>
      <c r="C14" s="66"/>
      <c r="D14" s="66" t="s">
        <v>65</v>
      </c>
      <c r="E14" s="67">
        <v>183.49460153721336</v>
      </c>
      <c r="F14" s="69">
        <v>91.95833600827845</v>
      </c>
      <c r="G14" s="97" t="s">
        <v>1205</v>
      </c>
      <c r="H14" s="66"/>
      <c r="I14" s="70" t="s">
        <v>765</v>
      </c>
      <c r="J14" s="71"/>
      <c r="K14" s="71"/>
      <c r="L14" s="70" t="s">
        <v>765</v>
      </c>
      <c r="M14" s="74">
        <v>2681.018552974401</v>
      </c>
      <c r="N14" s="75">
        <v>3406.315185546875</v>
      </c>
      <c r="O14" s="75">
        <v>6900.88720703125</v>
      </c>
      <c r="P14" s="76"/>
      <c r="Q14" s="77"/>
      <c r="R14" s="77"/>
      <c r="S14" s="48">
        <v>9</v>
      </c>
      <c r="T14" s="81"/>
      <c r="U14" s="81"/>
      <c r="V14" s="49">
        <v>151.809355</v>
      </c>
      <c r="W14" s="49">
        <v>0.004739</v>
      </c>
      <c r="X14" s="49">
        <v>0.038291</v>
      </c>
      <c r="Y14" s="49">
        <v>1.654299</v>
      </c>
      <c r="Z14" s="49">
        <v>0.3333333333333333</v>
      </c>
      <c r="AA14" s="49"/>
      <c r="AB14" s="72">
        <v>14</v>
      </c>
      <c r="AC14" s="72"/>
      <c r="AD14" s="73"/>
      <c r="AE14" s="79" t="s">
        <v>765</v>
      </c>
      <c r="AF14" s="79" t="s">
        <v>860</v>
      </c>
      <c r="AG14" s="79" t="s">
        <v>955</v>
      </c>
      <c r="AH14" s="79" t="s">
        <v>1037</v>
      </c>
      <c r="AI14" s="79" t="s">
        <v>1110</v>
      </c>
      <c r="AJ14" s="79">
        <v>268698</v>
      </c>
      <c r="AK14" s="79">
        <v>2015</v>
      </c>
      <c r="AL14" s="79">
        <v>1595</v>
      </c>
      <c r="AM14" s="79">
        <v>1277</v>
      </c>
      <c r="AN14" s="79" t="s">
        <v>1289</v>
      </c>
      <c r="AO14" s="96" t="s">
        <v>1301</v>
      </c>
      <c r="AP14" s="79" t="str">
        <f>REPLACE(INDEX(GroupVertices[Group],MATCH(Vertices[[#This Row],[Vertex]],GroupVertices[Vertex],0)),1,1,"")</f>
        <v>1</v>
      </c>
      <c r="AQ14" s="48"/>
      <c r="AR14" s="49"/>
      <c r="AS14" s="48"/>
      <c r="AT14" s="49"/>
      <c r="AU14" s="48"/>
      <c r="AV14" s="49"/>
      <c r="AW14" s="48"/>
      <c r="AX14" s="49"/>
      <c r="AY14" s="48"/>
      <c r="AZ14" s="48"/>
      <c r="BA14" s="48"/>
      <c r="BB14" s="48"/>
      <c r="BC14" s="48"/>
      <c r="BD14" s="48"/>
      <c r="BE14" s="48"/>
      <c r="BF14" s="48"/>
      <c r="BG14" s="48"/>
      <c r="BH14" s="48"/>
      <c r="BI14" s="48"/>
      <c r="BJ14" s="48"/>
      <c r="BK14" s="48"/>
      <c r="BL14" s="2"/>
      <c r="BM14" s="3"/>
      <c r="BN14" s="3"/>
      <c r="BO14" s="3"/>
      <c r="BP14" s="3"/>
    </row>
    <row r="15" spans="1:68" ht="41.45" customHeight="1">
      <c r="A15" s="65" t="s">
        <v>242</v>
      </c>
      <c r="C15" s="66"/>
      <c r="D15" s="66" t="s">
        <v>65</v>
      </c>
      <c r="E15" s="67">
        <v>162.44811088649737</v>
      </c>
      <c r="F15" s="69">
        <v>93.70993075084881</v>
      </c>
      <c r="G15" s="97" t="s">
        <v>1206</v>
      </c>
      <c r="H15" s="66"/>
      <c r="I15" s="70" t="s">
        <v>766</v>
      </c>
      <c r="J15" s="71"/>
      <c r="K15" s="71"/>
      <c r="L15" s="70" t="s">
        <v>766</v>
      </c>
      <c r="M15" s="74">
        <v>2097.2704117671174</v>
      </c>
      <c r="N15" s="75">
        <v>5605.87060546875</v>
      </c>
      <c r="O15" s="75">
        <v>3594.417724609375</v>
      </c>
      <c r="P15" s="76"/>
      <c r="Q15" s="77"/>
      <c r="R15" s="77"/>
      <c r="S15" s="48">
        <v>6</v>
      </c>
      <c r="T15" s="81"/>
      <c r="U15" s="81"/>
      <c r="V15" s="49">
        <v>118.743006</v>
      </c>
      <c r="W15" s="49">
        <v>0.004505</v>
      </c>
      <c r="X15" s="49">
        <v>0.018205</v>
      </c>
      <c r="Y15" s="49">
        <v>1.23497</v>
      </c>
      <c r="Z15" s="49">
        <v>0.13333333333333333</v>
      </c>
      <c r="AA15" s="49"/>
      <c r="AB15" s="72">
        <v>15</v>
      </c>
      <c r="AC15" s="72"/>
      <c r="AD15" s="73"/>
      <c r="AE15" s="79" t="s">
        <v>766</v>
      </c>
      <c r="AF15" s="79" t="s">
        <v>861</v>
      </c>
      <c r="AG15" s="79" t="s">
        <v>956</v>
      </c>
      <c r="AH15" s="79" t="s">
        <v>1043</v>
      </c>
      <c r="AI15" s="79" t="s">
        <v>1111</v>
      </c>
      <c r="AJ15" s="79">
        <v>5635</v>
      </c>
      <c r="AK15" s="79">
        <v>140</v>
      </c>
      <c r="AL15" s="79">
        <v>141</v>
      </c>
      <c r="AM15" s="79">
        <v>10</v>
      </c>
      <c r="AN15" s="79" t="s">
        <v>1289</v>
      </c>
      <c r="AO15" s="96" t="s">
        <v>1302</v>
      </c>
      <c r="AP15" s="79" t="str">
        <f>REPLACE(INDEX(GroupVertices[Group],MATCH(Vertices[[#This Row],[Vertex]],GroupVertices[Vertex],0)),1,1,"")</f>
        <v>5</v>
      </c>
      <c r="AQ15" s="48">
        <v>4</v>
      </c>
      <c r="AR15" s="49">
        <v>8.16326530612245</v>
      </c>
      <c r="AS15" s="48">
        <v>0</v>
      </c>
      <c r="AT15" s="49">
        <v>0</v>
      </c>
      <c r="AU15" s="48">
        <v>0</v>
      </c>
      <c r="AV15" s="49">
        <v>0</v>
      </c>
      <c r="AW15" s="48">
        <v>45</v>
      </c>
      <c r="AX15" s="49">
        <v>91.83673469387755</v>
      </c>
      <c r="AY15" s="48">
        <v>49</v>
      </c>
      <c r="AZ15" s="118" t="s">
        <v>1659</v>
      </c>
      <c r="BA15" s="118" t="s">
        <v>1659</v>
      </c>
      <c r="BB15" s="118" t="s">
        <v>1659</v>
      </c>
      <c r="BC15" s="118" t="s">
        <v>1659</v>
      </c>
      <c r="BD15" s="118"/>
      <c r="BE15" s="118"/>
      <c r="BF15" s="118"/>
      <c r="BG15" s="118"/>
      <c r="BH15" s="118" t="s">
        <v>2305</v>
      </c>
      <c r="BI15" s="118" t="s">
        <v>2354</v>
      </c>
      <c r="BJ15" s="118" t="s">
        <v>2396</v>
      </c>
      <c r="BK15" s="118" t="s">
        <v>2442</v>
      </c>
      <c r="BL15" s="2"/>
      <c r="BM15" s="3"/>
      <c r="BN15" s="3"/>
      <c r="BO15" s="3"/>
      <c r="BP15" s="3"/>
    </row>
    <row r="16" spans="1:68" ht="41.45" customHeight="1">
      <c r="A16" s="65" t="s">
        <v>216</v>
      </c>
      <c r="C16" s="66"/>
      <c r="D16" s="66" t="s">
        <v>65</v>
      </c>
      <c r="E16" s="67">
        <v>167.50653954382346</v>
      </c>
      <c r="F16" s="69">
        <v>91.93447815816829</v>
      </c>
      <c r="G16" s="97" t="s">
        <v>1207</v>
      </c>
      <c r="H16" s="66"/>
      <c r="I16" s="70" t="s">
        <v>767</v>
      </c>
      <c r="J16" s="71"/>
      <c r="K16" s="71"/>
      <c r="L16" s="70" t="s">
        <v>767</v>
      </c>
      <c r="M16" s="74">
        <v>2688.969579154449</v>
      </c>
      <c r="N16" s="75">
        <v>8820.7734375</v>
      </c>
      <c r="O16" s="75">
        <v>4956.15185546875</v>
      </c>
      <c r="P16" s="76"/>
      <c r="Q16" s="77"/>
      <c r="R16" s="77"/>
      <c r="S16" s="48">
        <v>3</v>
      </c>
      <c r="T16" s="81"/>
      <c r="U16" s="81"/>
      <c r="V16" s="49">
        <v>152.25974</v>
      </c>
      <c r="W16" s="49">
        <v>0.004202</v>
      </c>
      <c r="X16" s="49">
        <v>0.005952</v>
      </c>
      <c r="Y16" s="49">
        <v>0.827659</v>
      </c>
      <c r="Z16" s="49">
        <v>0</v>
      </c>
      <c r="AA16" s="49"/>
      <c r="AB16" s="72">
        <v>16</v>
      </c>
      <c r="AC16" s="72"/>
      <c r="AD16" s="73"/>
      <c r="AE16" s="79" t="s">
        <v>767</v>
      </c>
      <c r="AF16" s="79" t="s">
        <v>862</v>
      </c>
      <c r="AG16" s="79" t="s">
        <v>957</v>
      </c>
      <c r="AH16" s="79" t="s">
        <v>1044</v>
      </c>
      <c r="AI16" s="79" t="s">
        <v>1112</v>
      </c>
      <c r="AJ16" s="79">
        <v>68861</v>
      </c>
      <c r="AK16" s="79">
        <v>213</v>
      </c>
      <c r="AL16" s="79">
        <v>1600</v>
      </c>
      <c r="AM16" s="79">
        <v>116</v>
      </c>
      <c r="AN16" s="79" t="s">
        <v>1289</v>
      </c>
      <c r="AO16" s="96" t="s">
        <v>1303</v>
      </c>
      <c r="AP16" s="79" t="str">
        <f>REPLACE(INDEX(GroupVertices[Group],MATCH(Vertices[[#This Row],[Vertex]],GroupVertices[Vertex],0)),1,1,"")</f>
        <v>10</v>
      </c>
      <c r="AQ16" s="48">
        <v>2</v>
      </c>
      <c r="AR16" s="49">
        <v>1.6260162601626016</v>
      </c>
      <c r="AS16" s="48">
        <v>10</v>
      </c>
      <c r="AT16" s="49">
        <v>8.130081300813009</v>
      </c>
      <c r="AU16" s="48">
        <v>0</v>
      </c>
      <c r="AV16" s="49">
        <v>0</v>
      </c>
      <c r="AW16" s="48">
        <v>111</v>
      </c>
      <c r="AX16" s="49">
        <v>90.2439024390244</v>
      </c>
      <c r="AY16" s="48">
        <v>123</v>
      </c>
      <c r="AZ16" s="118" t="s">
        <v>1659</v>
      </c>
      <c r="BA16" s="118" t="s">
        <v>1659</v>
      </c>
      <c r="BB16" s="118" t="s">
        <v>1659</v>
      </c>
      <c r="BC16" s="118" t="s">
        <v>1659</v>
      </c>
      <c r="BD16" s="118"/>
      <c r="BE16" s="118"/>
      <c r="BF16" s="118"/>
      <c r="BG16" s="118"/>
      <c r="BH16" s="118" t="s">
        <v>2306</v>
      </c>
      <c r="BI16" s="118" t="s">
        <v>2306</v>
      </c>
      <c r="BJ16" s="118" t="s">
        <v>2397</v>
      </c>
      <c r="BK16" s="118" t="s">
        <v>2397</v>
      </c>
      <c r="BL16" s="2"/>
      <c r="BM16" s="3"/>
      <c r="BN16" s="3"/>
      <c r="BO16" s="3"/>
      <c r="BP16" s="3"/>
    </row>
    <row r="17" spans="1:68" ht="41.45" customHeight="1">
      <c r="A17" s="65" t="s">
        <v>217</v>
      </c>
      <c r="C17" s="66"/>
      <c r="D17" s="66" t="s">
        <v>65</v>
      </c>
      <c r="E17" s="67">
        <v>525.2492773248905</v>
      </c>
      <c r="F17" s="69">
        <v>94.43809706359872</v>
      </c>
      <c r="G17" s="97" t="s">
        <v>1208</v>
      </c>
      <c r="H17" s="66"/>
      <c r="I17" s="70" t="s">
        <v>768</v>
      </c>
      <c r="J17" s="71"/>
      <c r="K17" s="71"/>
      <c r="L17" s="70" t="s">
        <v>768</v>
      </c>
      <c r="M17" s="74">
        <v>1854.5968519380012</v>
      </c>
      <c r="N17" s="75">
        <v>7286.9462890625</v>
      </c>
      <c r="O17" s="75">
        <v>1018.7212524414062</v>
      </c>
      <c r="P17" s="76"/>
      <c r="Q17" s="77"/>
      <c r="R17" s="77"/>
      <c r="S17" s="48">
        <v>4</v>
      </c>
      <c r="T17" s="81"/>
      <c r="U17" s="81"/>
      <c r="V17" s="49">
        <v>104.996789</v>
      </c>
      <c r="W17" s="49">
        <v>0.004115</v>
      </c>
      <c r="X17" s="49">
        <v>0.010223</v>
      </c>
      <c r="Y17" s="49">
        <v>0.9767</v>
      </c>
      <c r="Z17" s="49">
        <v>0</v>
      </c>
      <c r="AA17" s="49"/>
      <c r="AB17" s="72">
        <v>17</v>
      </c>
      <c r="AC17" s="72"/>
      <c r="AD17" s="73"/>
      <c r="AE17" s="79" t="s">
        <v>768</v>
      </c>
      <c r="AF17" s="79" t="s">
        <v>863</v>
      </c>
      <c r="AG17" s="79" t="s">
        <v>958</v>
      </c>
      <c r="AH17" s="79" t="s">
        <v>1045</v>
      </c>
      <c r="AI17" s="79" t="s">
        <v>1113</v>
      </c>
      <c r="AJ17" s="79">
        <v>4540337</v>
      </c>
      <c r="AK17" s="79">
        <v>6968</v>
      </c>
      <c r="AL17" s="79">
        <v>41564</v>
      </c>
      <c r="AM17" s="79">
        <v>2863</v>
      </c>
      <c r="AN17" s="79" t="s">
        <v>1289</v>
      </c>
      <c r="AO17" s="96" t="s">
        <v>1304</v>
      </c>
      <c r="AP17" s="79" t="str">
        <f>REPLACE(INDEX(GroupVertices[Group],MATCH(Vertices[[#This Row],[Vertex]],GroupVertices[Vertex],0)),1,1,"")</f>
        <v>9</v>
      </c>
      <c r="AQ17" s="48">
        <v>12</v>
      </c>
      <c r="AR17" s="49">
        <v>4.597701149425287</v>
      </c>
      <c r="AS17" s="48">
        <v>21</v>
      </c>
      <c r="AT17" s="49">
        <v>8.045977011494253</v>
      </c>
      <c r="AU17" s="48">
        <v>0</v>
      </c>
      <c r="AV17" s="49">
        <v>0</v>
      </c>
      <c r="AW17" s="48">
        <v>228</v>
      </c>
      <c r="AX17" s="49">
        <v>87.35632183908046</v>
      </c>
      <c r="AY17" s="48">
        <v>261</v>
      </c>
      <c r="AZ17" s="118" t="s">
        <v>1659</v>
      </c>
      <c r="BA17" s="118" t="s">
        <v>1659</v>
      </c>
      <c r="BB17" s="118" t="s">
        <v>1659</v>
      </c>
      <c r="BC17" s="118" t="s">
        <v>1659</v>
      </c>
      <c r="BD17" s="118"/>
      <c r="BE17" s="118"/>
      <c r="BF17" s="118"/>
      <c r="BG17" s="118"/>
      <c r="BH17" s="118" t="s">
        <v>2307</v>
      </c>
      <c r="BI17" s="118" t="s">
        <v>2355</v>
      </c>
      <c r="BJ17" s="118" t="s">
        <v>2398</v>
      </c>
      <c r="BK17" s="118" t="s">
        <v>2398</v>
      </c>
      <c r="BL17" s="2"/>
      <c r="BM17" s="3"/>
      <c r="BN17" s="3"/>
      <c r="BO17" s="3"/>
      <c r="BP17" s="3"/>
    </row>
    <row r="18" spans="1:68" ht="41.45" customHeight="1">
      <c r="A18" s="65" t="s">
        <v>270</v>
      </c>
      <c r="C18" s="66"/>
      <c r="D18" s="66" t="s">
        <v>65</v>
      </c>
      <c r="E18" s="67">
        <v>516.3853863722159</v>
      </c>
      <c r="F18" s="69">
        <v>100</v>
      </c>
      <c r="G18" s="97" t="s">
        <v>1209</v>
      </c>
      <c r="H18" s="66"/>
      <c r="I18" s="70" t="s">
        <v>769</v>
      </c>
      <c r="J18" s="71"/>
      <c r="K18" s="71"/>
      <c r="L18" s="70" t="s">
        <v>769</v>
      </c>
      <c r="M18" s="74">
        <v>1</v>
      </c>
      <c r="N18" s="75">
        <v>7716.85009765625</v>
      </c>
      <c r="O18" s="75">
        <v>441.2850341796875</v>
      </c>
      <c r="P18" s="76"/>
      <c r="Q18" s="77"/>
      <c r="R18" s="77"/>
      <c r="S18" s="48">
        <v>1</v>
      </c>
      <c r="T18" s="81"/>
      <c r="U18" s="81"/>
      <c r="V18" s="49">
        <v>0</v>
      </c>
      <c r="W18" s="49">
        <v>0.003165</v>
      </c>
      <c r="X18" s="49">
        <v>0.001314</v>
      </c>
      <c r="Y18" s="49">
        <v>0.357549</v>
      </c>
      <c r="Z18" s="49">
        <v>0</v>
      </c>
      <c r="AA18" s="49"/>
      <c r="AB18" s="72">
        <v>18</v>
      </c>
      <c r="AC18" s="72"/>
      <c r="AD18" s="73"/>
      <c r="AE18" s="79" t="s">
        <v>769</v>
      </c>
      <c r="AF18" s="79" t="s">
        <v>864</v>
      </c>
      <c r="AG18" s="79" t="s">
        <v>958</v>
      </c>
      <c r="AH18" s="79" t="s">
        <v>1045</v>
      </c>
      <c r="AI18" s="79" t="s">
        <v>1114</v>
      </c>
      <c r="AJ18" s="79">
        <v>4429546</v>
      </c>
      <c r="AK18" s="79">
        <v>6850</v>
      </c>
      <c r="AL18" s="79">
        <v>46767</v>
      </c>
      <c r="AM18" s="79">
        <v>2855</v>
      </c>
      <c r="AN18" s="79" t="s">
        <v>1289</v>
      </c>
      <c r="AO18" s="96" t="s">
        <v>1305</v>
      </c>
      <c r="AP18" s="79" t="str">
        <f>REPLACE(INDEX(GroupVertices[Group],MATCH(Vertices[[#This Row],[Vertex]],GroupVertices[Vertex],0)),1,1,"")</f>
        <v>9</v>
      </c>
      <c r="AQ18" s="48"/>
      <c r="AR18" s="49"/>
      <c r="AS18" s="48"/>
      <c r="AT18" s="49"/>
      <c r="AU18" s="48"/>
      <c r="AV18" s="49"/>
      <c r="AW18" s="48"/>
      <c r="AX18" s="49"/>
      <c r="AY18" s="48"/>
      <c r="AZ18" s="48"/>
      <c r="BA18" s="48"/>
      <c r="BB18" s="48"/>
      <c r="BC18" s="48"/>
      <c r="BD18" s="48"/>
      <c r="BE18" s="48"/>
      <c r="BF18" s="48"/>
      <c r="BG18" s="48"/>
      <c r="BH18" s="48"/>
      <c r="BI18" s="48"/>
      <c r="BJ18" s="48"/>
      <c r="BK18" s="48"/>
      <c r="BL18" s="2"/>
      <c r="BM18" s="3"/>
      <c r="BN18" s="3"/>
      <c r="BO18" s="3"/>
      <c r="BP18" s="3"/>
    </row>
    <row r="19" spans="1:68" ht="41.45" customHeight="1">
      <c r="A19" s="65" t="s">
        <v>218</v>
      </c>
      <c r="C19" s="66"/>
      <c r="D19" s="66" t="s">
        <v>65</v>
      </c>
      <c r="E19" s="67">
        <v>232.59166560215414</v>
      </c>
      <c r="F19" s="69">
        <v>99.94702787590579</v>
      </c>
      <c r="G19" s="97" t="s">
        <v>1210</v>
      </c>
      <c r="H19" s="66"/>
      <c r="I19" s="70" t="s">
        <v>770</v>
      </c>
      <c r="J19" s="71"/>
      <c r="K19" s="71"/>
      <c r="L19" s="70" t="s">
        <v>770</v>
      </c>
      <c r="M19" s="74">
        <v>18.65384322312943</v>
      </c>
      <c r="N19" s="75">
        <v>318.4394836425781</v>
      </c>
      <c r="O19" s="75">
        <v>6591.6064453125</v>
      </c>
      <c r="P19" s="76"/>
      <c r="Q19" s="77"/>
      <c r="R19" s="77"/>
      <c r="S19" s="48">
        <v>2</v>
      </c>
      <c r="T19" s="81"/>
      <c r="U19" s="81"/>
      <c r="V19" s="49">
        <v>1</v>
      </c>
      <c r="W19" s="49">
        <v>0.003745</v>
      </c>
      <c r="X19" s="49">
        <v>0.010723</v>
      </c>
      <c r="Y19" s="49">
        <v>0.48345</v>
      </c>
      <c r="Z19" s="49">
        <v>0</v>
      </c>
      <c r="AA19" s="49"/>
      <c r="AB19" s="72">
        <v>19</v>
      </c>
      <c r="AC19" s="72"/>
      <c r="AD19" s="73"/>
      <c r="AE19" s="79" t="s">
        <v>770</v>
      </c>
      <c r="AF19" s="79" t="s">
        <v>865</v>
      </c>
      <c r="AG19" s="79" t="s">
        <v>959</v>
      </c>
      <c r="AH19" s="79" t="s">
        <v>1046</v>
      </c>
      <c r="AI19" s="79" t="s">
        <v>1115</v>
      </c>
      <c r="AJ19" s="79">
        <v>882369</v>
      </c>
      <c r="AK19" s="79">
        <v>4612</v>
      </c>
      <c r="AL19" s="79">
        <v>23637</v>
      </c>
      <c r="AM19" s="79">
        <v>3589</v>
      </c>
      <c r="AN19" s="79" t="s">
        <v>1289</v>
      </c>
      <c r="AO19" s="96" t="s">
        <v>1306</v>
      </c>
      <c r="AP19" s="79" t="str">
        <f>REPLACE(INDEX(GroupVertices[Group],MATCH(Vertices[[#This Row],[Vertex]],GroupVertices[Vertex],0)),1,1,"")</f>
        <v>1</v>
      </c>
      <c r="AQ19" s="48">
        <v>1</v>
      </c>
      <c r="AR19" s="49">
        <v>1.36986301369863</v>
      </c>
      <c r="AS19" s="48">
        <v>6</v>
      </c>
      <c r="AT19" s="49">
        <v>8.219178082191782</v>
      </c>
      <c r="AU19" s="48">
        <v>0</v>
      </c>
      <c r="AV19" s="49">
        <v>0</v>
      </c>
      <c r="AW19" s="48">
        <v>66</v>
      </c>
      <c r="AX19" s="49">
        <v>90.41095890410959</v>
      </c>
      <c r="AY19" s="48">
        <v>73</v>
      </c>
      <c r="AZ19" s="118" t="s">
        <v>1659</v>
      </c>
      <c r="BA19" s="118" t="s">
        <v>1659</v>
      </c>
      <c r="BB19" s="118" t="s">
        <v>1659</v>
      </c>
      <c r="BC19" s="118" t="s">
        <v>1659</v>
      </c>
      <c r="BD19" s="118"/>
      <c r="BE19" s="118"/>
      <c r="BF19" s="118"/>
      <c r="BG19" s="118"/>
      <c r="BH19" s="118" t="s">
        <v>2308</v>
      </c>
      <c r="BI19" s="118" t="s">
        <v>2356</v>
      </c>
      <c r="BJ19" s="118" t="s">
        <v>2399</v>
      </c>
      <c r="BK19" s="118" t="s">
        <v>2399</v>
      </c>
      <c r="BL19" s="2"/>
      <c r="BM19" s="3"/>
      <c r="BN19" s="3"/>
      <c r="BO19" s="3"/>
      <c r="BP19" s="3"/>
    </row>
    <row r="20" spans="1:68" ht="41.45" customHeight="1">
      <c r="A20" s="65" t="s">
        <v>247</v>
      </c>
      <c r="C20" s="66"/>
      <c r="D20" s="66" t="s">
        <v>65</v>
      </c>
      <c r="E20" s="67">
        <v>171.13438959706818</v>
      </c>
      <c r="F20" s="69">
        <v>96.02248715049006</v>
      </c>
      <c r="G20" s="97" t="s">
        <v>1211</v>
      </c>
      <c r="H20" s="66"/>
      <c r="I20" s="70" t="s">
        <v>771</v>
      </c>
      <c r="J20" s="71"/>
      <c r="K20" s="71"/>
      <c r="L20" s="70" t="s">
        <v>771</v>
      </c>
      <c r="M20" s="74">
        <v>1326.5724489800134</v>
      </c>
      <c r="N20" s="75">
        <v>1761.5789794921875</v>
      </c>
      <c r="O20" s="75">
        <v>6975.14111328125</v>
      </c>
      <c r="P20" s="76"/>
      <c r="Q20" s="77"/>
      <c r="R20" s="77"/>
      <c r="S20" s="48">
        <v>9</v>
      </c>
      <c r="T20" s="81"/>
      <c r="U20" s="81"/>
      <c r="V20" s="49">
        <v>75.086905</v>
      </c>
      <c r="W20" s="49">
        <v>0.004831</v>
      </c>
      <c r="X20" s="49">
        <v>0.056712</v>
      </c>
      <c r="Y20" s="49">
        <v>1.56095</v>
      </c>
      <c r="Z20" s="49">
        <v>0.5555555555555556</v>
      </c>
      <c r="AA20" s="49"/>
      <c r="AB20" s="72">
        <v>20</v>
      </c>
      <c r="AC20" s="72"/>
      <c r="AD20" s="73"/>
      <c r="AE20" s="79" t="s">
        <v>771</v>
      </c>
      <c r="AF20" s="79" t="s">
        <v>866</v>
      </c>
      <c r="AG20" s="79" t="s">
        <v>960</v>
      </c>
      <c r="AH20" s="79" t="s">
        <v>1047</v>
      </c>
      <c r="AI20" s="79" t="s">
        <v>1116</v>
      </c>
      <c r="AJ20" s="79">
        <v>114206</v>
      </c>
      <c r="AK20" s="79">
        <v>1109</v>
      </c>
      <c r="AL20" s="79">
        <v>1885</v>
      </c>
      <c r="AM20" s="79">
        <v>95</v>
      </c>
      <c r="AN20" s="79" t="s">
        <v>1289</v>
      </c>
      <c r="AO20" s="96" t="s">
        <v>1307</v>
      </c>
      <c r="AP20" s="79" t="str">
        <f>REPLACE(INDEX(GroupVertices[Group],MATCH(Vertices[[#This Row],[Vertex]],GroupVertices[Vertex],0)),1,1,"")</f>
        <v>1</v>
      </c>
      <c r="AQ20" s="48">
        <v>0</v>
      </c>
      <c r="AR20" s="49">
        <v>0</v>
      </c>
      <c r="AS20" s="48">
        <v>0</v>
      </c>
      <c r="AT20" s="49">
        <v>0</v>
      </c>
      <c r="AU20" s="48">
        <v>0</v>
      </c>
      <c r="AV20" s="49">
        <v>0</v>
      </c>
      <c r="AW20" s="48">
        <v>4</v>
      </c>
      <c r="AX20" s="49">
        <v>100</v>
      </c>
      <c r="AY20" s="48">
        <v>4</v>
      </c>
      <c r="AZ20" s="118" t="s">
        <v>1659</v>
      </c>
      <c r="BA20" s="118" t="s">
        <v>1659</v>
      </c>
      <c r="BB20" s="118" t="s">
        <v>1659</v>
      </c>
      <c r="BC20" s="118" t="s">
        <v>1659</v>
      </c>
      <c r="BD20" s="118"/>
      <c r="BE20" s="118"/>
      <c r="BF20" s="118"/>
      <c r="BG20" s="118"/>
      <c r="BH20" s="118" t="s">
        <v>2309</v>
      </c>
      <c r="BI20" s="118" t="s">
        <v>2309</v>
      </c>
      <c r="BJ20" s="118" t="s">
        <v>2400</v>
      </c>
      <c r="BK20" s="118" t="s">
        <v>2400</v>
      </c>
      <c r="BL20" s="2"/>
      <c r="BM20" s="3"/>
      <c r="BN20" s="3"/>
      <c r="BO20" s="3"/>
      <c r="BP20" s="3"/>
    </row>
    <row r="21" spans="1:68" ht="41.45" customHeight="1">
      <c r="A21" s="65" t="s">
        <v>219</v>
      </c>
      <c r="C21" s="66"/>
      <c r="D21" s="66" t="s">
        <v>65</v>
      </c>
      <c r="E21" s="67">
        <v>167.68959216091076</v>
      </c>
      <c r="F21" s="69">
        <v>86.67432213329705</v>
      </c>
      <c r="G21" s="97" t="s">
        <v>1212</v>
      </c>
      <c r="H21" s="66"/>
      <c r="I21" s="70" t="s">
        <v>772</v>
      </c>
      <c r="J21" s="71"/>
      <c r="K21" s="71"/>
      <c r="L21" s="70" t="s">
        <v>772</v>
      </c>
      <c r="M21" s="74">
        <v>4442.004243709868</v>
      </c>
      <c r="N21" s="75">
        <v>1255.5472412109375</v>
      </c>
      <c r="O21" s="75">
        <v>6631.1220703125</v>
      </c>
      <c r="P21" s="76"/>
      <c r="Q21" s="77"/>
      <c r="R21" s="77"/>
      <c r="S21" s="48">
        <v>9</v>
      </c>
      <c r="T21" s="81"/>
      <c r="U21" s="81"/>
      <c r="V21" s="49">
        <v>251.560195</v>
      </c>
      <c r="W21" s="49">
        <v>0.004926</v>
      </c>
      <c r="X21" s="49">
        <v>0.035564</v>
      </c>
      <c r="Y21" s="49">
        <v>1.732445</v>
      </c>
      <c r="Z21" s="49">
        <v>0.2222222222222222</v>
      </c>
      <c r="AA21" s="49"/>
      <c r="AB21" s="72">
        <v>21</v>
      </c>
      <c r="AC21" s="72"/>
      <c r="AD21" s="73"/>
      <c r="AE21" s="79" t="s">
        <v>772</v>
      </c>
      <c r="AF21" s="79" t="s">
        <v>867</v>
      </c>
      <c r="AG21" s="79" t="s">
        <v>961</v>
      </c>
      <c r="AH21" s="79" t="s">
        <v>1048</v>
      </c>
      <c r="AI21" s="79" t="s">
        <v>1117</v>
      </c>
      <c r="AJ21" s="79">
        <v>71149</v>
      </c>
      <c r="AK21" s="79">
        <v>596</v>
      </c>
      <c r="AL21" s="79">
        <v>475</v>
      </c>
      <c r="AM21" s="79">
        <v>121</v>
      </c>
      <c r="AN21" s="79" t="s">
        <v>1289</v>
      </c>
      <c r="AO21" s="96" t="s">
        <v>1308</v>
      </c>
      <c r="AP21" s="79" t="str">
        <f>REPLACE(INDEX(GroupVertices[Group],MATCH(Vertices[[#This Row],[Vertex]],GroupVertices[Vertex],0)),1,1,"")</f>
        <v>1</v>
      </c>
      <c r="AQ21" s="48">
        <v>11</v>
      </c>
      <c r="AR21" s="49">
        <v>3.3536585365853657</v>
      </c>
      <c r="AS21" s="48">
        <v>20</v>
      </c>
      <c r="AT21" s="49">
        <v>6.097560975609756</v>
      </c>
      <c r="AU21" s="48">
        <v>0</v>
      </c>
      <c r="AV21" s="49">
        <v>0</v>
      </c>
      <c r="AW21" s="48">
        <v>297</v>
      </c>
      <c r="AX21" s="49">
        <v>90.54878048780488</v>
      </c>
      <c r="AY21" s="48">
        <v>328</v>
      </c>
      <c r="AZ21" s="118" t="s">
        <v>1659</v>
      </c>
      <c r="BA21" s="118" t="s">
        <v>1659</v>
      </c>
      <c r="BB21" s="118" t="s">
        <v>1659</v>
      </c>
      <c r="BC21" s="118" t="s">
        <v>1659</v>
      </c>
      <c r="BD21" s="118"/>
      <c r="BE21" s="118"/>
      <c r="BF21" s="118"/>
      <c r="BG21" s="118"/>
      <c r="BH21" s="118" t="s">
        <v>2310</v>
      </c>
      <c r="BI21" s="118" t="s">
        <v>2357</v>
      </c>
      <c r="BJ21" s="118" t="s">
        <v>2401</v>
      </c>
      <c r="BK21" s="118" t="s">
        <v>2401</v>
      </c>
      <c r="BL21" s="2"/>
      <c r="BM21" s="3"/>
      <c r="BN21" s="3"/>
      <c r="BO21" s="3"/>
      <c r="BP21" s="3"/>
    </row>
    <row r="22" spans="1:68" ht="41.45" customHeight="1">
      <c r="A22" s="65" t="s">
        <v>220</v>
      </c>
      <c r="C22" s="66"/>
      <c r="D22" s="66" t="s">
        <v>65</v>
      </c>
      <c r="E22" s="67">
        <v>167.16131574892322</v>
      </c>
      <c r="F22" s="69">
        <v>90.56179058252607</v>
      </c>
      <c r="G22" s="97" t="s">
        <v>1213</v>
      </c>
      <c r="H22" s="66"/>
      <c r="I22" s="70" t="s">
        <v>773</v>
      </c>
      <c r="J22" s="71"/>
      <c r="K22" s="71"/>
      <c r="L22" s="70" t="s">
        <v>773</v>
      </c>
      <c r="M22" s="74">
        <v>3146.4405918634757</v>
      </c>
      <c r="N22" s="75">
        <v>3094.7255859375</v>
      </c>
      <c r="O22" s="75">
        <v>504.6890869140625</v>
      </c>
      <c r="P22" s="76"/>
      <c r="Q22" s="77"/>
      <c r="R22" s="77"/>
      <c r="S22" s="48">
        <v>7</v>
      </c>
      <c r="T22" s="81"/>
      <c r="U22" s="81"/>
      <c r="V22" s="49">
        <v>178.173135</v>
      </c>
      <c r="W22" s="49">
        <v>0.004651</v>
      </c>
      <c r="X22" s="49">
        <v>0.009948</v>
      </c>
      <c r="Y22" s="49">
        <v>1.427777</v>
      </c>
      <c r="Z22" s="49">
        <v>0.14285714285714285</v>
      </c>
      <c r="AA22" s="49"/>
      <c r="AB22" s="72">
        <v>22</v>
      </c>
      <c r="AC22" s="72"/>
      <c r="AD22" s="73"/>
      <c r="AE22" s="79" t="s">
        <v>773</v>
      </c>
      <c r="AF22" s="79" t="s">
        <v>868</v>
      </c>
      <c r="AG22" s="79" t="s">
        <v>962</v>
      </c>
      <c r="AH22" s="79" t="s">
        <v>1049</v>
      </c>
      <c r="AI22" s="79" t="s">
        <v>1118</v>
      </c>
      <c r="AJ22" s="79">
        <v>64546</v>
      </c>
      <c r="AK22" s="79">
        <v>467</v>
      </c>
      <c r="AL22" s="79">
        <v>723</v>
      </c>
      <c r="AM22" s="79">
        <v>40</v>
      </c>
      <c r="AN22" s="79" t="s">
        <v>1289</v>
      </c>
      <c r="AO22" s="96" t="s">
        <v>1309</v>
      </c>
      <c r="AP22" s="79" t="str">
        <f>REPLACE(INDEX(GroupVertices[Group],MATCH(Vertices[[#This Row],[Vertex]],GroupVertices[Vertex],0)),1,1,"")</f>
        <v>2</v>
      </c>
      <c r="AQ22" s="48">
        <v>7</v>
      </c>
      <c r="AR22" s="49">
        <v>9.58904109589041</v>
      </c>
      <c r="AS22" s="48">
        <v>3</v>
      </c>
      <c r="AT22" s="49">
        <v>4.109589041095891</v>
      </c>
      <c r="AU22" s="48">
        <v>0</v>
      </c>
      <c r="AV22" s="49">
        <v>0</v>
      </c>
      <c r="AW22" s="48">
        <v>63</v>
      </c>
      <c r="AX22" s="49">
        <v>86.3013698630137</v>
      </c>
      <c r="AY22" s="48">
        <v>73</v>
      </c>
      <c r="AZ22" s="118" t="s">
        <v>1659</v>
      </c>
      <c r="BA22" s="118" t="s">
        <v>1659</v>
      </c>
      <c r="BB22" s="118" t="s">
        <v>1659</v>
      </c>
      <c r="BC22" s="118" t="s">
        <v>1659</v>
      </c>
      <c r="BD22" s="118"/>
      <c r="BE22" s="118"/>
      <c r="BF22" s="118"/>
      <c r="BG22" s="118"/>
      <c r="BH22" s="118" t="s">
        <v>2311</v>
      </c>
      <c r="BI22" s="118" t="s">
        <v>2358</v>
      </c>
      <c r="BJ22" s="118" t="s">
        <v>2402</v>
      </c>
      <c r="BK22" s="118" t="s">
        <v>2402</v>
      </c>
      <c r="BL22" s="2"/>
      <c r="BM22" s="3"/>
      <c r="BN22" s="3"/>
      <c r="BO22" s="3"/>
      <c r="BP22" s="3"/>
    </row>
    <row r="23" spans="1:68" ht="41.45" customHeight="1">
      <c r="A23" s="65" t="s">
        <v>221</v>
      </c>
      <c r="C23" s="66"/>
      <c r="D23" s="66" t="s">
        <v>65</v>
      </c>
      <c r="E23" s="67">
        <v>191.89006020271756</v>
      </c>
      <c r="F23" s="69">
        <v>91.00340323649013</v>
      </c>
      <c r="G23" s="97" t="s">
        <v>1214</v>
      </c>
      <c r="H23" s="66"/>
      <c r="I23" s="70" t="s">
        <v>774</v>
      </c>
      <c r="J23" s="71"/>
      <c r="K23" s="71"/>
      <c r="L23" s="70" t="s">
        <v>774</v>
      </c>
      <c r="M23" s="74">
        <v>2999.2658147190555</v>
      </c>
      <c r="N23" s="75">
        <v>2917.493896484375</v>
      </c>
      <c r="O23" s="75">
        <v>7015.072265625</v>
      </c>
      <c r="P23" s="76"/>
      <c r="Q23" s="77"/>
      <c r="R23" s="77"/>
      <c r="S23" s="48">
        <v>10</v>
      </c>
      <c r="T23" s="81"/>
      <c r="U23" s="81"/>
      <c r="V23" s="49">
        <v>169.836436</v>
      </c>
      <c r="W23" s="49">
        <v>0.00495</v>
      </c>
      <c r="X23" s="49">
        <v>0.059282</v>
      </c>
      <c r="Y23" s="49">
        <v>1.762413</v>
      </c>
      <c r="Z23" s="49">
        <v>0.4666666666666667</v>
      </c>
      <c r="AA23" s="49"/>
      <c r="AB23" s="72">
        <v>23</v>
      </c>
      <c r="AC23" s="72"/>
      <c r="AD23" s="73"/>
      <c r="AE23" s="79" t="s">
        <v>774</v>
      </c>
      <c r="AF23" s="79" t="s">
        <v>869</v>
      </c>
      <c r="AG23" s="79" t="s">
        <v>963</v>
      </c>
      <c r="AH23" s="79" t="s">
        <v>1047</v>
      </c>
      <c r="AI23" s="79" t="s">
        <v>1119</v>
      </c>
      <c r="AJ23" s="79">
        <v>373634</v>
      </c>
      <c r="AK23" s="79">
        <v>4067</v>
      </c>
      <c r="AL23" s="79">
        <v>5338</v>
      </c>
      <c r="AM23" s="79">
        <v>1339</v>
      </c>
      <c r="AN23" s="79" t="s">
        <v>1289</v>
      </c>
      <c r="AO23" s="96" t="s">
        <v>1310</v>
      </c>
      <c r="AP23" s="79" t="str">
        <f>REPLACE(INDEX(GroupVertices[Group],MATCH(Vertices[[#This Row],[Vertex]],GroupVertices[Vertex],0)),1,1,"")</f>
        <v>1</v>
      </c>
      <c r="AQ23" s="48">
        <v>1</v>
      </c>
      <c r="AR23" s="49">
        <v>14.285714285714286</v>
      </c>
      <c r="AS23" s="48">
        <v>0</v>
      </c>
      <c r="AT23" s="49">
        <v>0</v>
      </c>
      <c r="AU23" s="48">
        <v>0</v>
      </c>
      <c r="AV23" s="49">
        <v>0</v>
      </c>
      <c r="AW23" s="48">
        <v>6</v>
      </c>
      <c r="AX23" s="49">
        <v>85.71428571428571</v>
      </c>
      <c r="AY23" s="48">
        <v>7</v>
      </c>
      <c r="AZ23" s="118" t="s">
        <v>1659</v>
      </c>
      <c r="BA23" s="118" t="s">
        <v>1659</v>
      </c>
      <c r="BB23" s="118" t="s">
        <v>1659</v>
      </c>
      <c r="BC23" s="118" t="s">
        <v>1659</v>
      </c>
      <c r="BD23" s="118"/>
      <c r="BE23" s="118"/>
      <c r="BF23" s="118"/>
      <c r="BG23" s="118"/>
      <c r="BH23" s="118" t="s">
        <v>2312</v>
      </c>
      <c r="BI23" s="118" t="s">
        <v>2312</v>
      </c>
      <c r="BJ23" s="118" t="s">
        <v>2403</v>
      </c>
      <c r="BK23" s="118" t="s">
        <v>2403</v>
      </c>
      <c r="BL23" s="2"/>
      <c r="BM23" s="3"/>
      <c r="BN23" s="3"/>
      <c r="BO23" s="3"/>
      <c r="BP23" s="3"/>
    </row>
    <row r="24" spans="1:68" ht="41.45" customHeight="1">
      <c r="A24" s="65" t="s">
        <v>222</v>
      </c>
      <c r="C24" s="66"/>
      <c r="D24" s="66" t="s">
        <v>65</v>
      </c>
      <c r="E24" s="67">
        <v>199.73548095630076</v>
      </c>
      <c r="F24" s="69">
        <v>88.17650870074378</v>
      </c>
      <c r="G24" s="97" t="s">
        <v>1215</v>
      </c>
      <c r="H24" s="66"/>
      <c r="I24" s="70" t="s">
        <v>775</v>
      </c>
      <c r="J24" s="71"/>
      <c r="K24" s="71"/>
      <c r="L24" s="70" t="s">
        <v>775</v>
      </c>
      <c r="M24" s="74">
        <v>3941.3755336654567</v>
      </c>
      <c r="N24" s="75">
        <v>2256.314697265625</v>
      </c>
      <c r="O24" s="75">
        <v>6850.248046875</v>
      </c>
      <c r="P24" s="76"/>
      <c r="Q24" s="77"/>
      <c r="R24" s="77"/>
      <c r="S24" s="48">
        <v>13</v>
      </c>
      <c r="T24" s="81"/>
      <c r="U24" s="81"/>
      <c r="V24" s="49">
        <v>223.202137</v>
      </c>
      <c r="W24" s="49">
        <v>0.005208</v>
      </c>
      <c r="X24" s="49">
        <v>0.072373</v>
      </c>
      <c r="Y24" s="49">
        <v>2.196777</v>
      </c>
      <c r="Z24" s="49">
        <v>0.3974358974358974</v>
      </c>
      <c r="AA24" s="49"/>
      <c r="AB24" s="72">
        <v>24</v>
      </c>
      <c r="AC24" s="72"/>
      <c r="AD24" s="73"/>
      <c r="AE24" s="79" t="s">
        <v>775</v>
      </c>
      <c r="AF24" s="79" t="s">
        <v>870</v>
      </c>
      <c r="AG24" s="79" t="s">
        <v>964</v>
      </c>
      <c r="AH24" s="79" t="s">
        <v>1047</v>
      </c>
      <c r="AI24" s="79" t="s">
        <v>1120</v>
      </c>
      <c r="AJ24" s="79">
        <v>471695</v>
      </c>
      <c r="AK24" s="79">
        <v>6773</v>
      </c>
      <c r="AL24" s="79">
        <v>2779</v>
      </c>
      <c r="AM24" s="79">
        <v>2272</v>
      </c>
      <c r="AN24" s="79" t="s">
        <v>1289</v>
      </c>
      <c r="AO24" s="96" t="s">
        <v>1311</v>
      </c>
      <c r="AP24" s="79" t="str">
        <f>REPLACE(INDEX(GroupVertices[Group],MATCH(Vertices[[#This Row],[Vertex]],GroupVertices[Vertex],0)),1,1,"")</f>
        <v>1</v>
      </c>
      <c r="AQ24" s="48">
        <v>13</v>
      </c>
      <c r="AR24" s="49">
        <v>3.9156626506024095</v>
      </c>
      <c r="AS24" s="48">
        <v>25</v>
      </c>
      <c r="AT24" s="49">
        <v>7.530120481927711</v>
      </c>
      <c r="AU24" s="48">
        <v>0</v>
      </c>
      <c r="AV24" s="49">
        <v>0</v>
      </c>
      <c r="AW24" s="48">
        <v>294</v>
      </c>
      <c r="AX24" s="49">
        <v>88.55421686746988</v>
      </c>
      <c r="AY24" s="48">
        <v>332</v>
      </c>
      <c r="AZ24" s="118" t="s">
        <v>1659</v>
      </c>
      <c r="BA24" s="118" t="s">
        <v>1659</v>
      </c>
      <c r="BB24" s="118" t="s">
        <v>1659</v>
      </c>
      <c r="BC24" s="118" t="s">
        <v>1659</v>
      </c>
      <c r="BD24" s="118"/>
      <c r="BE24" s="118"/>
      <c r="BF24" s="118"/>
      <c r="BG24" s="118"/>
      <c r="BH24" s="118" t="s">
        <v>2313</v>
      </c>
      <c r="BI24" s="118" t="s">
        <v>2359</v>
      </c>
      <c r="BJ24" s="118" t="s">
        <v>2404</v>
      </c>
      <c r="BK24" s="118" t="s">
        <v>2443</v>
      </c>
      <c r="BL24" s="2"/>
      <c r="BM24" s="3"/>
      <c r="BN24" s="3"/>
      <c r="BO24" s="3"/>
      <c r="BP24" s="3"/>
    </row>
    <row r="25" spans="1:68" ht="41.45" customHeight="1">
      <c r="A25" s="65" t="s">
        <v>223</v>
      </c>
      <c r="C25" s="66"/>
      <c r="D25" s="66" t="s">
        <v>65</v>
      </c>
      <c r="E25" s="67">
        <v>409.62978813432295</v>
      </c>
      <c r="F25" s="69">
        <v>97.03788463549297</v>
      </c>
      <c r="G25" s="97" t="s">
        <v>1216</v>
      </c>
      <c r="H25" s="66"/>
      <c r="I25" s="70" t="s">
        <v>776</v>
      </c>
      <c r="J25" s="71"/>
      <c r="K25" s="71"/>
      <c r="L25" s="70" t="s">
        <v>776</v>
      </c>
      <c r="M25" s="74">
        <v>988.1743138113764</v>
      </c>
      <c r="N25" s="75">
        <v>4165.17822265625</v>
      </c>
      <c r="O25" s="75">
        <v>7487.53125</v>
      </c>
      <c r="P25" s="76"/>
      <c r="Q25" s="77"/>
      <c r="R25" s="77"/>
      <c r="S25" s="48">
        <v>5</v>
      </c>
      <c r="T25" s="81"/>
      <c r="U25" s="81"/>
      <c r="V25" s="49">
        <v>55.91838</v>
      </c>
      <c r="W25" s="49">
        <v>0.004608</v>
      </c>
      <c r="X25" s="49">
        <v>0.019408</v>
      </c>
      <c r="Y25" s="49">
        <v>0.954884</v>
      </c>
      <c r="Z25" s="49">
        <v>0.4</v>
      </c>
      <c r="AA25" s="49"/>
      <c r="AB25" s="72">
        <v>25</v>
      </c>
      <c r="AC25" s="72"/>
      <c r="AD25" s="73"/>
      <c r="AE25" s="79" t="s">
        <v>776</v>
      </c>
      <c r="AF25" s="79" t="s">
        <v>871</v>
      </c>
      <c r="AG25" s="79" t="s">
        <v>965</v>
      </c>
      <c r="AH25" s="79" t="s">
        <v>1036</v>
      </c>
      <c r="AI25" s="79" t="s">
        <v>1121</v>
      </c>
      <c r="AJ25" s="79">
        <v>3095193</v>
      </c>
      <c r="AK25" s="79">
        <v>1854</v>
      </c>
      <c r="AL25" s="79">
        <v>7315</v>
      </c>
      <c r="AM25" s="79">
        <v>1010</v>
      </c>
      <c r="AN25" s="79" t="s">
        <v>1289</v>
      </c>
      <c r="AO25" s="96" t="s">
        <v>1312</v>
      </c>
      <c r="AP25" s="79" t="str">
        <f>REPLACE(INDEX(GroupVertices[Group],MATCH(Vertices[[#This Row],[Vertex]],GroupVertices[Vertex],0)),1,1,"")</f>
        <v>1</v>
      </c>
      <c r="AQ25" s="48">
        <v>10</v>
      </c>
      <c r="AR25" s="49">
        <v>11.494252873563218</v>
      </c>
      <c r="AS25" s="48">
        <v>2</v>
      </c>
      <c r="AT25" s="49">
        <v>2.2988505747126435</v>
      </c>
      <c r="AU25" s="48">
        <v>0</v>
      </c>
      <c r="AV25" s="49">
        <v>0</v>
      </c>
      <c r="AW25" s="48">
        <v>75</v>
      </c>
      <c r="AX25" s="49">
        <v>86.20689655172414</v>
      </c>
      <c r="AY25" s="48">
        <v>87</v>
      </c>
      <c r="AZ25" s="118" t="s">
        <v>1659</v>
      </c>
      <c r="BA25" s="118" t="s">
        <v>1659</v>
      </c>
      <c r="BB25" s="118" t="s">
        <v>1659</v>
      </c>
      <c r="BC25" s="118" t="s">
        <v>1659</v>
      </c>
      <c r="BD25" s="118"/>
      <c r="BE25" s="118"/>
      <c r="BF25" s="118"/>
      <c r="BG25" s="118"/>
      <c r="BH25" s="118" t="s">
        <v>2314</v>
      </c>
      <c r="BI25" s="118" t="s">
        <v>2360</v>
      </c>
      <c r="BJ25" s="118" t="s">
        <v>2405</v>
      </c>
      <c r="BK25" s="118" t="s">
        <v>2444</v>
      </c>
      <c r="BL25" s="2"/>
      <c r="BM25" s="3"/>
      <c r="BN25" s="3"/>
      <c r="BO25" s="3"/>
      <c r="BP25" s="3"/>
    </row>
    <row r="26" spans="1:68" ht="41.45" customHeight="1">
      <c r="A26" s="65" t="s">
        <v>224</v>
      </c>
      <c r="C26" s="66"/>
      <c r="D26" s="66" t="s">
        <v>65</v>
      </c>
      <c r="E26" s="67">
        <v>162.68100693909403</v>
      </c>
      <c r="F26" s="69">
        <v>91.48257535126619</v>
      </c>
      <c r="G26" s="97" t="s">
        <v>1217</v>
      </c>
      <c r="H26" s="66"/>
      <c r="I26" s="70" t="s">
        <v>777</v>
      </c>
      <c r="J26" s="71"/>
      <c r="K26" s="71"/>
      <c r="L26" s="70" t="s">
        <v>777</v>
      </c>
      <c r="M26" s="74">
        <v>2839.5737212680215</v>
      </c>
      <c r="N26" s="75">
        <v>5225.90185546875</v>
      </c>
      <c r="O26" s="75">
        <v>4253.50341796875</v>
      </c>
      <c r="P26" s="76"/>
      <c r="Q26" s="77"/>
      <c r="R26" s="77"/>
      <c r="S26" s="48">
        <v>7</v>
      </c>
      <c r="T26" s="81"/>
      <c r="U26" s="81"/>
      <c r="V26" s="49">
        <v>160.790695</v>
      </c>
      <c r="W26" s="49">
        <v>0.004405</v>
      </c>
      <c r="X26" s="49">
        <v>0.02503</v>
      </c>
      <c r="Y26" s="49">
        <v>1.404862</v>
      </c>
      <c r="Z26" s="49">
        <v>0.2857142857142857</v>
      </c>
      <c r="AA26" s="49"/>
      <c r="AB26" s="72">
        <v>26</v>
      </c>
      <c r="AC26" s="72"/>
      <c r="AD26" s="73"/>
      <c r="AE26" s="79" t="s">
        <v>777</v>
      </c>
      <c r="AF26" s="79" t="s">
        <v>872</v>
      </c>
      <c r="AG26" s="79" t="s">
        <v>966</v>
      </c>
      <c r="AH26" s="79" t="s">
        <v>1050</v>
      </c>
      <c r="AI26" s="79" t="s">
        <v>1122</v>
      </c>
      <c r="AJ26" s="79">
        <v>8546</v>
      </c>
      <c r="AK26" s="79">
        <v>61</v>
      </c>
      <c r="AL26" s="79">
        <v>155</v>
      </c>
      <c r="AM26" s="79">
        <v>8</v>
      </c>
      <c r="AN26" s="79" t="s">
        <v>1289</v>
      </c>
      <c r="AO26" s="96" t="s">
        <v>1313</v>
      </c>
      <c r="AP26" s="79" t="str">
        <f>REPLACE(INDEX(GroupVertices[Group],MATCH(Vertices[[#This Row],[Vertex]],GroupVertices[Vertex],0)),1,1,"")</f>
        <v>5</v>
      </c>
      <c r="AQ26" s="48">
        <v>2</v>
      </c>
      <c r="AR26" s="49">
        <v>25</v>
      </c>
      <c r="AS26" s="48">
        <v>0</v>
      </c>
      <c r="AT26" s="49">
        <v>0</v>
      </c>
      <c r="AU26" s="48">
        <v>0</v>
      </c>
      <c r="AV26" s="49">
        <v>0</v>
      </c>
      <c r="AW26" s="48">
        <v>6</v>
      </c>
      <c r="AX26" s="49">
        <v>75</v>
      </c>
      <c r="AY26" s="48">
        <v>8</v>
      </c>
      <c r="AZ26" s="118" t="s">
        <v>1659</v>
      </c>
      <c r="BA26" s="118" t="s">
        <v>1659</v>
      </c>
      <c r="BB26" s="118" t="s">
        <v>1659</v>
      </c>
      <c r="BC26" s="118" t="s">
        <v>1659</v>
      </c>
      <c r="BD26" s="118"/>
      <c r="BE26" s="118"/>
      <c r="BF26" s="118"/>
      <c r="BG26" s="118"/>
      <c r="BH26" s="118" t="s">
        <v>2315</v>
      </c>
      <c r="BI26" s="118" t="s">
        <v>2315</v>
      </c>
      <c r="BJ26" s="118" t="s">
        <v>2406</v>
      </c>
      <c r="BK26" s="118" t="s">
        <v>2406</v>
      </c>
      <c r="BL26" s="2"/>
      <c r="BM26" s="3"/>
      <c r="BN26" s="3"/>
      <c r="BO26" s="3"/>
      <c r="BP26" s="3"/>
    </row>
    <row r="27" spans="1:68" ht="41.45" customHeight="1">
      <c r="A27" s="65" t="s">
        <v>225</v>
      </c>
      <c r="C27" s="66"/>
      <c r="D27" s="66" t="s">
        <v>65</v>
      </c>
      <c r="E27" s="67">
        <v>185.2657636163562</v>
      </c>
      <c r="F27" s="69">
        <v>95.66147868159997</v>
      </c>
      <c r="G27" s="97" t="s">
        <v>1218</v>
      </c>
      <c r="H27" s="66"/>
      <c r="I27" s="70" t="s">
        <v>778</v>
      </c>
      <c r="J27" s="71"/>
      <c r="K27" s="71"/>
      <c r="L27" s="70" t="s">
        <v>778</v>
      </c>
      <c r="M27" s="74">
        <v>1446.8845380454502</v>
      </c>
      <c r="N27" s="75">
        <v>3152.277587890625</v>
      </c>
      <c r="O27" s="75">
        <v>8228.8623046875</v>
      </c>
      <c r="P27" s="76"/>
      <c r="Q27" s="77"/>
      <c r="R27" s="77"/>
      <c r="S27" s="48">
        <v>7</v>
      </c>
      <c r="T27" s="81"/>
      <c r="U27" s="81"/>
      <c r="V27" s="49">
        <v>81.90197</v>
      </c>
      <c r="W27" s="49">
        <v>0.004329</v>
      </c>
      <c r="X27" s="49">
        <v>0.020804</v>
      </c>
      <c r="Y27" s="49">
        <v>1.3542</v>
      </c>
      <c r="Z27" s="49">
        <v>0.19047619047619047</v>
      </c>
      <c r="AA27" s="49"/>
      <c r="AB27" s="72">
        <v>27</v>
      </c>
      <c r="AC27" s="72"/>
      <c r="AD27" s="73"/>
      <c r="AE27" s="79" t="s">
        <v>778</v>
      </c>
      <c r="AF27" s="79" t="s">
        <v>873</v>
      </c>
      <c r="AG27" s="79" t="s">
        <v>967</v>
      </c>
      <c r="AH27" s="79" t="s">
        <v>1051</v>
      </c>
      <c r="AI27" s="79" t="s">
        <v>1123</v>
      </c>
      <c r="AJ27" s="79">
        <v>290836</v>
      </c>
      <c r="AK27" s="79">
        <v>322</v>
      </c>
      <c r="AL27" s="79">
        <v>1240</v>
      </c>
      <c r="AM27" s="79">
        <v>94</v>
      </c>
      <c r="AN27" s="79" t="s">
        <v>1289</v>
      </c>
      <c r="AO27" s="96" t="s">
        <v>1314</v>
      </c>
      <c r="AP27" s="79" t="str">
        <f>REPLACE(INDEX(GroupVertices[Group],MATCH(Vertices[[#This Row],[Vertex]],GroupVertices[Vertex],0)),1,1,"")</f>
        <v>1</v>
      </c>
      <c r="AQ27" s="48">
        <v>18</v>
      </c>
      <c r="AR27" s="49">
        <v>6.315789473684211</v>
      </c>
      <c r="AS27" s="48">
        <v>12</v>
      </c>
      <c r="AT27" s="49">
        <v>4.2105263157894735</v>
      </c>
      <c r="AU27" s="48">
        <v>0</v>
      </c>
      <c r="AV27" s="49">
        <v>0</v>
      </c>
      <c r="AW27" s="48">
        <v>255</v>
      </c>
      <c r="AX27" s="49">
        <v>89.47368421052632</v>
      </c>
      <c r="AY27" s="48">
        <v>285</v>
      </c>
      <c r="AZ27" s="118" t="s">
        <v>1659</v>
      </c>
      <c r="BA27" s="118" t="s">
        <v>1659</v>
      </c>
      <c r="BB27" s="118" t="s">
        <v>1659</v>
      </c>
      <c r="BC27" s="118" t="s">
        <v>1659</v>
      </c>
      <c r="BD27" s="118"/>
      <c r="BE27" s="118"/>
      <c r="BF27" s="118"/>
      <c r="BG27" s="118"/>
      <c r="BH27" s="118" t="s">
        <v>2316</v>
      </c>
      <c r="BI27" s="118" t="s">
        <v>2361</v>
      </c>
      <c r="BJ27" s="118" t="s">
        <v>2407</v>
      </c>
      <c r="BK27" s="118" t="s">
        <v>2407</v>
      </c>
      <c r="BL27" s="2"/>
      <c r="BM27" s="3"/>
      <c r="BN27" s="3"/>
      <c r="BO27" s="3"/>
      <c r="BP27" s="3"/>
    </row>
    <row r="28" spans="1:68" ht="41.45" customHeight="1">
      <c r="A28" s="65" t="s">
        <v>226</v>
      </c>
      <c r="C28" s="66"/>
      <c r="D28" s="66" t="s">
        <v>65</v>
      </c>
      <c r="E28" s="67">
        <v>199.6625159271121</v>
      </c>
      <c r="F28" s="69">
        <v>70</v>
      </c>
      <c r="G28" s="97" t="s">
        <v>1219</v>
      </c>
      <c r="H28" s="66"/>
      <c r="I28" s="70" t="s">
        <v>779</v>
      </c>
      <c r="J28" s="71"/>
      <c r="K28" s="71"/>
      <c r="L28" s="70" t="s">
        <v>779</v>
      </c>
      <c r="M28" s="74">
        <v>9999</v>
      </c>
      <c r="N28" s="75">
        <v>2444.841064453125</v>
      </c>
      <c r="O28" s="75">
        <v>6030.04150390625</v>
      </c>
      <c r="P28" s="76"/>
      <c r="Q28" s="77"/>
      <c r="R28" s="77"/>
      <c r="S28" s="48">
        <v>9</v>
      </c>
      <c r="T28" s="81"/>
      <c r="U28" s="81"/>
      <c r="V28" s="49">
        <v>566.335606</v>
      </c>
      <c r="W28" s="49">
        <v>0.004926</v>
      </c>
      <c r="X28" s="49">
        <v>0.043538</v>
      </c>
      <c r="Y28" s="49">
        <v>1.755153</v>
      </c>
      <c r="Z28" s="49">
        <v>0.2777777777777778</v>
      </c>
      <c r="AA28" s="49"/>
      <c r="AB28" s="72">
        <v>28</v>
      </c>
      <c r="AC28" s="72"/>
      <c r="AD28" s="73"/>
      <c r="AE28" s="79" t="s">
        <v>779</v>
      </c>
      <c r="AF28" s="79" t="s">
        <v>874</v>
      </c>
      <c r="AG28" s="79" t="s">
        <v>968</v>
      </c>
      <c r="AH28" s="79" t="s">
        <v>1052</v>
      </c>
      <c r="AI28" s="79" t="s">
        <v>1124</v>
      </c>
      <c r="AJ28" s="79">
        <v>470783</v>
      </c>
      <c r="AK28" s="79">
        <v>3234</v>
      </c>
      <c r="AL28" s="79">
        <v>2187</v>
      </c>
      <c r="AM28" s="79">
        <v>427</v>
      </c>
      <c r="AN28" s="79" t="s">
        <v>1289</v>
      </c>
      <c r="AO28" s="96" t="s">
        <v>1315</v>
      </c>
      <c r="AP28" s="79" t="str">
        <f>REPLACE(INDEX(GroupVertices[Group],MATCH(Vertices[[#This Row],[Vertex]],GroupVertices[Vertex],0)),1,1,"")</f>
        <v>1</v>
      </c>
      <c r="AQ28" s="48">
        <v>7</v>
      </c>
      <c r="AR28" s="49">
        <v>4.294478527607362</v>
      </c>
      <c r="AS28" s="48">
        <v>16</v>
      </c>
      <c r="AT28" s="49">
        <v>9.815950920245399</v>
      </c>
      <c r="AU28" s="48">
        <v>0</v>
      </c>
      <c r="AV28" s="49">
        <v>0</v>
      </c>
      <c r="AW28" s="48">
        <v>140</v>
      </c>
      <c r="AX28" s="49">
        <v>85.88957055214723</v>
      </c>
      <c r="AY28" s="48">
        <v>163</v>
      </c>
      <c r="AZ28" s="118" t="s">
        <v>1659</v>
      </c>
      <c r="BA28" s="118" t="s">
        <v>1659</v>
      </c>
      <c r="BB28" s="118" t="s">
        <v>1659</v>
      </c>
      <c r="BC28" s="118" t="s">
        <v>1659</v>
      </c>
      <c r="BD28" s="118"/>
      <c r="BE28" s="118"/>
      <c r="BF28" s="118"/>
      <c r="BG28" s="118"/>
      <c r="BH28" s="118" t="s">
        <v>2317</v>
      </c>
      <c r="BI28" s="118" t="s">
        <v>2362</v>
      </c>
      <c r="BJ28" s="118" t="s">
        <v>2408</v>
      </c>
      <c r="BK28" s="118" t="s">
        <v>2408</v>
      </c>
      <c r="BL28" s="2"/>
      <c r="BM28" s="3"/>
      <c r="BN28" s="3"/>
      <c r="BO28" s="3"/>
      <c r="BP28" s="3"/>
    </row>
    <row r="29" spans="1:68" ht="41.45" customHeight="1">
      <c r="A29" s="65" t="s">
        <v>227</v>
      </c>
      <c r="C29" s="66"/>
      <c r="D29" s="66" t="s">
        <v>65</v>
      </c>
      <c r="E29" s="67">
        <v>173.6432025195436</v>
      </c>
      <c r="F29" s="69">
        <v>99.50823386866479</v>
      </c>
      <c r="G29" s="97" t="s">
        <v>1220</v>
      </c>
      <c r="H29" s="66"/>
      <c r="I29" s="70" t="s">
        <v>780</v>
      </c>
      <c r="J29" s="71"/>
      <c r="K29" s="71"/>
      <c r="L29" s="70" t="s">
        <v>780</v>
      </c>
      <c r="M29" s="74">
        <v>164.88925936964662</v>
      </c>
      <c r="N29" s="75">
        <v>3770.02783203125</v>
      </c>
      <c r="O29" s="75">
        <v>7724.62841796875</v>
      </c>
      <c r="P29" s="76"/>
      <c r="Q29" s="77"/>
      <c r="R29" s="77"/>
      <c r="S29" s="48">
        <v>5</v>
      </c>
      <c r="T29" s="81"/>
      <c r="U29" s="81"/>
      <c r="V29" s="49">
        <v>9.283489</v>
      </c>
      <c r="W29" s="49">
        <v>0.004292</v>
      </c>
      <c r="X29" s="49">
        <v>0.022618</v>
      </c>
      <c r="Y29" s="49">
        <v>0.947233</v>
      </c>
      <c r="Z29" s="49">
        <v>0.6</v>
      </c>
      <c r="AA29" s="49"/>
      <c r="AB29" s="72">
        <v>29</v>
      </c>
      <c r="AC29" s="72"/>
      <c r="AD29" s="73"/>
      <c r="AE29" s="79" t="s">
        <v>780</v>
      </c>
      <c r="AF29" s="79" t="s">
        <v>875</v>
      </c>
      <c r="AG29" s="79" t="s">
        <v>969</v>
      </c>
      <c r="AH29" s="79" t="s">
        <v>1053</v>
      </c>
      <c r="AI29" s="79" t="s">
        <v>1125</v>
      </c>
      <c r="AJ29" s="79">
        <v>145564</v>
      </c>
      <c r="AK29" s="79">
        <v>1074</v>
      </c>
      <c r="AL29" s="79">
        <v>1845</v>
      </c>
      <c r="AM29" s="79">
        <v>500</v>
      </c>
      <c r="AN29" s="79" t="s">
        <v>1289</v>
      </c>
      <c r="AO29" s="96" t="s">
        <v>1316</v>
      </c>
      <c r="AP29" s="79" t="str">
        <f>REPLACE(INDEX(GroupVertices[Group],MATCH(Vertices[[#This Row],[Vertex]],GroupVertices[Vertex],0)),1,1,"")</f>
        <v>1</v>
      </c>
      <c r="AQ29" s="48">
        <v>8</v>
      </c>
      <c r="AR29" s="49">
        <v>11.594202898550725</v>
      </c>
      <c r="AS29" s="48">
        <v>0</v>
      </c>
      <c r="AT29" s="49">
        <v>0</v>
      </c>
      <c r="AU29" s="48">
        <v>0</v>
      </c>
      <c r="AV29" s="49">
        <v>0</v>
      </c>
      <c r="AW29" s="48">
        <v>61</v>
      </c>
      <c r="AX29" s="49">
        <v>88.40579710144928</v>
      </c>
      <c r="AY29" s="48">
        <v>69</v>
      </c>
      <c r="AZ29" s="118" t="s">
        <v>1659</v>
      </c>
      <c r="BA29" s="118" t="s">
        <v>1659</v>
      </c>
      <c r="BB29" s="118" t="s">
        <v>1659</v>
      </c>
      <c r="BC29" s="118" t="s">
        <v>1659</v>
      </c>
      <c r="BD29" s="118"/>
      <c r="BE29" s="118"/>
      <c r="BF29" s="118"/>
      <c r="BG29" s="118"/>
      <c r="BH29" s="118" t="s">
        <v>2318</v>
      </c>
      <c r="BI29" s="118" t="s">
        <v>2363</v>
      </c>
      <c r="BJ29" s="118" t="s">
        <v>2409</v>
      </c>
      <c r="BK29" s="118" t="s">
        <v>2445</v>
      </c>
      <c r="BL29" s="2"/>
      <c r="BM29" s="3"/>
      <c r="BN29" s="3"/>
      <c r="BO29" s="3"/>
      <c r="BP29" s="3"/>
    </row>
    <row r="30" spans="1:68" ht="41.45" customHeight="1">
      <c r="A30" s="65" t="s">
        <v>228</v>
      </c>
      <c r="C30" s="66"/>
      <c r="D30" s="66" t="s">
        <v>65</v>
      </c>
      <c r="E30" s="67">
        <v>173.2163730998929</v>
      </c>
      <c r="F30" s="69">
        <v>93.63074129229304</v>
      </c>
      <c r="G30" s="97" t="s">
        <v>1221</v>
      </c>
      <c r="H30" s="66"/>
      <c r="I30" s="70" t="s">
        <v>781</v>
      </c>
      <c r="J30" s="71"/>
      <c r="K30" s="71"/>
      <c r="L30" s="70" t="s">
        <v>781</v>
      </c>
      <c r="M30" s="74">
        <v>2123.6616186551405</v>
      </c>
      <c r="N30" s="75">
        <v>1991.798583984375</v>
      </c>
      <c r="O30" s="75">
        <v>2369.21142578125</v>
      </c>
      <c r="P30" s="76"/>
      <c r="Q30" s="77"/>
      <c r="R30" s="77"/>
      <c r="S30" s="48">
        <v>5</v>
      </c>
      <c r="T30" s="81"/>
      <c r="U30" s="81"/>
      <c r="V30" s="49">
        <v>120.237933</v>
      </c>
      <c r="W30" s="49">
        <v>0.004219</v>
      </c>
      <c r="X30" s="49">
        <v>0.004175</v>
      </c>
      <c r="Y30" s="49">
        <v>1.174815</v>
      </c>
      <c r="Z30" s="49">
        <v>0.2</v>
      </c>
      <c r="AA30" s="49"/>
      <c r="AB30" s="72">
        <v>30</v>
      </c>
      <c r="AC30" s="72"/>
      <c r="AD30" s="73"/>
      <c r="AE30" s="79" t="s">
        <v>781</v>
      </c>
      <c r="AF30" s="79" t="s">
        <v>876</v>
      </c>
      <c r="AG30" s="79" t="s">
        <v>970</v>
      </c>
      <c r="AH30" s="79" t="s">
        <v>1054</v>
      </c>
      <c r="AI30" s="79" t="s">
        <v>1126</v>
      </c>
      <c r="AJ30" s="79">
        <v>140229</v>
      </c>
      <c r="AK30" s="79">
        <v>918</v>
      </c>
      <c r="AL30" s="79">
        <v>1185</v>
      </c>
      <c r="AM30" s="79">
        <v>136</v>
      </c>
      <c r="AN30" s="79" t="s">
        <v>1289</v>
      </c>
      <c r="AO30" s="96" t="s">
        <v>1317</v>
      </c>
      <c r="AP30" s="79" t="str">
        <f>REPLACE(INDEX(GroupVertices[Group],MATCH(Vertices[[#This Row],[Vertex]],GroupVertices[Vertex],0)),1,1,"")</f>
        <v>2</v>
      </c>
      <c r="AQ30" s="48">
        <v>9</v>
      </c>
      <c r="AR30" s="49">
        <v>3.585657370517928</v>
      </c>
      <c r="AS30" s="48">
        <v>9</v>
      </c>
      <c r="AT30" s="49">
        <v>3.585657370517928</v>
      </c>
      <c r="AU30" s="48">
        <v>0</v>
      </c>
      <c r="AV30" s="49">
        <v>0</v>
      </c>
      <c r="AW30" s="48">
        <v>233</v>
      </c>
      <c r="AX30" s="49">
        <v>92.82868525896414</v>
      </c>
      <c r="AY30" s="48">
        <v>251</v>
      </c>
      <c r="AZ30" s="118" t="s">
        <v>1659</v>
      </c>
      <c r="BA30" s="118" t="s">
        <v>1659</v>
      </c>
      <c r="BB30" s="118" t="s">
        <v>1659</v>
      </c>
      <c r="BC30" s="118" t="s">
        <v>1659</v>
      </c>
      <c r="BD30" s="118"/>
      <c r="BE30" s="118"/>
      <c r="BF30" s="118"/>
      <c r="BG30" s="118"/>
      <c r="BH30" s="118" t="s">
        <v>2319</v>
      </c>
      <c r="BI30" s="118" t="s">
        <v>2364</v>
      </c>
      <c r="BJ30" s="118" t="s">
        <v>2410</v>
      </c>
      <c r="BK30" s="118" t="s">
        <v>2410</v>
      </c>
      <c r="BL30" s="2"/>
      <c r="BM30" s="3"/>
      <c r="BN30" s="3"/>
      <c r="BO30" s="3"/>
      <c r="BP30" s="3"/>
    </row>
    <row r="31" spans="1:68" ht="41.45" customHeight="1">
      <c r="A31" s="65" t="s">
        <v>271</v>
      </c>
      <c r="C31" s="66"/>
      <c r="D31" s="66" t="s">
        <v>65</v>
      </c>
      <c r="E31" s="67">
        <v>162.08416580121323</v>
      </c>
      <c r="F31" s="69">
        <v>99.48143500622491</v>
      </c>
      <c r="G31" s="97" t="s">
        <v>1222</v>
      </c>
      <c r="H31" s="66"/>
      <c r="I31" s="70" t="s">
        <v>782</v>
      </c>
      <c r="J31" s="71"/>
      <c r="K31" s="71"/>
      <c r="L31" s="70" t="s">
        <v>782</v>
      </c>
      <c r="M31" s="74">
        <v>173.82042692544394</v>
      </c>
      <c r="N31" s="75">
        <v>2136.088134765625</v>
      </c>
      <c r="O31" s="75">
        <v>3725.263427734375</v>
      </c>
      <c r="P31" s="76"/>
      <c r="Q31" s="77"/>
      <c r="R31" s="77"/>
      <c r="S31" s="48">
        <v>2</v>
      </c>
      <c r="T31" s="81"/>
      <c r="U31" s="81"/>
      <c r="V31" s="49">
        <v>9.789394</v>
      </c>
      <c r="W31" s="49">
        <v>0.003279</v>
      </c>
      <c r="X31" s="49">
        <v>0.000664</v>
      </c>
      <c r="Y31" s="49">
        <v>0.587745</v>
      </c>
      <c r="Z31" s="49">
        <v>0</v>
      </c>
      <c r="AA31" s="49"/>
      <c r="AB31" s="72">
        <v>31</v>
      </c>
      <c r="AC31" s="72"/>
      <c r="AD31" s="73"/>
      <c r="AE31" s="79" t="s">
        <v>782</v>
      </c>
      <c r="AF31" s="79" t="s">
        <v>877</v>
      </c>
      <c r="AG31" s="79" t="s">
        <v>971</v>
      </c>
      <c r="AH31" s="79" t="s">
        <v>1055</v>
      </c>
      <c r="AI31" s="79" t="s">
        <v>1127</v>
      </c>
      <c r="AJ31" s="79">
        <v>1086</v>
      </c>
      <c r="AK31" s="79">
        <v>23</v>
      </c>
      <c r="AL31" s="79">
        <v>0</v>
      </c>
      <c r="AM31" s="79">
        <v>0</v>
      </c>
      <c r="AN31" s="79" t="s">
        <v>1289</v>
      </c>
      <c r="AO31" s="96" t="s">
        <v>1318</v>
      </c>
      <c r="AP31" s="79" t="str">
        <f>REPLACE(INDEX(GroupVertices[Group],MATCH(Vertices[[#This Row],[Vertex]],GroupVertices[Vertex],0)),1,1,"")</f>
        <v>2</v>
      </c>
      <c r="AQ31" s="48"/>
      <c r="AR31" s="49"/>
      <c r="AS31" s="48"/>
      <c r="AT31" s="49"/>
      <c r="AU31" s="48"/>
      <c r="AV31" s="49"/>
      <c r="AW31" s="48"/>
      <c r="AX31" s="49"/>
      <c r="AY31" s="48"/>
      <c r="AZ31" s="48"/>
      <c r="BA31" s="48"/>
      <c r="BB31" s="48"/>
      <c r="BC31" s="48"/>
      <c r="BD31" s="48"/>
      <c r="BE31" s="48"/>
      <c r="BF31" s="48"/>
      <c r="BG31" s="48"/>
      <c r="BH31" s="48"/>
      <c r="BI31" s="48"/>
      <c r="BJ31" s="48"/>
      <c r="BK31" s="48"/>
      <c r="BL31" s="2"/>
      <c r="BM31" s="3"/>
      <c r="BN31" s="3"/>
      <c r="BO31" s="3"/>
      <c r="BP31" s="3"/>
    </row>
    <row r="32" spans="1:68" ht="41.45" customHeight="1">
      <c r="A32" s="65" t="s">
        <v>229</v>
      </c>
      <c r="C32" s="66"/>
      <c r="D32" s="66" t="s">
        <v>65</v>
      </c>
      <c r="E32" s="67">
        <v>162.24089660404277</v>
      </c>
      <c r="F32" s="69">
        <v>98.8305333569297</v>
      </c>
      <c r="G32" s="97" t="s">
        <v>1223</v>
      </c>
      <c r="H32" s="66"/>
      <c r="I32" s="70" t="s">
        <v>783</v>
      </c>
      <c r="J32" s="71"/>
      <c r="K32" s="71"/>
      <c r="L32" s="70" t="s">
        <v>783</v>
      </c>
      <c r="M32" s="74">
        <v>390.744249913893</v>
      </c>
      <c r="N32" s="75">
        <v>3566.880859375</v>
      </c>
      <c r="O32" s="75">
        <v>3506.587890625</v>
      </c>
      <c r="P32" s="76"/>
      <c r="Q32" s="77"/>
      <c r="R32" s="77"/>
      <c r="S32" s="48">
        <v>3</v>
      </c>
      <c r="T32" s="81"/>
      <c r="U32" s="81"/>
      <c r="V32" s="49">
        <v>22.07702</v>
      </c>
      <c r="W32" s="49">
        <v>0.003215</v>
      </c>
      <c r="X32" s="49">
        <v>0.000988</v>
      </c>
      <c r="Y32" s="49">
        <v>0.840094</v>
      </c>
      <c r="Z32" s="49">
        <v>0</v>
      </c>
      <c r="AA32" s="49"/>
      <c r="AB32" s="72">
        <v>32</v>
      </c>
      <c r="AC32" s="72"/>
      <c r="AD32" s="73"/>
      <c r="AE32" s="79" t="s">
        <v>783</v>
      </c>
      <c r="AF32" s="79" t="s">
        <v>878</v>
      </c>
      <c r="AG32" s="79" t="s">
        <v>972</v>
      </c>
      <c r="AH32" s="79" t="s">
        <v>1056</v>
      </c>
      <c r="AI32" s="79" t="s">
        <v>1128</v>
      </c>
      <c r="AJ32" s="79">
        <v>3045</v>
      </c>
      <c r="AK32" s="79">
        <v>108</v>
      </c>
      <c r="AL32" s="79">
        <v>362</v>
      </c>
      <c r="AM32" s="79">
        <v>3</v>
      </c>
      <c r="AN32" s="79" t="s">
        <v>1289</v>
      </c>
      <c r="AO32" s="96" t="s">
        <v>1319</v>
      </c>
      <c r="AP32" s="79" t="str">
        <f>REPLACE(INDEX(GroupVertices[Group],MATCH(Vertices[[#This Row],[Vertex]],GroupVertices[Vertex],0)),1,1,"")</f>
        <v>2</v>
      </c>
      <c r="AQ32" s="48">
        <v>11</v>
      </c>
      <c r="AR32" s="49">
        <v>9.734513274336283</v>
      </c>
      <c r="AS32" s="48">
        <v>5</v>
      </c>
      <c r="AT32" s="49">
        <v>4.424778761061947</v>
      </c>
      <c r="AU32" s="48">
        <v>0</v>
      </c>
      <c r="AV32" s="49">
        <v>0</v>
      </c>
      <c r="AW32" s="48">
        <v>97</v>
      </c>
      <c r="AX32" s="49">
        <v>85.84070796460178</v>
      </c>
      <c r="AY32" s="48">
        <v>113</v>
      </c>
      <c r="AZ32" s="118" t="s">
        <v>1659</v>
      </c>
      <c r="BA32" s="118" t="s">
        <v>1659</v>
      </c>
      <c r="BB32" s="118" t="s">
        <v>1659</v>
      </c>
      <c r="BC32" s="118" t="s">
        <v>1659</v>
      </c>
      <c r="BD32" s="118"/>
      <c r="BE32" s="118"/>
      <c r="BF32" s="118"/>
      <c r="BG32" s="118"/>
      <c r="BH32" s="118" t="s">
        <v>2320</v>
      </c>
      <c r="BI32" s="118" t="s">
        <v>2365</v>
      </c>
      <c r="BJ32" s="118" t="s">
        <v>2411</v>
      </c>
      <c r="BK32" s="118" t="s">
        <v>2411</v>
      </c>
      <c r="BL32" s="2"/>
      <c r="BM32" s="3"/>
      <c r="BN32" s="3"/>
      <c r="BO32" s="3"/>
      <c r="BP32" s="3"/>
    </row>
    <row r="33" spans="1:68" ht="41.45" customHeight="1">
      <c r="A33" s="65" t="s">
        <v>230</v>
      </c>
      <c r="C33" s="66"/>
      <c r="D33" s="66" t="s">
        <v>65</v>
      </c>
      <c r="E33" s="67">
        <v>165.1955002530962</v>
      </c>
      <c r="F33" s="69">
        <v>96.97230869499666</v>
      </c>
      <c r="G33" s="97" t="s">
        <v>1224</v>
      </c>
      <c r="H33" s="66"/>
      <c r="I33" s="70" t="s">
        <v>784</v>
      </c>
      <c r="J33" s="71"/>
      <c r="K33" s="71"/>
      <c r="L33" s="70" t="s">
        <v>784</v>
      </c>
      <c r="M33" s="74">
        <v>1010.0285889141146</v>
      </c>
      <c r="N33" s="75">
        <v>2859.462646484375</v>
      </c>
      <c r="O33" s="75">
        <v>3839.914306640625</v>
      </c>
      <c r="P33" s="76"/>
      <c r="Q33" s="77"/>
      <c r="R33" s="77"/>
      <c r="S33" s="48">
        <v>3</v>
      </c>
      <c r="T33" s="81"/>
      <c r="U33" s="81"/>
      <c r="V33" s="49">
        <v>57.156313</v>
      </c>
      <c r="W33" s="49">
        <v>0.003571</v>
      </c>
      <c r="X33" s="49">
        <v>0.002344</v>
      </c>
      <c r="Y33" s="49">
        <v>0.7652</v>
      </c>
      <c r="Z33" s="49">
        <v>0.3333333333333333</v>
      </c>
      <c r="AA33" s="49"/>
      <c r="AB33" s="72">
        <v>33</v>
      </c>
      <c r="AC33" s="72"/>
      <c r="AD33" s="73"/>
      <c r="AE33" s="79" t="s">
        <v>784</v>
      </c>
      <c r="AF33" s="79" t="s">
        <v>879</v>
      </c>
      <c r="AG33" s="79" t="s">
        <v>973</v>
      </c>
      <c r="AH33" s="79" t="s">
        <v>1057</v>
      </c>
      <c r="AI33" s="79" t="s">
        <v>1129</v>
      </c>
      <c r="AJ33" s="79">
        <v>39975</v>
      </c>
      <c r="AK33" s="79">
        <v>762</v>
      </c>
      <c r="AL33" s="79">
        <v>2529</v>
      </c>
      <c r="AM33" s="79">
        <v>61</v>
      </c>
      <c r="AN33" s="79" t="s">
        <v>1289</v>
      </c>
      <c r="AO33" s="96" t="s">
        <v>1320</v>
      </c>
      <c r="AP33" s="79" t="str">
        <f>REPLACE(INDEX(GroupVertices[Group],MATCH(Vertices[[#This Row],[Vertex]],GroupVertices[Vertex],0)),1,1,"")</f>
        <v>2</v>
      </c>
      <c r="AQ33" s="48">
        <v>4</v>
      </c>
      <c r="AR33" s="49">
        <v>6.779661016949152</v>
      </c>
      <c r="AS33" s="48">
        <v>4</v>
      </c>
      <c r="AT33" s="49">
        <v>6.779661016949152</v>
      </c>
      <c r="AU33" s="48">
        <v>0</v>
      </c>
      <c r="AV33" s="49">
        <v>0</v>
      </c>
      <c r="AW33" s="48">
        <v>51</v>
      </c>
      <c r="AX33" s="49">
        <v>86.44067796610169</v>
      </c>
      <c r="AY33" s="48">
        <v>59</v>
      </c>
      <c r="AZ33" s="118" t="s">
        <v>1659</v>
      </c>
      <c r="BA33" s="118" t="s">
        <v>1659</v>
      </c>
      <c r="BB33" s="118" t="s">
        <v>1659</v>
      </c>
      <c r="BC33" s="118" t="s">
        <v>1659</v>
      </c>
      <c r="BD33" s="118"/>
      <c r="BE33" s="118"/>
      <c r="BF33" s="118"/>
      <c r="BG33" s="118"/>
      <c r="BH33" s="118" t="s">
        <v>2321</v>
      </c>
      <c r="BI33" s="118" t="s">
        <v>2321</v>
      </c>
      <c r="BJ33" s="118" t="s">
        <v>2412</v>
      </c>
      <c r="BK33" s="118" t="s">
        <v>2412</v>
      </c>
      <c r="BL33" s="2"/>
      <c r="BM33" s="3"/>
      <c r="BN33" s="3"/>
      <c r="BO33" s="3"/>
      <c r="BP33" s="3"/>
    </row>
    <row r="34" spans="1:68" ht="41.45" customHeight="1">
      <c r="A34" s="65" t="s">
        <v>272</v>
      </c>
      <c r="C34" s="66"/>
      <c r="D34" s="66" t="s">
        <v>65</v>
      </c>
      <c r="E34" s="67">
        <v>162.10904751621067</v>
      </c>
      <c r="F34" s="69">
        <v>99.80665174705615</v>
      </c>
      <c r="G34" s="97" t="s">
        <v>1225</v>
      </c>
      <c r="H34" s="66"/>
      <c r="I34" s="70" t="s">
        <v>785</v>
      </c>
      <c r="J34" s="71"/>
      <c r="K34" s="71"/>
      <c r="L34" s="70" t="s">
        <v>785</v>
      </c>
      <c r="M34" s="74">
        <v>65.43652776442242</v>
      </c>
      <c r="N34" s="75">
        <v>3523.4443359375</v>
      </c>
      <c r="O34" s="75">
        <v>4435.97265625</v>
      </c>
      <c r="P34" s="76"/>
      <c r="Q34" s="77"/>
      <c r="R34" s="77"/>
      <c r="S34" s="48">
        <v>2</v>
      </c>
      <c r="T34" s="81"/>
      <c r="U34" s="81"/>
      <c r="V34" s="49">
        <v>3.65</v>
      </c>
      <c r="W34" s="49">
        <v>0.002915</v>
      </c>
      <c r="X34" s="49">
        <v>0.000429</v>
      </c>
      <c r="Y34" s="49">
        <v>0.604833</v>
      </c>
      <c r="Z34" s="49">
        <v>0</v>
      </c>
      <c r="AA34" s="49"/>
      <c r="AB34" s="72">
        <v>34</v>
      </c>
      <c r="AC34" s="72"/>
      <c r="AD34" s="73"/>
      <c r="AE34" s="79" t="s">
        <v>785</v>
      </c>
      <c r="AF34" s="79" t="s">
        <v>880</v>
      </c>
      <c r="AG34" s="79" t="s">
        <v>974</v>
      </c>
      <c r="AH34" s="79" t="s">
        <v>1058</v>
      </c>
      <c r="AI34" s="79" t="s">
        <v>1130</v>
      </c>
      <c r="AJ34" s="79">
        <v>1397</v>
      </c>
      <c r="AK34" s="79">
        <v>48</v>
      </c>
      <c r="AL34" s="79">
        <v>198</v>
      </c>
      <c r="AM34" s="79">
        <v>5</v>
      </c>
      <c r="AN34" s="79" t="s">
        <v>1289</v>
      </c>
      <c r="AO34" s="96" t="s">
        <v>1321</v>
      </c>
      <c r="AP34" s="79" t="str">
        <f>REPLACE(INDEX(GroupVertices[Group],MATCH(Vertices[[#This Row],[Vertex]],GroupVertices[Vertex],0)),1,1,"")</f>
        <v>2</v>
      </c>
      <c r="AQ34" s="48"/>
      <c r="AR34" s="49"/>
      <c r="AS34" s="48"/>
      <c r="AT34" s="49"/>
      <c r="AU34" s="48"/>
      <c r="AV34" s="49"/>
      <c r="AW34" s="48"/>
      <c r="AX34" s="49"/>
      <c r="AY34" s="48"/>
      <c r="AZ34" s="48"/>
      <c r="BA34" s="48"/>
      <c r="BB34" s="48"/>
      <c r="BC34" s="48"/>
      <c r="BD34" s="48"/>
      <c r="BE34" s="48"/>
      <c r="BF34" s="48"/>
      <c r="BG34" s="48"/>
      <c r="BH34" s="48"/>
      <c r="BI34" s="48"/>
      <c r="BJ34" s="48"/>
      <c r="BK34" s="48"/>
      <c r="BL34" s="2"/>
      <c r="BM34" s="3"/>
      <c r="BN34" s="3"/>
      <c r="BO34" s="3"/>
      <c r="BP34" s="3"/>
    </row>
    <row r="35" spans="1:68" ht="41.45" customHeight="1">
      <c r="A35" s="65" t="s">
        <v>231</v>
      </c>
      <c r="C35" s="66"/>
      <c r="D35" s="66" t="s">
        <v>65</v>
      </c>
      <c r="E35" s="67">
        <v>162.14016966133607</v>
      </c>
      <c r="F35" s="69">
        <v>95.94034216524257</v>
      </c>
      <c r="G35" s="97" t="s">
        <v>1226</v>
      </c>
      <c r="H35" s="66"/>
      <c r="I35" s="70" t="s">
        <v>786</v>
      </c>
      <c r="J35" s="71"/>
      <c r="K35" s="71"/>
      <c r="L35" s="70" t="s">
        <v>786</v>
      </c>
      <c r="M35" s="74">
        <v>1353.9486343968279</v>
      </c>
      <c r="N35" s="75">
        <v>3615.5791015625</v>
      </c>
      <c r="O35" s="75">
        <v>2317.798828125</v>
      </c>
      <c r="P35" s="76"/>
      <c r="Q35" s="77"/>
      <c r="R35" s="77"/>
      <c r="S35" s="48">
        <v>5</v>
      </c>
      <c r="T35" s="81"/>
      <c r="U35" s="81"/>
      <c r="V35" s="49">
        <v>76.637626</v>
      </c>
      <c r="W35" s="49">
        <v>0.004049</v>
      </c>
      <c r="X35" s="49">
        <v>0.006595</v>
      </c>
      <c r="Y35" s="49">
        <v>1.077935</v>
      </c>
      <c r="Z35" s="49">
        <v>0.6</v>
      </c>
      <c r="AA35" s="49"/>
      <c r="AB35" s="72">
        <v>35</v>
      </c>
      <c r="AC35" s="72"/>
      <c r="AD35" s="73"/>
      <c r="AE35" s="79" t="s">
        <v>786</v>
      </c>
      <c r="AF35" s="79" t="s">
        <v>881</v>
      </c>
      <c r="AG35" s="79" t="s">
        <v>975</v>
      </c>
      <c r="AH35" s="79" t="s">
        <v>1059</v>
      </c>
      <c r="AI35" s="79" t="s">
        <v>1131</v>
      </c>
      <c r="AJ35" s="79">
        <v>1786</v>
      </c>
      <c r="AK35" s="79">
        <v>13</v>
      </c>
      <c r="AL35" s="79">
        <v>48</v>
      </c>
      <c r="AM35" s="79">
        <v>6</v>
      </c>
      <c r="AN35" s="79" t="s">
        <v>1289</v>
      </c>
      <c r="AO35" s="96" t="s">
        <v>1322</v>
      </c>
      <c r="AP35" s="79" t="str">
        <f>REPLACE(INDEX(GroupVertices[Group],MATCH(Vertices[[#This Row],[Vertex]],GroupVertices[Vertex],0)),1,1,"")</f>
        <v>2</v>
      </c>
      <c r="AQ35" s="48">
        <v>2</v>
      </c>
      <c r="AR35" s="49">
        <v>3.8461538461538463</v>
      </c>
      <c r="AS35" s="48">
        <v>0</v>
      </c>
      <c r="AT35" s="49">
        <v>0</v>
      </c>
      <c r="AU35" s="48">
        <v>0</v>
      </c>
      <c r="AV35" s="49">
        <v>0</v>
      </c>
      <c r="AW35" s="48">
        <v>50</v>
      </c>
      <c r="AX35" s="49">
        <v>96.15384615384616</v>
      </c>
      <c r="AY35" s="48">
        <v>52</v>
      </c>
      <c r="AZ35" s="118" t="s">
        <v>1659</v>
      </c>
      <c r="BA35" s="118" t="s">
        <v>1659</v>
      </c>
      <c r="BB35" s="118" t="s">
        <v>1659</v>
      </c>
      <c r="BC35" s="118" t="s">
        <v>1659</v>
      </c>
      <c r="BD35" s="118"/>
      <c r="BE35" s="118"/>
      <c r="BF35" s="118"/>
      <c r="BG35" s="118"/>
      <c r="BH35" s="118" t="s">
        <v>2322</v>
      </c>
      <c r="BI35" s="118" t="s">
        <v>2366</v>
      </c>
      <c r="BJ35" s="118" t="s">
        <v>2413</v>
      </c>
      <c r="BK35" s="118" t="s">
        <v>2446</v>
      </c>
      <c r="BL35" s="2"/>
      <c r="BM35" s="3"/>
      <c r="BN35" s="3"/>
      <c r="BO35" s="3"/>
      <c r="BP35" s="3"/>
    </row>
    <row r="36" spans="1:68" ht="41.45" customHeight="1">
      <c r="A36" s="65" t="s">
        <v>232</v>
      </c>
      <c r="C36" s="66"/>
      <c r="D36" s="66" t="s">
        <v>65</v>
      </c>
      <c r="E36" s="67">
        <v>234.20753697772773</v>
      </c>
      <c r="F36" s="69">
        <v>98.11128961579011</v>
      </c>
      <c r="G36" s="97" t="s">
        <v>1227</v>
      </c>
      <c r="H36" s="66"/>
      <c r="I36" s="70" t="s">
        <v>787</v>
      </c>
      <c r="J36" s="71"/>
      <c r="K36" s="71"/>
      <c r="L36" s="70" t="s">
        <v>787</v>
      </c>
      <c r="M36" s="74">
        <v>630.4442140443488</v>
      </c>
      <c r="N36" s="75">
        <v>6857.0634765625</v>
      </c>
      <c r="O36" s="75">
        <v>2485.300537109375</v>
      </c>
      <c r="P36" s="76"/>
      <c r="Q36" s="77"/>
      <c r="R36" s="77"/>
      <c r="S36" s="48">
        <v>3</v>
      </c>
      <c r="T36" s="81"/>
      <c r="U36" s="81"/>
      <c r="V36" s="49">
        <v>35.654798</v>
      </c>
      <c r="W36" s="49">
        <v>0.004386</v>
      </c>
      <c r="X36" s="49">
        <v>0.015293</v>
      </c>
      <c r="Y36" s="49">
        <v>0.668945</v>
      </c>
      <c r="Z36" s="49">
        <v>0</v>
      </c>
      <c r="AA36" s="49"/>
      <c r="AB36" s="72">
        <v>36</v>
      </c>
      <c r="AC36" s="72"/>
      <c r="AD36" s="73"/>
      <c r="AE36" s="79" t="s">
        <v>787</v>
      </c>
      <c r="AF36" s="79" t="s">
        <v>882</v>
      </c>
      <c r="AG36" s="79" t="s">
        <v>976</v>
      </c>
      <c r="AH36" s="79" t="s">
        <v>1037</v>
      </c>
      <c r="AI36" s="79" t="s">
        <v>1132</v>
      </c>
      <c r="AJ36" s="79">
        <v>902566</v>
      </c>
      <c r="AK36" s="79">
        <v>7576</v>
      </c>
      <c r="AL36" s="79">
        <v>3105</v>
      </c>
      <c r="AM36" s="79">
        <v>1211</v>
      </c>
      <c r="AN36" s="79" t="s">
        <v>1289</v>
      </c>
      <c r="AO36" s="96" t="s">
        <v>1323</v>
      </c>
      <c r="AP36" s="79" t="str">
        <f>REPLACE(INDEX(GroupVertices[Group],MATCH(Vertices[[#This Row],[Vertex]],GroupVertices[Vertex],0)),1,1,"")</f>
        <v>9</v>
      </c>
      <c r="AQ36" s="48">
        <v>1</v>
      </c>
      <c r="AR36" s="49">
        <v>1.8867924528301887</v>
      </c>
      <c r="AS36" s="48">
        <v>1</v>
      </c>
      <c r="AT36" s="49">
        <v>1.8867924528301887</v>
      </c>
      <c r="AU36" s="48">
        <v>0</v>
      </c>
      <c r="AV36" s="49">
        <v>0</v>
      </c>
      <c r="AW36" s="48">
        <v>51</v>
      </c>
      <c r="AX36" s="49">
        <v>96.22641509433963</v>
      </c>
      <c r="AY36" s="48">
        <v>53</v>
      </c>
      <c r="AZ36" s="118" t="s">
        <v>1659</v>
      </c>
      <c r="BA36" s="118" t="s">
        <v>1659</v>
      </c>
      <c r="BB36" s="118" t="s">
        <v>1659</v>
      </c>
      <c r="BC36" s="118" t="s">
        <v>1659</v>
      </c>
      <c r="BD36" s="118"/>
      <c r="BE36" s="118"/>
      <c r="BF36" s="118"/>
      <c r="BG36" s="118"/>
      <c r="BH36" s="118" t="s">
        <v>2323</v>
      </c>
      <c r="BI36" s="118" t="s">
        <v>2323</v>
      </c>
      <c r="BJ36" s="118" t="s">
        <v>2414</v>
      </c>
      <c r="BK36" s="118" t="s">
        <v>2414</v>
      </c>
      <c r="BL36" s="2"/>
      <c r="BM36" s="3"/>
      <c r="BN36" s="3"/>
      <c r="BO36" s="3"/>
      <c r="BP36" s="3"/>
    </row>
    <row r="37" spans="1:68" ht="41.45" customHeight="1">
      <c r="A37" s="65" t="s">
        <v>243</v>
      </c>
      <c r="C37" s="66"/>
      <c r="D37" s="66" t="s">
        <v>65</v>
      </c>
      <c r="E37" s="67">
        <v>164.95348357185097</v>
      </c>
      <c r="F37" s="69">
        <v>83.92014672303686</v>
      </c>
      <c r="G37" s="97" t="s">
        <v>1228</v>
      </c>
      <c r="H37" s="66"/>
      <c r="I37" s="70" t="s">
        <v>788</v>
      </c>
      <c r="J37" s="71"/>
      <c r="K37" s="71"/>
      <c r="L37" s="70" t="s">
        <v>788</v>
      </c>
      <c r="M37" s="74">
        <v>5359.879102102579</v>
      </c>
      <c r="N37" s="75">
        <v>1789.451904296875</v>
      </c>
      <c r="O37" s="75">
        <v>7524.51025390625</v>
      </c>
      <c r="P37" s="76"/>
      <c r="Q37" s="77"/>
      <c r="R37" s="77"/>
      <c r="S37" s="48">
        <v>13</v>
      </c>
      <c r="T37" s="81"/>
      <c r="U37" s="81"/>
      <c r="V37" s="49">
        <v>303.553115</v>
      </c>
      <c r="W37" s="49">
        <v>0.005208</v>
      </c>
      <c r="X37" s="49">
        <v>0.065177</v>
      </c>
      <c r="Y37" s="49">
        <v>2.227325</v>
      </c>
      <c r="Z37" s="49">
        <v>0.2948717948717949</v>
      </c>
      <c r="AA37" s="49"/>
      <c r="AB37" s="72">
        <v>37</v>
      </c>
      <c r="AC37" s="72"/>
      <c r="AD37" s="73"/>
      <c r="AE37" s="79" t="s">
        <v>788</v>
      </c>
      <c r="AF37" s="79" t="s">
        <v>883</v>
      </c>
      <c r="AG37" s="79" t="s">
        <v>977</v>
      </c>
      <c r="AH37" s="79" t="s">
        <v>1047</v>
      </c>
      <c r="AI37" s="79" t="s">
        <v>1133</v>
      </c>
      <c r="AJ37" s="79">
        <v>36950</v>
      </c>
      <c r="AK37" s="79">
        <v>849</v>
      </c>
      <c r="AL37" s="79">
        <v>848</v>
      </c>
      <c r="AM37" s="79">
        <v>72</v>
      </c>
      <c r="AN37" s="79" t="s">
        <v>1289</v>
      </c>
      <c r="AO37" s="96" t="s">
        <v>1324</v>
      </c>
      <c r="AP37" s="79" t="str">
        <f>REPLACE(INDEX(GroupVertices[Group],MATCH(Vertices[[#This Row],[Vertex]],GroupVertices[Vertex],0)),1,1,"")</f>
        <v>1</v>
      </c>
      <c r="AQ37" s="48">
        <v>2</v>
      </c>
      <c r="AR37" s="49">
        <v>1.9607843137254901</v>
      </c>
      <c r="AS37" s="48">
        <v>6</v>
      </c>
      <c r="AT37" s="49">
        <v>5.882352941176471</v>
      </c>
      <c r="AU37" s="48">
        <v>0</v>
      </c>
      <c r="AV37" s="49">
        <v>0</v>
      </c>
      <c r="AW37" s="48">
        <v>94</v>
      </c>
      <c r="AX37" s="49">
        <v>92.15686274509804</v>
      </c>
      <c r="AY37" s="48">
        <v>102</v>
      </c>
      <c r="AZ37" s="118" t="s">
        <v>1659</v>
      </c>
      <c r="BA37" s="118" t="s">
        <v>1659</v>
      </c>
      <c r="BB37" s="118" t="s">
        <v>1659</v>
      </c>
      <c r="BC37" s="118" t="s">
        <v>1659</v>
      </c>
      <c r="BD37" s="118"/>
      <c r="BE37" s="118"/>
      <c r="BF37" s="118"/>
      <c r="BG37" s="118"/>
      <c r="BH37" s="118" t="s">
        <v>2324</v>
      </c>
      <c r="BI37" s="118" t="s">
        <v>2367</v>
      </c>
      <c r="BJ37" s="118" t="s">
        <v>2415</v>
      </c>
      <c r="BK37" s="118" t="s">
        <v>2447</v>
      </c>
      <c r="BL37" s="2"/>
      <c r="BM37" s="3"/>
      <c r="BN37" s="3"/>
      <c r="BO37" s="3"/>
      <c r="BP37" s="3"/>
    </row>
    <row r="38" spans="1:68" ht="41.45" customHeight="1">
      <c r="A38" s="65" t="s">
        <v>273</v>
      </c>
      <c r="C38" s="66"/>
      <c r="D38" s="66" t="s">
        <v>65</v>
      </c>
      <c r="E38" s="67">
        <v>299.0859287866906</v>
      </c>
      <c r="F38" s="69">
        <v>81.72461718749854</v>
      </c>
      <c r="G38" s="97" t="s">
        <v>1229</v>
      </c>
      <c r="H38" s="66"/>
      <c r="I38" s="70" t="s">
        <v>789</v>
      </c>
      <c r="J38" s="71"/>
      <c r="K38" s="71"/>
      <c r="L38" s="70" t="s">
        <v>789</v>
      </c>
      <c r="M38" s="74">
        <v>6091.575911979654</v>
      </c>
      <c r="N38" s="75">
        <v>2594.196044921875</v>
      </c>
      <c r="O38" s="75">
        <v>4869.455078125</v>
      </c>
      <c r="P38" s="76"/>
      <c r="Q38" s="77"/>
      <c r="R38" s="77"/>
      <c r="S38" s="48">
        <v>2</v>
      </c>
      <c r="T38" s="81"/>
      <c r="U38" s="81"/>
      <c r="V38" s="49">
        <v>345</v>
      </c>
      <c r="W38" s="49">
        <v>0.003759</v>
      </c>
      <c r="X38" s="49">
        <v>0.005698</v>
      </c>
      <c r="Y38" s="49">
        <v>0.644078</v>
      </c>
      <c r="Z38" s="49">
        <v>0</v>
      </c>
      <c r="AA38" s="49"/>
      <c r="AB38" s="72">
        <v>38</v>
      </c>
      <c r="AC38" s="72"/>
      <c r="AD38" s="73"/>
      <c r="AE38" s="79" t="s">
        <v>789</v>
      </c>
      <c r="AF38" s="79" t="s">
        <v>884</v>
      </c>
      <c r="AG38" s="79" t="s">
        <v>978</v>
      </c>
      <c r="AH38" s="79" t="s">
        <v>1060</v>
      </c>
      <c r="AI38" s="79" t="s">
        <v>1134</v>
      </c>
      <c r="AJ38" s="79">
        <v>1713490</v>
      </c>
      <c r="AK38" s="79">
        <v>3858</v>
      </c>
      <c r="AL38" s="79">
        <v>9147</v>
      </c>
      <c r="AM38" s="79">
        <v>4317</v>
      </c>
      <c r="AN38" s="79" t="s">
        <v>1289</v>
      </c>
      <c r="AO38" s="96" t="s">
        <v>1325</v>
      </c>
      <c r="AP38" s="79" t="str">
        <f>REPLACE(INDEX(GroupVertices[Group],MATCH(Vertices[[#This Row],[Vertex]],GroupVertices[Vertex],0)),1,1,"")</f>
        <v>1</v>
      </c>
      <c r="AQ38" s="48"/>
      <c r="AR38" s="49"/>
      <c r="AS38" s="48"/>
      <c r="AT38" s="49"/>
      <c r="AU38" s="48"/>
      <c r="AV38" s="49"/>
      <c r="AW38" s="48"/>
      <c r="AX38" s="49"/>
      <c r="AY38" s="48"/>
      <c r="AZ38" s="48"/>
      <c r="BA38" s="48"/>
      <c r="BB38" s="48"/>
      <c r="BC38" s="48"/>
      <c r="BD38" s="48"/>
      <c r="BE38" s="48"/>
      <c r="BF38" s="48"/>
      <c r="BG38" s="48"/>
      <c r="BH38" s="48"/>
      <c r="BI38" s="48"/>
      <c r="BJ38" s="48"/>
      <c r="BK38" s="48"/>
      <c r="BL38" s="2"/>
      <c r="BM38" s="3"/>
      <c r="BN38" s="3"/>
      <c r="BO38" s="3"/>
      <c r="BP38" s="3"/>
    </row>
    <row r="39" spans="1:68" ht="41.45" customHeight="1">
      <c r="A39" s="65" t="s">
        <v>233</v>
      </c>
      <c r="C39" s="66"/>
      <c r="D39" s="66" t="s">
        <v>65</v>
      </c>
      <c r="E39" s="67">
        <v>177.10936142806216</v>
      </c>
      <c r="F39" s="69">
        <v>81.68567541910829</v>
      </c>
      <c r="G39" s="97" t="s">
        <v>1230</v>
      </c>
      <c r="H39" s="66"/>
      <c r="I39" s="70" t="s">
        <v>790</v>
      </c>
      <c r="J39" s="71"/>
      <c r="K39" s="71"/>
      <c r="L39" s="70" t="s">
        <v>790</v>
      </c>
      <c r="M39" s="74">
        <v>6104.553905325176</v>
      </c>
      <c r="N39" s="75">
        <v>8808.884765625</v>
      </c>
      <c r="O39" s="75">
        <v>7840.09912109375</v>
      </c>
      <c r="P39" s="76"/>
      <c r="Q39" s="77"/>
      <c r="R39" s="77"/>
      <c r="S39" s="48">
        <v>5</v>
      </c>
      <c r="T39" s="81"/>
      <c r="U39" s="81"/>
      <c r="V39" s="49">
        <v>345.735137</v>
      </c>
      <c r="W39" s="49">
        <v>0.004831</v>
      </c>
      <c r="X39" s="49">
        <v>0.008837</v>
      </c>
      <c r="Y39" s="49">
        <v>1.20831</v>
      </c>
      <c r="Z39" s="49">
        <v>0.1</v>
      </c>
      <c r="AA39" s="49"/>
      <c r="AB39" s="72">
        <v>39</v>
      </c>
      <c r="AC39" s="72"/>
      <c r="AD39" s="73"/>
      <c r="AE39" s="79" t="s">
        <v>790</v>
      </c>
      <c r="AF39" s="79" t="s">
        <v>885</v>
      </c>
      <c r="AG39" s="79" t="s">
        <v>979</v>
      </c>
      <c r="AH39" s="79" t="s">
        <v>1049</v>
      </c>
      <c r="AI39" s="79" t="s">
        <v>1135</v>
      </c>
      <c r="AJ39" s="79">
        <v>188888</v>
      </c>
      <c r="AK39" s="79">
        <v>921</v>
      </c>
      <c r="AL39" s="79">
        <v>2356</v>
      </c>
      <c r="AM39" s="79">
        <v>89</v>
      </c>
      <c r="AN39" s="79" t="s">
        <v>1289</v>
      </c>
      <c r="AO39" s="96" t="s">
        <v>1326</v>
      </c>
      <c r="AP39" s="79" t="str">
        <f>REPLACE(INDEX(GroupVertices[Group],MATCH(Vertices[[#This Row],[Vertex]],GroupVertices[Vertex],0)),1,1,"")</f>
        <v>4</v>
      </c>
      <c r="AQ39" s="48">
        <v>3</v>
      </c>
      <c r="AR39" s="49">
        <v>6.25</v>
      </c>
      <c r="AS39" s="48">
        <v>9</v>
      </c>
      <c r="AT39" s="49">
        <v>18.75</v>
      </c>
      <c r="AU39" s="48">
        <v>0</v>
      </c>
      <c r="AV39" s="49">
        <v>0</v>
      </c>
      <c r="AW39" s="48">
        <v>36</v>
      </c>
      <c r="AX39" s="49">
        <v>75</v>
      </c>
      <c r="AY39" s="48">
        <v>48</v>
      </c>
      <c r="AZ39" s="118" t="s">
        <v>1659</v>
      </c>
      <c r="BA39" s="118" t="s">
        <v>1659</v>
      </c>
      <c r="BB39" s="118" t="s">
        <v>1659</v>
      </c>
      <c r="BC39" s="118" t="s">
        <v>1659</v>
      </c>
      <c r="BD39" s="118"/>
      <c r="BE39" s="118"/>
      <c r="BF39" s="118"/>
      <c r="BG39" s="118"/>
      <c r="BH39" s="118" t="s">
        <v>2325</v>
      </c>
      <c r="BI39" s="118" t="s">
        <v>2368</v>
      </c>
      <c r="BJ39" s="118" t="s">
        <v>2416</v>
      </c>
      <c r="BK39" s="118" t="s">
        <v>2416</v>
      </c>
      <c r="BL39" s="2"/>
      <c r="BM39" s="3"/>
      <c r="BN39" s="3"/>
      <c r="BO39" s="3"/>
      <c r="BP39" s="3"/>
    </row>
    <row r="40" spans="1:68" ht="41.45" customHeight="1">
      <c r="A40" s="65" t="s">
        <v>234</v>
      </c>
      <c r="C40" s="66"/>
      <c r="D40" s="66" t="s">
        <v>65</v>
      </c>
      <c r="E40" s="67">
        <v>393.852300654995</v>
      </c>
      <c r="F40" s="69">
        <v>90.2865138414059</v>
      </c>
      <c r="G40" s="97" t="s">
        <v>1231</v>
      </c>
      <c r="H40" s="66"/>
      <c r="I40" s="70" t="s">
        <v>791</v>
      </c>
      <c r="J40" s="71"/>
      <c r="K40" s="71"/>
      <c r="L40" s="70" t="s">
        <v>791</v>
      </c>
      <c r="M40" s="74">
        <v>3238.1811537874596</v>
      </c>
      <c r="N40" s="75">
        <v>2874.791748046875</v>
      </c>
      <c r="O40" s="75">
        <v>6498.32568359375</v>
      </c>
      <c r="P40" s="76"/>
      <c r="Q40" s="77"/>
      <c r="R40" s="77"/>
      <c r="S40" s="48">
        <v>10</v>
      </c>
      <c r="T40" s="81"/>
      <c r="U40" s="81"/>
      <c r="V40" s="49">
        <v>183.369769</v>
      </c>
      <c r="W40" s="49">
        <v>0.004902</v>
      </c>
      <c r="X40" s="49">
        <v>0.055445</v>
      </c>
      <c r="Y40" s="49">
        <v>1.804051</v>
      </c>
      <c r="Z40" s="49">
        <v>0.4222222222222222</v>
      </c>
      <c r="AA40" s="49"/>
      <c r="AB40" s="72">
        <v>40</v>
      </c>
      <c r="AC40" s="72"/>
      <c r="AD40" s="73"/>
      <c r="AE40" s="79" t="s">
        <v>791</v>
      </c>
      <c r="AF40" s="79" t="s">
        <v>886</v>
      </c>
      <c r="AG40" s="79" t="s">
        <v>980</v>
      </c>
      <c r="AH40" s="79" t="s">
        <v>1061</v>
      </c>
      <c r="AI40" s="79" t="s">
        <v>1136</v>
      </c>
      <c r="AJ40" s="79">
        <v>2897988</v>
      </c>
      <c r="AK40" s="79">
        <v>7812</v>
      </c>
      <c r="AL40" s="79">
        <v>38145</v>
      </c>
      <c r="AM40" s="79">
        <v>2655</v>
      </c>
      <c r="AN40" s="79" t="s">
        <v>1289</v>
      </c>
      <c r="AO40" s="96" t="s">
        <v>1327</v>
      </c>
      <c r="AP40" s="79" t="str">
        <f>REPLACE(INDEX(GroupVertices[Group],MATCH(Vertices[[#This Row],[Vertex]],GroupVertices[Vertex],0)),1,1,"")</f>
        <v>1</v>
      </c>
      <c r="AQ40" s="48">
        <v>6</v>
      </c>
      <c r="AR40" s="49">
        <v>5.769230769230769</v>
      </c>
      <c r="AS40" s="48">
        <v>11</v>
      </c>
      <c r="AT40" s="49">
        <v>10.576923076923077</v>
      </c>
      <c r="AU40" s="48">
        <v>0</v>
      </c>
      <c r="AV40" s="49">
        <v>0</v>
      </c>
      <c r="AW40" s="48">
        <v>87</v>
      </c>
      <c r="AX40" s="49">
        <v>83.65384615384616</v>
      </c>
      <c r="AY40" s="48">
        <v>104</v>
      </c>
      <c r="AZ40" s="118" t="s">
        <v>1659</v>
      </c>
      <c r="BA40" s="118" t="s">
        <v>1659</v>
      </c>
      <c r="BB40" s="118" t="s">
        <v>1659</v>
      </c>
      <c r="BC40" s="118" t="s">
        <v>1659</v>
      </c>
      <c r="BD40" s="118"/>
      <c r="BE40" s="118"/>
      <c r="BF40" s="118"/>
      <c r="BG40" s="118"/>
      <c r="BH40" s="118" t="s">
        <v>2326</v>
      </c>
      <c r="BI40" s="118" t="s">
        <v>2369</v>
      </c>
      <c r="BJ40" s="118" t="s">
        <v>2417</v>
      </c>
      <c r="BK40" s="118" t="s">
        <v>2417</v>
      </c>
      <c r="BL40" s="2"/>
      <c r="BM40" s="3"/>
      <c r="BN40" s="3"/>
      <c r="BO40" s="3"/>
      <c r="BP40" s="3"/>
    </row>
    <row r="41" spans="1:68" ht="41.45" customHeight="1">
      <c r="A41" s="65" t="s">
        <v>235</v>
      </c>
      <c r="C41" s="66"/>
      <c r="D41" s="66" t="s">
        <v>65</v>
      </c>
      <c r="E41" s="67">
        <v>162.41146836087412</v>
      </c>
      <c r="F41" s="69">
        <v>89.97939221924888</v>
      </c>
      <c r="G41" s="97" t="s">
        <v>1232</v>
      </c>
      <c r="H41" s="66"/>
      <c r="I41" s="70" t="s">
        <v>792</v>
      </c>
      <c r="J41" s="71"/>
      <c r="K41" s="71"/>
      <c r="L41" s="70" t="s">
        <v>792</v>
      </c>
      <c r="M41" s="74">
        <v>3340.5345530649893</v>
      </c>
      <c r="N41" s="75">
        <v>9278.6875</v>
      </c>
      <c r="O41" s="75">
        <v>7061.26220703125</v>
      </c>
      <c r="P41" s="76"/>
      <c r="Q41" s="77"/>
      <c r="R41" s="77"/>
      <c r="S41" s="48">
        <v>4</v>
      </c>
      <c r="T41" s="81"/>
      <c r="U41" s="81"/>
      <c r="V41" s="49">
        <v>189.167566</v>
      </c>
      <c r="W41" s="49">
        <v>0.003817</v>
      </c>
      <c r="X41" s="49">
        <v>0.001591</v>
      </c>
      <c r="Y41" s="49">
        <v>1.121908</v>
      </c>
      <c r="Z41" s="49">
        <v>0</v>
      </c>
      <c r="AA41" s="49"/>
      <c r="AB41" s="72">
        <v>41</v>
      </c>
      <c r="AC41" s="72"/>
      <c r="AD41" s="73"/>
      <c r="AE41" s="79" t="s">
        <v>792</v>
      </c>
      <c r="AF41" s="79" t="s">
        <v>887</v>
      </c>
      <c r="AG41" s="79" t="s">
        <v>981</v>
      </c>
      <c r="AH41" s="79" t="s">
        <v>1062</v>
      </c>
      <c r="AI41" s="79" t="s">
        <v>1137</v>
      </c>
      <c r="AJ41" s="79">
        <v>5177</v>
      </c>
      <c r="AK41" s="79">
        <v>112</v>
      </c>
      <c r="AL41" s="79">
        <v>60</v>
      </c>
      <c r="AM41" s="79">
        <v>39</v>
      </c>
      <c r="AN41" s="79" t="s">
        <v>1289</v>
      </c>
      <c r="AO41" s="96" t="s">
        <v>1328</v>
      </c>
      <c r="AP41" s="79" t="str">
        <f>REPLACE(INDEX(GroupVertices[Group],MATCH(Vertices[[#This Row],[Vertex]],GroupVertices[Vertex],0)),1,1,"")</f>
        <v>4</v>
      </c>
      <c r="AQ41" s="48">
        <v>4</v>
      </c>
      <c r="AR41" s="49">
        <v>5.714285714285714</v>
      </c>
      <c r="AS41" s="48">
        <v>1</v>
      </c>
      <c r="AT41" s="49">
        <v>1.4285714285714286</v>
      </c>
      <c r="AU41" s="48">
        <v>0</v>
      </c>
      <c r="AV41" s="49">
        <v>0</v>
      </c>
      <c r="AW41" s="48">
        <v>65</v>
      </c>
      <c r="AX41" s="49">
        <v>92.85714285714286</v>
      </c>
      <c r="AY41" s="48">
        <v>70</v>
      </c>
      <c r="AZ41" s="118" t="s">
        <v>1659</v>
      </c>
      <c r="BA41" s="118" t="s">
        <v>1659</v>
      </c>
      <c r="BB41" s="118" t="s">
        <v>1659</v>
      </c>
      <c r="BC41" s="118" t="s">
        <v>1659</v>
      </c>
      <c r="BD41" s="118"/>
      <c r="BE41" s="118"/>
      <c r="BF41" s="118"/>
      <c r="BG41" s="118"/>
      <c r="BH41" s="118" t="s">
        <v>2327</v>
      </c>
      <c r="BI41" s="118" t="s">
        <v>2327</v>
      </c>
      <c r="BJ41" s="118" t="s">
        <v>2418</v>
      </c>
      <c r="BK41" s="118" t="s">
        <v>2418</v>
      </c>
      <c r="BL41" s="2"/>
      <c r="BM41" s="3"/>
      <c r="BN41" s="3"/>
      <c r="BO41" s="3"/>
      <c r="BP41" s="3"/>
    </row>
    <row r="42" spans="1:68" ht="41.45" customHeight="1">
      <c r="A42" s="65" t="s">
        <v>274</v>
      </c>
      <c r="C42" s="66"/>
      <c r="D42" s="66" t="s">
        <v>65</v>
      </c>
      <c r="E42" s="67">
        <v>162.2575377510507</v>
      </c>
      <c r="F42" s="69">
        <v>96.91607645449719</v>
      </c>
      <c r="G42" s="97" t="s">
        <v>1233</v>
      </c>
      <c r="H42" s="66"/>
      <c r="I42" s="70" t="s">
        <v>793</v>
      </c>
      <c r="J42" s="71"/>
      <c r="K42" s="71"/>
      <c r="L42" s="70" t="s">
        <v>793</v>
      </c>
      <c r="M42" s="74">
        <v>1028.7689202645684</v>
      </c>
      <c r="N42" s="75">
        <v>9079.150390625</v>
      </c>
      <c r="O42" s="75">
        <v>8060.68212890625</v>
      </c>
      <c r="P42" s="76"/>
      <c r="Q42" s="77"/>
      <c r="R42" s="77"/>
      <c r="S42" s="48">
        <v>3</v>
      </c>
      <c r="T42" s="81"/>
      <c r="U42" s="81"/>
      <c r="V42" s="49">
        <v>58.217857</v>
      </c>
      <c r="W42" s="49">
        <v>0.003817</v>
      </c>
      <c r="X42" s="49">
        <v>0.001791</v>
      </c>
      <c r="Y42" s="49">
        <v>0.797855</v>
      </c>
      <c r="Z42" s="49">
        <v>0</v>
      </c>
      <c r="AA42" s="49"/>
      <c r="AB42" s="72">
        <v>42</v>
      </c>
      <c r="AC42" s="72"/>
      <c r="AD42" s="73"/>
      <c r="AE42" s="79" t="s">
        <v>793</v>
      </c>
      <c r="AF42" s="79" t="s">
        <v>888</v>
      </c>
      <c r="AG42" s="79"/>
      <c r="AH42" s="79" t="s">
        <v>1063</v>
      </c>
      <c r="AI42" s="79" t="s">
        <v>1138</v>
      </c>
      <c r="AJ42" s="79">
        <v>3253</v>
      </c>
      <c r="AK42" s="79">
        <v>85</v>
      </c>
      <c r="AL42" s="79">
        <v>103</v>
      </c>
      <c r="AM42" s="79">
        <v>18</v>
      </c>
      <c r="AN42" s="79" t="s">
        <v>1289</v>
      </c>
      <c r="AO42" s="96" t="s">
        <v>1329</v>
      </c>
      <c r="AP42" s="79" t="str">
        <f>REPLACE(INDEX(GroupVertices[Group],MATCH(Vertices[[#This Row],[Vertex]],GroupVertices[Vertex],0)),1,1,"")</f>
        <v>4</v>
      </c>
      <c r="AQ42" s="48"/>
      <c r="AR42" s="49"/>
      <c r="AS42" s="48"/>
      <c r="AT42" s="49"/>
      <c r="AU42" s="48"/>
      <c r="AV42" s="49"/>
      <c r="AW42" s="48"/>
      <c r="AX42" s="49"/>
      <c r="AY42" s="48"/>
      <c r="AZ42" s="48"/>
      <c r="BA42" s="48"/>
      <c r="BB42" s="48"/>
      <c r="BC42" s="48"/>
      <c r="BD42" s="48"/>
      <c r="BE42" s="48"/>
      <c r="BF42" s="48"/>
      <c r="BG42" s="48"/>
      <c r="BH42" s="48"/>
      <c r="BI42" s="48"/>
      <c r="BJ42" s="48"/>
      <c r="BK42" s="48"/>
      <c r="BL42" s="2"/>
      <c r="BM42" s="3"/>
      <c r="BN42" s="3"/>
      <c r="BO42" s="3"/>
      <c r="BP42" s="3"/>
    </row>
    <row r="43" spans="1:68" ht="41.45" customHeight="1">
      <c r="A43" s="65" t="s">
        <v>275</v>
      </c>
      <c r="C43" s="66"/>
      <c r="D43" s="66" t="s">
        <v>65</v>
      </c>
      <c r="E43" s="67">
        <v>170.6621170452035</v>
      </c>
      <c r="F43" s="69">
        <v>89.79287567520521</v>
      </c>
      <c r="G43" s="97" t="s">
        <v>1234</v>
      </c>
      <c r="H43" s="66"/>
      <c r="I43" s="70" t="s">
        <v>794</v>
      </c>
      <c r="J43" s="71"/>
      <c r="K43" s="71"/>
      <c r="L43" s="70" t="s">
        <v>794</v>
      </c>
      <c r="M43" s="74">
        <v>3402.6942999766115</v>
      </c>
      <c r="N43" s="75">
        <v>2288.555908203125</v>
      </c>
      <c r="O43" s="75">
        <v>1551.242919921875</v>
      </c>
      <c r="P43" s="76"/>
      <c r="Q43" s="77"/>
      <c r="R43" s="77"/>
      <c r="S43" s="48">
        <v>7</v>
      </c>
      <c r="T43" s="81"/>
      <c r="U43" s="81"/>
      <c r="V43" s="49">
        <v>192.688598</v>
      </c>
      <c r="W43" s="49">
        <v>0.004464</v>
      </c>
      <c r="X43" s="49">
        <v>0.006475</v>
      </c>
      <c r="Y43" s="49">
        <v>1.471093</v>
      </c>
      <c r="Z43" s="49">
        <v>0.23809523809523808</v>
      </c>
      <c r="AA43" s="49"/>
      <c r="AB43" s="72">
        <v>43</v>
      </c>
      <c r="AC43" s="72"/>
      <c r="AD43" s="73"/>
      <c r="AE43" s="79" t="s">
        <v>794</v>
      </c>
      <c r="AF43" s="79" t="s">
        <v>889</v>
      </c>
      <c r="AG43" s="79" t="s">
        <v>982</v>
      </c>
      <c r="AH43" s="79" t="s">
        <v>1064</v>
      </c>
      <c r="AI43" s="79" t="s">
        <v>1139</v>
      </c>
      <c r="AJ43" s="79">
        <v>108303</v>
      </c>
      <c r="AK43" s="79">
        <v>1487</v>
      </c>
      <c r="AL43" s="79">
        <v>1062</v>
      </c>
      <c r="AM43" s="79">
        <v>264</v>
      </c>
      <c r="AN43" s="79" t="s">
        <v>1289</v>
      </c>
      <c r="AO43" s="96" t="s">
        <v>1330</v>
      </c>
      <c r="AP43" s="79" t="str">
        <f>REPLACE(INDEX(GroupVertices[Group],MATCH(Vertices[[#This Row],[Vertex]],GroupVertices[Vertex],0)),1,1,"")</f>
        <v>2</v>
      </c>
      <c r="AQ43" s="48"/>
      <c r="AR43" s="49"/>
      <c r="AS43" s="48"/>
      <c r="AT43" s="49"/>
      <c r="AU43" s="48"/>
      <c r="AV43" s="49"/>
      <c r="AW43" s="48"/>
      <c r="AX43" s="49"/>
      <c r="AY43" s="48"/>
      <c r="AZ43" s="48"/>
      <c r="BA43" s="48"/>
      <c r="BB43" s="48"/>
      <c r="BC43" s="48"/>
      <c r="BD43" s="48"/>
      <c r="BE43" s="48"/>
      <c r="BF43" s="48"/>
      <c r="BG43" s="48"/>
      <c r="BH43" s="48"/>
      <c r="BI43" s="48"/>
      <c r="BJ43" s="48"/>
      <c r="BK43" s="48"/>
      <c r="BL43" s="2"/>
      <c r="BM43" s="3"/>
      <c r="BN43" s="3"/>
      <c r="BO43" s="3"/>
      <c r="BP43" s="3"/>
    </row>
    <row r="44" spans="1:68" ht="41.45" customHeight="1">
      <c r="A44" s="65" t="s">
        <v>236</v>
      </c>
      <c r="C44" s="66"/>
      <c r="D44" s="66" t="s">
        <v>65</v>
      </c>
      <c r="E44" s="67">
        <v>162.4137885207935</v>
      </c>
      <c r="F44" s="69">
        <v>96.52881812626134</v>
      </c>
      <c r="G44" s="97" t="s">
        <v>1235</v>
      </c>
      <c r="H44" s="66"/>
      <c r="I44" s="70" t="s">
        <v>795</v>
      </c>
      <c r="J44" s="71"/>
      <c r="K44" s="71"/>
      <c r="L44" s="70" t="s">
        <v>795</v>
      </c>
      <c r="M44" s="74">
        <v>1157.8292124546379</v>
      </c>
      <c r="N44" s="75">
        <v>5290.828125</v>
      </c>
      <c r="O44" s="75">
        <v>4956.15185546875</v>
      </c>
      <c r="P44" s="76"/>
      <c r="Q44" s="77"/>
      <c r="R44" s="77"/>
      <c r="S44" s="48">
        <v>3</v>
      </c>
      <c r="T44" s="81"/>
      <c r="U44" s="81"/>
      <c r="V44" s="49">
        <v>65.528463</v>
      </c>
      <c r="W44" s="49">
        <v>0.003745</v>
      </c>
      <c r="X44" s="49">
        <v>0.003901</v>
      </c>
      <c r="Y44" s="49">
        <v>0.790426</v>
      </c>
      <c r="Z44" s="49">
        <v>0.3333333333333333</v>
      </c>
      <c r="AA44" s="49"/>
      <c r="AB44" s="72">
        <v>44</v>
      </c>
      <c r="AC44" s="72"/>
      <c r="AD44" s="73"/>
      <c r="AE44" s="79" t="s">
        <v>795</v>
      </c>
      <c r="AF44" s="79" t="s">
        <v>890</v>
      </c>
      <c r="AG44" s="79" t="s">
        <v>983</v>
      </c>
      <c r="AH44" s="79" t="s">
        <v>1065</v>
      </c>
      <c r="AI44" s="79" t="s">
        <v>1140</v>
      </c>
      <c r="AJ44" s="79">
        <v>5206</v>
      </c>
      <c r="AK44" s="79">
        <v>135</v>
      </c>
      <c r="AL44" s="79">
        <v>86</v>
      </c>
      <c r="AM44" s="79">
        <v>45</v>
      </c>
      <c r="AN44" s="79" t="s">
        <v>1289</v>
      </c>
      <c r="AO44" s="96" t="s">
        <v>1331</v>
      </c>
      <c r="AP44" s="79" t="str">
        <f>REPLACE(INDEX(GroupVertices[Group],MATCH(Vertices[[#This Row],[Vertex]],GroupVertices[Vertex],0)),1,1,"")</f>
        <v>5</v>
      </c>
      <c r="AQ44" s="48">
        <v>4</v>
      </c>
      <c r="AR44" s="49">
        <v>4.040404040404041</v>
      </c>
      <c r="AS44" s="48">
        <v>7</v>
      </c>
      <c r="AT44" s="49">
        <v>7.070707070707071</v>
      </c>
      <c r="AU44" s="48">
        <v>0</v>
      </c>
      <c r="AV44" s="49">
        <v>0</v>
      </c>
      <c r="AW44" s="48">
        <v>88</v>
      </c>
      <c r="AX44" s="49">
        <v>88.88888888888889</v>
      </c>
      <c r="AY44" s="48">
        <v>99</v>
      </c>
      <c r="AZ44" s="118" t="s">
        <v>1659</v>
      </c>
      <c r="BA44" s="118" t="s">
        <v>1659</v>
      </c>
      <c r="BB44" s="118" t="s">
        <v>1659</v>
      </c>
      <c r="BC44" s="118" t="s">
        <v>1659</v>
      </c>
      <c r="BD44" s="118"/>
      <c r="BE44" s="118"/>
      <c r="BF44" s="118"/>
      <c r="BG44" s="118"/>
      <c r="BH44" s="118" t="s">
        <v>2328</v>
      </c>
      <c r="BI44" s="118" t="s">
        <v>2370</v>
      </c>
      <c r="BJ44" s="118" t="s">
        <v>2419</v>
      </c>
      <c r="BK44" s="118" t="s">
        <v>2419</v>
      </c>
      <c r="BL44" s="2"/>
      <c r="BM44" s="3"/>
      <c r="BN44" s="3"/>
      <c r="BO44" s="3"/>
      <c r="BP44" s="3"/>
    </row>
    <row r="45" spans="1:68" ht="41.45" customHeight="1">
      <c r="A45" s="65" t="s">
        <v>237</v>
      </c>
      <c r="C45" s="66"/>
      <c r="D45" s="66" t="s">
        <v>65</v>
      </c>
      <c r="E45" s="67">
        <v>177.68372101637937</v>
      </c>
      <c r="F45" s="69">
        <v>96.13303494112287</v>
      </c>
      <c r="G45" s="97" t="s">
        <v>1236</v>
      </c>
      <c r="H45" s="66"/>
      <c r="I45" s="70" t="s">
        <v>796</v>
      </c>
      <c r="J45" s="71"/>
      <c r="K45" s="71"/>
      <c r="L45" s="70" t="s">
        <v>796</v>
      </c>
      <c r="M45" s="74">
        <v>1289.7305552884486</v>
      </c>
      <c r="N45" s="75">
        <v>9478.6337890625</v>
      </c>
      <c r="O45" s="75">
        <v>6196.58447265625</v>
      </c>
      <c r="P45" s="76"/>
      <c r="Q45" s="77"/>
      <c r="R45" s="77"/>
      <c r="S45" s="48">
        <v>2</v>
      </c>
      <c r="T45" s="81"/>
      <c r="U45" s="81"/>
      <c r="V45" s="49">
        <v>73</v>
      </c>
      <c r="W45" s="49">
        <v>0.003003</v>
      </c>
      <c r="X45" s="49">
        <v>0.000208</v>
      </c>
      <c r="Y45" s="49">
        <v>0.807679</v>
      </c>
      <c r="Z45" s="49">
        <v>0</v>
      </c>
      <c r="AA45" s="49"/>
      <c r="AB45" s="72">
        <v>45</v>
      </c>
      <c r="AC45" s="72"/>
      <c r="AD45" s="73"/>
      <c r="AE45" s="79" t="s">
        <v>796</v>
      </c>
      <c r="AF45" s="79" t="s">
        <v>891</v>
      </c>
      <c r="AG45" s="79" t="s">
        <v>984</v>
      </c>
      <c r="AH45" s="79" t="s">
        <v>1037</v>
      </c>
      <c r="AI45" s="79" t="s">
        <v>1141</v>
      </c>
      <c r="AJ45" s="79">
        <v>196067</v>
      </c>
      <c r="AK45" s="79">
        <v>2124</v>
      </c>
      <c r="AL45" s="79">
        <v>1807</v>
      </c>
      <c r="AM45" s="79">
        <v>664</v>
      </c>
      <c r="AN45" s="79" t="s">
        <v>1289</v>
      </c>
      <c r="AO45" s="96" t="s">
        <v>1332</v>
      </c>
      <c r="AP45" s="79" t="str">
        <f>REPLACE(INDEX(GroupVertices[Group],MATCH(Vertices[[#This Row],[Vertex]],GroupVertices[Vertex],0)),1,1,"")</f>
        <v>4</v>
      </c>
      <c r="AQ45" s="48">
        <v>5</v>
      </c>
      <c r="AR45" s="49">
        <v>3.3112582781456954</v>
      </c>
      <c r="AS45" s="48">
        <v>10</v>
      </c>
      <c r="AT45" s="49">
        <v>6.622516556291391</v>
      </c>
      <c r="AU45" s="48">
        <v>0</v>
      </c>
      <c r="AV45" s="49">
        <v>0</v>
      </c>
      <c r="AW45" s="48">
        <v>136</v>
      </c>
      <c r="AX45" s="49">
        <v>90.06622516556291</v>
      </c>
      <c r="AY45" s="48">
        <v>151</v>
      </c>
      <c r="AZ45" s="118" t="s">
        <v>1659</v>
      </c>
      <c r="BA45" s="118" t="s">
        <v>1659</v>
      </c>
      <c r="BB45" s="118" t="s">
        <v>1659</v>
      </c>
      <c r="BC45" s="118" t="s">
        <v>1659</v>
      </c>
      <c r="BD45" s="118"/>
      <c r="BE45" s="118"/>
      <c r="BF45" s="118"/>
      <c r="BG45" s="118"/>
      <c r="BH45" s="118" t="s">
        <v>2329</v>
      </c>
      <c r="BI45" s="118" t="s">
        <v>2371</v>
      </c>
      <c r="BJ45" s="118" t="s">
        <v>2420</v>
      </c>
      <c r="BK45" s="118" t="s">
        <v>2420</v>
      </c>
      <c r="BL45" s="2"/>
      <c r="BM45" s="3"/>
      <c r="BN45" s="3"/>
      <c r="BO45" s="3"/>
      <c r="BP45" s="3"/>
    </row>
    <row r="46" spans="1:68" ht="41.45" customHeight="1">
      <c r="A46" s="65" t="s">
        <v>276</v>
      </c>
      <c r="C46" s="66"/>
      <c r="D46" s="66" t="s">
        <v>65</v>
      </c>
      <c r="E46" s="67">
        <v>162.78949441670346</v>
      </c>
      <c r="F46" s="69">
        <v>100</v>
      </c>
      <c r="G46" s="97" t="s">
        <v>1237</v>
      </c>
      <c r="H46" s="66"/>
      <c r="I46" s="70" t="s">
        <v>797</v>
      </c>
      <c r="J46" s="71"/>
      <c r="K46" s="71"/>
      <c r="L46" s="70" t="s">
        <v>797</v>
      </c>
      <c r="M46" s="74">
        <v>1</v>
      </c>
      <c r="N46" s="75">
        <v>9680.560546875</v>
      </c>
      <c r="O46" s="75">
        <v>5389.63427734375</v>
      </c>
      <c r="P46" s="76"/>
      <c r="Q46" s="77"/>
      <c r="R46" s="77"/>
      <c r="S46" s="48">
        <v>1</v>
      </c>
      <c r="T46" s="81"/>
      <c r="U46" s="81"/>
      <c r="V46" s="49">
        <v>0</v>
      </c>
      <c r="W46" s="49">
        <v>0.002463</v>
      </c>
      <c r="X46" s="49">
        <v>2.7E-05</v>
      </c>
      <c r="Y46" s="49">
        <v>0.493263</v>
      </c>
      <c r="Z46" s="49">
        <v>0</v>
      </c>
      <c r="AA46" s="49"/>
      <c r="AB46" s="72">
        <v>46</v>
      </c>
      <c r="AC46" s="72"/>
      <c r="AD46" s="73"/>
      <c r="AE46" s="79" t="s">
        <v>797</v>
      </c>
      <c r="AF46" s="79" t="s">
        <v>892</v>
      </c>
      <c r="AG46" s="79" t="s">
        <v>985</v>
      </c>
      <c r="AH46" s="79" t="s">
        <v>1066</v>
      </c>
      <c r="AI46" s="79" t="s">
        <v>1142</v>
      </c>
      <c r="AJ46" s="79">
        <v>9902</v>
      </c>
      <c r="AK46" s="79">
        <v>120</v>
      </c>
      <c r="AL46" s="79">
        <v>60</v>
      </c>
      <c r="AM46" s="79">
        <v>15</v>
      </c>
      <c r="AN46" s="79" t="s">
        <v>1289</v>
      </c>
      <c r="AO46" s="96" t="s">
        <v>1333</v>
      </c>
      <c r="AP46" s="79" t="str">
        <f>REPLACE(INDEX(GroupVertices[Group],MATCH(Vertices[[#This Row],[Vertex]],GroupVertices[Vertex],0)),1,1,"")</f>
        <v>4</v>
      </c>
      <c r="AQ46" s="48"/>
      <c r="AR46" s="49"/>
      <c r="AS46" s="48"/>
      <c r="AT46" s="49"/>
      <c r="AU46" s="48"/>
      <c r="AV46" s="49"/>
      <c r="AW46" s="48"/>
      <c r="AX46" s="49"/>
      <c r="AY46" s="48"/>
      <c r="AZ46" s="48"/>
      <c r="BA46" s="48"/>
      <c r="BB46" s="48"/>
      <c r="BC46" s="48"/>
      <c r="BD46" s="48"/>
      <c r="BE46" s="48"/>
      <c r="BF46" s="48"/>
      <c r="BG46" s="48"/>
      <c r="BH46" s="48"/>
      <c r="BI46" s="48"/>
      <c r="BJ46" s="48"/>
      <c r="BK46" s="48"/>
      <c r="BL46" s="2"/>
      <c r="BM46" s="3"/>
      <c r="BN46" s="3"/>
      <c r="BO46" s="3"/>
      <c r="BP46" s="3"/>
    </row>
    <row r="47" spans="1:68" ht="41.45" customHeight="1">
      <c r="A47" s="65" t="s">
        <v>238</v>
      </c>
      <c r="C47" s="66"/>
      <c r="D47" s="66" t="s">
        <v>65</v>
      </c>
      <c r="E47" s="67">
        <v>172.66777528723222</v>
      </c>
      <c r="F47" s="69">
        <v>92.68579217673275</v>
      </c>
      <c r="G47" s="97" t="s">
        <v>1238</v>
      </c>
      <c r="H47" s="66"/>
      <c r="I47" s="70" t="s">
        <v>798</v>
      </c>
      <c r="J47" s="71"/>
      <c r="K47" s="71"/>
      <c r="L47" s="70" t="s">
        <v>798</v>
      </c>
      <c r="M47" s="74">
        <v>2438.581660567533</v>
      </c>
      <c r="N47" s="75">
        <v>2568.806640625</v>
      </c>
      <c r="O47" s="75">
        <v>7603.11181640625</v>
      </c>
      <c r="P47" s="76"/>
      <c r="Q47" s="77"/>
      <c r="R47" s="77"/>
      <c r="S47" s="48">
        <v>8</v>
      </c>
      <c r="T47" s="81"/>
      <c r="U47" s="81"/>
      <c r="V47" s="49">
        <v>138.076544</v>
      </c>
      <c r="W47" s="49">
        <v>0.004808</v>
      </c>
      <c r="X47" s="49">
        <v>0.050874</v>
      </c>
      <c r="Y47" s="49">
        <v>1.37603</v>
      </c>
      <c r="Z47" s="49">
        <v>0.6071428571428571</v>
      </c>
      <c r="AA47" s="49"/>
      <c r="AB47" s="72">
        <v>47</v>
      </c>
      <c r="AC47" s="72"/>
      <c r="AD47" s="73"/>
      <c r="AE47" s="79" t="s">
        <v>798</v>
      </c>
      <c r="AF47" s="79" t="s">
        <v>893</v>
      </c>
      <c r="AG47" s="79" t="s">
        <v>986</v>
      </c>
      <c r="AH47" s="79" t="s">
        <v>1067</v>
      </c>
      <c r="AI47" s="79" t="s">
        <v>1143</v>
      </c>
      <c r="AJ47" s="79">
        <v>133372</v>
      </c>
      <c r="AK47" s="79">
        <v>971</v>
      </c>
      <c r="AL47" s="79">
        <v>967</v>
      </c>
      <c r="AM47" s="79">
        <v>119</v>
      </c>
      <c r="AN47" s="79" t="s">
        <v>1289</v>
      </c>
      <c r="AO47" s="96" t="s">
        <v>1334</v>
      </c>
      <c r="AP47" s="79" t="str">
        <f>REPLACE(INDEX(GroupVertices[Group],MATCH(Vertices[[#This Row],[Vertex]],GroupVertices[Vertex],0)),1,1,"")</f>
        <v>1</v>
      </c>
      <c r="AQ47" s="48">
        <v>4</v>
      </c>
      <c r="AR47" s="49">
        <v>3.8095238095238093</v>
      </c>
      <c r="AS47" s="48">
        <v>6</v>
      </c>
      <c r="AT47" s="49">
        <v>5.714285714285714</v>
      </c>
      <c r="AU47" s="48">
        <v>0</v>
      </c>
      <c r="AV47" s="49">
        <v>0</v>
      </c>
      <c r="AW47" s="48">
        <v>95</v>
      </c>
      <c r="AX47" s="49">
        <v>90.47619047619048</v>
      </c>
      <c r="AY47" s="48">
        <v>105</v>
      </c>
      <c r="AZ47" s="118" t="s">
        <v>1659</v>
      </c>
      <c r="BA47" s="118" t="s">
        <v>1659</v>
      </c>
      <c r="BB47" s="118" t="s">
        <v>1659</v>
      </c>
      <c r="BC47" s="118" t="s">
        <v>1659</v>
      </c>
      <c r="BD47" s="118"/>
      <c r="BE47" s="118"/>
      <c r="BF47" s="118"/>
      <c r="BG47" s="118"/>
      <c r="BH47" s="118" t="s">
        <v>2330</v>
      </c>
      <c r="BI47" s="118" t="s">
        <v>2372</v>
      </c>
      <c r="BJ47" s="118" t="s">
        <v>2421</v>
      </c>
      <c r="BK47" s="118" t="s">
        <v>2448</v>
      </c>
      <c r="BL47" s="2"/>
      <c r="BM47" s="3"/>
      <c r="BN47" s="3"/>
      <c r="BO47" s="3"/>
      <c r="BP47" s="3"/>
    </row>
    <row r="48" spans="1:68" ht="41.45" customHeight="1">
      <c r="A48" s="65" t="s">
        <v>248</v>
      </c>
      <c r="C48" s="66"/>
      <c r="D48" s="66" t="s">
        <v>65</v>
      </c>
      <c r="E48" s="67">
        <v>307.3861808899859</v>
      </c>
      <c r="F48" s="69">
        <v>94.20938663355028</v>
      </c>
      <c r="G48" s="97" t="s">
        <v>1239</v>
      </c>
      <c r="H48" s="66"/>
      <c r="I48" s="70" t="s">
        <v>799</v>
      </c>
      <c r="J48" s="71"/>
      <c r="K48" s="71"/>
      <c r="L48" s="70" t="s">
        <v>799</v>
      </c>
      <c r="M48" s="74">
        <v>1930.818414592142</v>
      </c>
      <c r="N48" s="75">
        <v>2181.405029296875</v>
      </c>
      <c r="O48" s="75">
        <v>7741.62353515625</v>
      </c>
      <c r="P48" s="76"/>
      <c r="Q48" s="77"/>
      <c r="R48" s="77"/>
      <c r="S48" s="48">
        <v>8</v>
      </c>
      <c r="T48" s="81"/>
      <c r="U48" s="81"/>
      <c r="V48" s="49">
        <v>109.314351</v>
      </c>
      <c r="W48" s="49">
        <v>0.004854</v>
      </c>
      <c r="X48" s="49">
        <v>0.051433</v>
      </c>
      <c r="Y48" s="49">
        <v>1.370293</v>
      </c>
      <c r="Z48" s="49">
        <v>0.6071428571428571</v>
      </c>
      <c r="AA48" s="49"/>
      <c r="AB48" s="72">
        <v>48</v>
      </c>
      <c r="AC48" s="72"/>
      <c r="AD48" s="73"/>
      <c r="AE48" s="79" t="s">
        <v>799</v>
      </c>
      <c r="AF48" s="79" t="s">
        <v>894</v>
      </c>
      <c r="AG48" s="79" t="s">
        <v>987</v>
      </c>
      <c r="AH48" s="79" t="s">
        <v>1045</v>
      </c>
      <c r="AI48" s="79" t="s">
        <v>1144</v>
      </c>
      <c r="AJ48" s="79">
        <v>1817236</v>
      </c>
      <c r="AK48" s="79">
        <v>2014</v>
      </c>
      <c r="AL48" s="79">
        <v>19620</v>
      </c>
      <c r="AM48" s="79">
        <v>714</v>
      </c>
      <c r="AN48" s="79" t="s">
        <v>1289</v>
      </c>
      <c r="AO48" s="96" t="s">
        <v>1335</v>
      </c>
      <c r="AP48" s="79" t="str">
        <f>REPLACE(INDEX(GroupVertices[Group],MATCH(Vertices[[#This Row],[Vertex]],GroupVertices[Vertex],0)),1,1,"")</f>
        <v>1</v>
      </c>
      <c r="AQ48" s="48">
        <v>4</v>
      </c>
      <c r="AR48" s="49">
        <v>12.5</v>
      </c>
      <c r="AS48" s="48">
        <v>0</v>
      </c>
      <c r="AT48" s="49">
        <v>0</v>
      </c>
      <c r="AU48" s="48">
        <v>0</v>
      </c>
      <c r="AV48" s="49">
        <v>0</v>
      </c>
      <c r="AW48" s="48">
        <v>28</v>
      </c>
      <c r="AX48" s="49">
        <v>87.5</v>
      </c>
      <c r="AY48" s="48">
        <v>32</v>
      </c>
      <c r="AZ48" s="118" t="s">
        <v>1659</v>
      </c>
      <c r="BA48" s="118" t="s">
        <v>1659</v>
      </c>
      <c r="BB48" s="118" t="s">
        <v>1659</v>
      </c>
      <c r="BC48" s="118" t="s">
        <v>1659</v>
      </c>
      <c r="BD48" s="118"/>
      <c r="BE48" s="118"/>
      <c r="BF48" s="118"/>
      <c r="BG48" s="118"/>
      <c r="BH48" s="118" t="s">
        <v>2331</v>
      </c>
      <c r="BI48" s="118" t="s">
        <v>2331</v>
      </c>
      <c r="BJ48" s="118" t="s">
        <v>2422</v>
      </c>
      <c r="BK48" s="118" t="s">
        <v>2422</v>
      </c>
      <c r="BL48" s="2"/>
      <c r="BM48" s="3"/>
      <c r="BN48" s="3"/>
      <c r="BO48" s="3"/>
      <c r="BP48" s="3"/>
    </row>
    <row r="49" spans="1:68" ht="41.45" customHeight="1">
      <c r="A49" s="65" t="s">
        <v>258</v>
      </c>
      <c r="C49" s="66"/>
      <c r="D49" s="66" t="s">
        <v>65</v>
      </c>
      <c r="E49" s="67">
        <v>165.9366713390651</v>
      </c>
      <c r="F49" s="69">
        <v>97.69116801743169</v>
      </c>
      <c r="G49" s="97" t="s">
        <v>1240</v>
      </c>
      <c r="H49" s="66"/>
      <c r="I49" s="70" t="s">
        <v>800</v>
      </c>
      <c r="J49" s="71"/>
      <c r="K49" s="71"/>
      <c r="L49" s="70" t="s">
        <v>800</v>
      </c>
      <c r="M49" s="74">
        <v>770.456738723929</v>
      </c>
      <c r="N49" s="75">
        <v>2267.8271484375</v>
      </c>
      <c r="O49" s="75">
        <v>8590.24609375</v>
      </c>
      <c r="P49" s="76"/>
      <c r="Q49" s="77"/>
      <c r="R49" s="77"/>
      <c r="S49" s="48">
        <v>5</v>
      </c>
      <c r="T49" s="81"/>
      <c r="U49" s="81"/>
      <c r="V49" s="49">
        <v>43.585792</v>
      </c>
      <c r="W49" s="49">
        <v>0.004115</v>
      </c>
      <c r="X49" s="49">
        <v>0.024894</v>
      </c>
      <c r="Y49" s="49">
        <v>0.955042</v>
      </c>
      <c r="Z49" s="49">
        <v>0.3</v>
      </c>
      <c r="AA49" s="49"/>
      <c r="AB49" s="72">
        <v>49</v>
      </c>
      <c r="AC49" s="72"/>
      <c r="AD49" s="73"/>
      <c r="AE49" s="79" t="s">
        <v>800</v>
      </c>
      <c r="AF49" s="79" t="s">
        <v>895</v>
      </c>
      <c r="AG49" s="79" t="s">
        <v>988</v>
      </c>
      <c r="AH49" s="79" t="s">
        <v>1068</v>
      </c>
      <c r="AI49" s="79" t="s">
        <v>1145</v>
      </c>
      <c r="AJ49" s="79">
        <v>49239</v>
      </c>
      <c r="AK49" s="79">
        <v>295</v>
      </c>
      <c r="AL49" s="79">
        <v>196</v>
      </c>
      <c r="AM49" s="79">
        <v>70</v>
      </c>
      <c r="AN49" s="79" t="s">
        <v>1289</v>
      </c>
      <c r="AO49" s="96" t="s">
        <v>1336</v>
      </c>
      <c r="AP49" s="79" t="str">
        <f>REPLACE(INDEX(GroupVertices[Group],MATCH(Vertices[[#This Row],[Vertex]],GroupVertices[Vertex],0)),1,1,"")</f>
        <v>1</v>
      </c>
      <c r="AQ49" s="48">
        <v>1</v>
      </c>
      <c r="AR49" s="49">
        <v>1.3513513513513513</v>
      </c>
      <c r="AS49" s="48">
        <v>2</v>
      </c>
      <c r="AT49" s="49">
        <v>2.7027027027027026</v>
      </c>
      <c r="AU49" s="48">
        <v>0</v>
      </c>
      <c r="AV49" s="49">
        <v>0</v>
      </c>
      <c r="AW49" s="48">
        <v>71</v>
      </c>
      <c r="AX49" s="49">
        <v>95.94594594594595</v>
      </c>
      <c r="AY49" s="48">
        <v>74</v>
      </c>
      <c r="AZ49" s="118" t="s">
        <v>1659</v>
      </c>
      <c r="BA49" s="118" t="s">
        <v>1659</v>
      </c>
      <c r="BB49" s="118" t="s">
        <v>1659</v>
      </c>
      <c r="BC49" s="118" t="s">
        <v>1659</v>
      </c>
      <c r="BD49" s="118"/>
      <c r="BE49" s="118"/>
      <c r="BF49" s="118"/>
      <c r="BG49" s="118"/>
      <c r="BH49" s="118" t="s">
        <v>2332</v>
      </c>
      <c r="BI49" s="118" t="s">
        <v>2332</v>
      </c>
      <c r="BJ49" s="118" t="s">
        <v>2423</v>
      </c>
      <c r="BK49" s="118" t="s">
        <v>2423</v>
      </c>
      <c r="BL49" s="2"/>
      <c r="BM49" s="3"/>
      <c r="BN49" s="3"/>
      <c r="BO49" s="3"/>
      <c r="BP49" s="3"/>
    </row>
    <row r="50" spans="1:68" ht="41.45" customHeight="1">
      <c r="A50" s="65" t="s">
        <v>239</v>
      </c>
      <c r="C50" s="66"/>
      <c r="D50" s="66" t="s">
        <v>65</v>
      </c>
      <c r="E50" s="67">
        <v>191.59451983229775</v>
      </c>
      <c r="F50" s="69">
        <v>91.58830855851221</v>
      </c>
      <c r="G50" s="97" t="s">
        <v>1241</v>
      </c>
      <c r="H50" s="66"/>
      <c r="I50" s="70" t="s">
        <v>801</v>
      </c>
      <c r="J50" s="71"/>
      <c r="K50" s="71"/>
      <c r="L50" s="70" t="s">
        <v>801</v>
      </c>
      <c r="M50" s="74">
        <v>2804.3363677331636</v>
      </c>
      <c r="N50" s="75">
        <v>2417.80859375</v>
      </c>
      <c r="O50" s="75">
        <v>2849.036376953125</v>
      </c>
      <c r="P50" s="76"/>
      <c r="Q50" s="77"/>
      <c r="R50" s="77"/>
      <c r="S50" s="48">
        <v>6</v>
      </c>
      <c r="T50" s="81"/>
      <c r="U50" s="81"/>
      <c r="V50" s="49">
        <v>158.794679</v>
      </c>
      <c r="W50" s="49">
        <v>0.004505</v>
      </c>
      <c r="X50" s="49">
        <v>0.010353</v>
      </c>
      <c r="Y50" s="49">
        <v>1.258169</v>
      </c>
      <c r="Z50" s="49">
        <v>0.2</v>
      </c>
      <c r="AA50" s="49"/>
      <c r="AB50" s="72">
        <v>50</v>
      </c>
      <c r="AC50" s="72"/>
      <c r="AD50" s="73"/>
      <c r="AE50" s="79" t="s">
        <v>801</v>
      </c>
      <c r="AF50" s="79" t="s">
        <v>896</v>
      </c>
      <c r="AG50" s="79" t="s">
        <v>989</v>
      </c>
      <c r="AH50" s="79" t="s">
        <v>1049</v>
      </c>
      <c r="AI50" s="79" t="s">
        <v>1146</v>
      </c>
      <c r="AJ50" s="79">
        <v>369940</v>
      </c>
      <c r="AK50" s="79">
        <v>2884</v>
      </c>
      <c r="AL50" s="79">
        <v>4512</v>
      </c>
      <c r="AM50" s="79">
        <v>270</v>
      </c>
      <c r="AN50" s="79" t="s">
        <v>1289</v>
      </c>
      <c r="AO50" s="96" t="s">
        <v>1337</v>
      </c>
      <c r="AP50" s="79" t="str">
        <f>REPLACE(INDEX(GroupVertices[Group],MATCH(Vertices[[#This Row],[Vertex]],GroupVertices[Vertex],0)),1,1,"")</f>
        <v>2</v>
      </c>
      <c r="AQ50" s="48">
        <v>17</v>
      </c>
      <c r="AR50" s="49">
        <v>7.024793388429752</v>
      </c>
      <c r="AS50" s="48">
        <v>23</v>
      </c>
      <c r="AT50" s="49">
        <v>9.50413223140496</v>
      </c>
      <c r="AU50" s="48">
        <v>0</v>
      </c>
      <c r="AV50" s="49">
        <v>0</v>
      </c>
      <c r="AW50" s="48">
        <v>202</v>
      </c>
      <c r="AX50" s="49">
        <v>83.47107438016529</v>
      </c>
      <c r="AY50" s="48">
        <v>242</v>
      </c>
      <c r="AZ50" s="118" t="s">
        <v>1659</v>
      </c>
      <c r="BA50" s="118" t="s">
        <v>1659</v>
      </c>
      <c r="BB50" s="118" t="s">
        <v>1659</v>
      </c>
      <c r="BC50" s="118" t="s">
        <v>1659</v>
      </c>
      <c r="BD50" s="118"/>
      <c r="BE50" s="118"/>
      <c r="BF50" s="118"/>
      <c r="BG50" s="118"/>
      <c r="BH50" s="118" t="s">
        <v>2333</v>
      </c>
      <c r="BI50" s="118" t="s">
        <v>2373</v>
      </c>
      <c r="BJ50" s="118" t="s">
        <v>2424</v>
      </c>
      <c r="BK50" s="118" t="s">
        <v>2449</v>
      </c>
      <c r="BL50" s="2"/>
      <c r="BM50" s="3"/>
      <c r="BN50" s="3"/>
      <c r="BO50" s="3"/>
      <c r="BP50" s="3"/>
    </row>
    <row r="51" spans="1:68" ht="41.45" customHeight="1">
      <c r="A51" s="65" t="s">
        <v>240</v>
      </c>
      <c r="C51" s="66"/>
      <c r="D51" s="66" t="s">
        <v>65</v>
      </c>
      <c r="E51" s="67">
        <v>162.9405448280063</v>
      </c>
      <c r="F51" s="69">
        <v>99.10212249660319</v>
      </c>
      <c r="G51" s="97" t="s">
        <v>1242</v>
      </c>
      <c r="H51" s="66"/>
      <c r="I51" s="70" t="s">
        <v>802</v>
      </c>
      <c r="J51" s="71"/>
      <c r="K51" s="71"/>
      <c r="L51" s="70" t="s">
        <v>802</v>
      </c>
      <c r="M51" s="74">
        <v>300.2326426320439</v>
      </c>
      <c r="N51" s="75">
        <v>9166.39453125</v>
      </c>
      <c r="O51" s="75">
        <v>9565.517578125</v>
      </c>
      <c r="P51" s="76"/>
      <c r="Q51" s="77"/>
      <c r="R51" s="77"/>
      <c r="S51" s="48">
        <v>3</v>
      </c>
      <c r="T51" s="81"/>
      <c r="U51" s="81"/>
      <c r="V51" s="49">
        <v>16.95</v>
      </c>
      <c r="W51" s="49">
        <v>0.003953</v>
      </c>
      <c r="X51" s="49">
        <v>0.0035</v>
      </c>
      <c r="Y51" s="49">
        <v>0.720131</v>
      </c>
      <c r="Z51" s="49">
        <v>0.3333333333333333</v>
      </c>
      <c r="AA51" s="49"/>
      <c r="AB51" s="72">
        <v>51</v>
      </c>
      <c r="AC51" s="72"/>
      <c r="AD51" s="73"/>
      <c r="AE51" s="79" t="s">
        <v>802</v>
      </c>
      <c r="AF51" s="79" t="s">
        <v>897</v>
      </c>
      <c r="AG51" s="79" t="s">
        <v>990</v>
      </c>
      <c r="AH51" s="79" t="s">
        <v>1069</v>
      </c>
      <c r="AI51" s="79" t="s">
        <v>1147</v>
      </c>
      <c r="AJ51" s="79">
        <v>11790</v>
      </c>
      <c r="AK51" s="79">
        <v>342</v>
      </c>
      <c r="AL51" s="79">
        <v>202</v>
      </c>
      <c r="AM51" s="79">
        <v>121</v>
      </c>
      <c r="AN51" s="79" t="s">
        <v>1289</v>
      </c>
      <c r="AO51" s="96" t="s">
        <v>1338</v>
      </c>
      <c r="AP51" s="79" t="str">
        <f>REPLACE(INDEX(GroupVertices[Group],MATCH(Vertices[[#This Row],[Vertex]],GroupVertices[Vertex],0)),1,1,"")</f>
        <v>4</v>
      </c>
      <c r="AQ51" s="48">
        <v>0</v>
      </c>
      <c r="AR51" s="49">
        <v>0</v>
      </c>
      <c r="AS51" s="48">
        <v>0</v>
      </c>
      <c r="AT51" s="49">
        <v>0</v>
      </c>
      <c r="AU51" s="48">
        <v>0</v>
      </c>
      <c r="AV51" s="49">
        <v>0</v>
      </c>
      <c r="AW51" s="48">
        <v>13</v>
      </c>
      <c r="AX51" s="49">
        <v>100</v>
      </c>
      <c r="AY51" s="48">
        <v>13</v>
      </c>
      <c r="AZ51" s="118" t="s">
        <v>1659</v>
      </c>
      <c r="BA51" s="118" t="s">
        <v>1659</v>
      </c>
      <c r="BB51" s="118" t="s">
        <v>1659</v>
      </c>
      <c r="BC51" s="118" t="s">
        <v>1659</v>
      </c>
      <c r="BD51" s="118"/>
      <c r="BE51" s="118"/>
      <c r="BF51" s="118"/>
      <c r="BG51" s="118"/>
      <c r="BH51" s="118" t="s">
        <v>2334</v>
      </c>
      <c r="BI51" s="118" t="s">
        <v>2334</v>
      </c>
      <c r="BJ51" s="118" t="s">
        <v>2425</v>
      </c>
      <c r="BK51" s="118" t="s">
        <v>2425</v>
      </c>
      <c r="BL51" s="2"/>
      <c r="BM51" s="3"/>
      <c r="BN51" s="3"/>
      <c r="BO51" s="3"/>
      <c r="BP51" s="3"/>
    </row>
    <row r="52" spans="1:68" ht="41.45" customHeight="1">
      <c r="A52" s="65" t="s">
        <v>241</v>
      </c>
      <c r="C52" s="66"/>
      <c r="D52" s="66" t="s">
        <v>65</v>
      </c>
      <c r="E52" s="67">
        <v>170.3788975240107</v>
      </c>
      <c r="F52" s="69">
        <v>96.13303494112287</v>
      </c>
      <c r="G52" s="97" t="s">
        <v>1243</v>
      </c>
      <c r="H52" s="66"/>
      <c r="I52" s="70" t="s">
        <v>803</v>
      </c>
      <c r="J52" s="71"/>
      <c r="K52" s="71"/>
      <c r="L52" s="70" t="s">
        <v>803</v>
      </c>
      <c r="M52" s="74">
        <v>1289.7305552884486</v>
      </c>
      <c r="N52" s="75">
        <v>8552.5341796875</v>
      </c>
      <c r="O52" s="75">
        <v>7731.87646484375</v>
      </c>
      <c r="P52" s="76"/>
      <c r="Q52" s="77"/>
      <c r="R52" s="77"/>
      <c r="S52" s="48">
        <v>2</v>
      </c>
      <c r="T52" s="81"/>
      <c r="U52" s="81"/>
      <c r="V52" s="49">
        <v>73</v>
      </c>
      <c r="W52" s="49">
        <v>0.003597</v>
      </c>
      <c r="X52" s="49">
        <v>0.001155</v>
      </c>
      <c r="Y52" s="49">
        <v>0.756027</v>
      </c>
      <c r="Z52" s="49">
        <v>0</v>
      </c>
      <c r="AA52" s="49"/>
      <c r="AB52" s="72">
        <v>52</v>
      </c>
      <c r="AC52" s="72"/>
      <c r="AD52" s="73"/>
      <c r="AE52" s="79" t="s">
        <v>803</v>
      </c>
      <c r="AF52" s="79" t="s">
        <v>898</v>
      </c>
      <c r="AG52" s="79" t="s">
        <v>991</v>
      </c>
      <c r="AH52" s="79" t="s">
        <v>1070</v>
      </c>
      <c r="AI52" s="79" t="s">
        <v>1148</v>
      </c>
      <c r="AJ52" s="79">
        <v>104763</v>
      </c>
      <c r="AK52" s="79">
        <v>2084</v>
      </c>
      <c r="AL52" s="79">
        <v>2634</v>
      </c>
      <c r="AM52" s="79">
        <v>596</v>
      </c>
      <c r="AN52" s="79" t="s">
        <v>1289</v>
      </c>
      <c r="AO52" s="96" t="s">
        <v>1339</v>
      </c>
      <c r="AP52" s="79" t="str">
        <f>REPLACE(INDEX(GroupVertices[Group],MATCH(Vertices[[#This Row],[Vertex]],GroupVertices[Vertex],0)),1,1,"")</f>
        <v>4</v>
      </c>
      <c r="AQ52" s="48">
        <v>9</v>
      </c>
      <c r="AR52" s="49">
        <v>5.806451612903226</v>
      </c>
      <c r="AS52" s="48">
        <v>5</v>
      </c>
      <c r="AT52" s="49">
        <v>3.225806451612903</v>
      </c>
      <c r="AU52" s="48">
        <v>0</v>
      </c>
      <c r="AV52" s="49">
        <v>0</v>
      </c>
      <c r="AW52" s="48">
        <v>141</v>
      </c>
      <c r="AX52" s="49">
        <v>90.96774193548387</v>
      </c>
      <c r="AY52" s="48">
        <v>155</v>
      </c>
      <c r="AZ52" s="118" t="s">
        <v>1659</v>
      </c>
      <c r="BA52" s="118" t="s">
        <v>1659</v>
      </c>
      <c r="BB52" s="118" t="s">
        <v>1659</v>
      </c>
      <c r="BC52" s="118" t="s">
        <v>1659</v>
      </c>
      <c r="BD52" s="118"/>
      <c r="BE52" s="118"/>
      <c r="BF52" s="118"/>
      <c r="BG52" s="118"/>
      <c r="BH52" s="118" t="s">
        <v>2335</v>
      </c>
      <c r="BI52" s="118" t="s">
        <v>2374</v>
      </c>
      <c r="BJ52" s="118" t="s">
        <v>2426</v>
      </c>
      <c r="BK52" s="118" t="s">
        <v>2426</v>
      </c>
      <c r="BL52" s="2"/>
      <c r="BM52" s="3"/>
      <c r="BN52" s="3"/>
      <c r="BO52" s="3"/>
      <c r="BP52" s="3"/>
    </row>
    <row r="53" spans="1:68" ht="41.45" customHeight="1">
      <c r="A53" s="65" t="s">
        <v>277</v>
      </c>
      <c r="C53" s="66"/>
      <c r="D53" s="66" t="s">
        <v>65</v>
      </c>
      <c r="E53" s="67">
        <v>168.42628293806982</v>
      </c>
      <c r="F53" s="69">
        <v>100</v>
      </c>
      <c r="G53" s="97" t="s">
        <v>1244</v>
      </c>
      <c r="H53" s="66"/>
      <c r="I53" s="70" t="s">
        <v>804</v>
      </c>
      <c r="J53" s="71"/>
      <c r="K53" s="71"/>
      <c r="L53" s="70" t="s">
        <v>804</v>
      </c>
      <c r="M53" s="74">
        <v>1</v>
      </c>
      <c r="N53" s="75">
        <v>8300.65625</v>
      </c>
      <c r="O53" s="75">
        <v>7677.244140625</v>
      </c>
      <c r="P53" s="76"/>
      <c r="Q53" s="77"/>
      <c r="R53" s="77"/>
      <c r="S53" s="48">
        <v>1</v>
      </c>
      <c r="T53" s="81"/>
      <c r="U53" s="81"/>
      <c r="V53" s="49">
        <v>0</v>
      </c>
      <c r="W53" s="49">
        <v>0.002849</v>
      </c>
      <c r="X53" s="49">
        <v>0.000149</v>
      </c>
      <c r="Y53" s="49">
        <v>0.471311</v>
      </c>
      <c r="Z53" s="49">
        <v>0</v>
      </c>
      <c r="AA53" s="49"/>
      <c r="AB53" s="72">
        <v>53</v>
      </c>
      <c r="AC53" s="72"/>
      <c r="AD53" s="73"/>
      <c r="AE53" s="79" t="s">
        <v>804</v>
      </c>
      <c r="AF53" s="79" t="s">
        <v>899</v>
      </c>
      <c r="AG53" s="79" t="s">
        <v>992</v>
      </c>
      <c r="AH53" s="79" t="s">
        <v>1071</v>
      </c>
      <c r="AI53" s="79" t="s">
        <v>1149</v>
      </c>
      <c r="AJ53" s="79">
        <v>80357</v>
      </c>
      <c r="AK53" s="79">
        <v>1454</v>
      </c>
      <c r="AL53" s="79">
        <v>6562</v>
      </c>
      <c r="AM53" s="79">
        <v>68</v>
      </c>
      <c r="AN53" s="79" t="s">
        <v>1289</v>
      </c>
      <c r="AO53" s="96" t="s">
        <v>1340</v>
      </c>
      <c r="AP53" s="79" t="str">
        <f>REPLACE(INDEX(GroupVertices[Group],MATCH(Vertices[[#This Row],[Vertex]],GroupVertices[Vertex],0)),1,1,"")</f>
        <v>4</v>
      </c>
      <c r="AQ53" s="48"/>
      <c r="AR53" s="49"/>
      <c r="AS53" s="48"/>
      <c r="AT53" s="49"/>
      <c r="AU53" s="48"/>
      <c r="AV53" s="49"/>
      <c r="AW53" s="48"/>
      <c r="AX53" s="49"/>
      <c r="AY53" s="48"/>
      <c r="AZ53" s="48"/>
      <c r="BA53" s="48"/>
      <c r="BB53" s="48"/>
      <c r="BC53" s="48"/>
      <c r="BD53" s="48"/>
      <c r="BE53" s="48"/>
      <c r="BF53" s="48"/>
      <c r="BG53" s="48"/>
      <c r="BH53" s="48"/>
      <c r="BI53" s="48"/>
      <c r="BJ53" s="48"/>
      <c r="BK53" s="48"/>
      <c r="BL53" s="2"/>
      <c r="BM53" s="3"/>
      <c r="BN53" s="3"/>
      <c r="BO53" s="3"/>
      <c r="BP53" s="3"/>
    </row>
    <row r="54" spans="1:68" ht="41.45" customHeight="1">
      <c r="A54" s="65" t="s">
        <v>278</v>
      </c>
      <c r="C54" s="66"/>
      <c r="D54" s="66" t="s">
        <v>65</v>
      </c>
      <c r="E54" s="67">
        <v>164.13262699347868</v>
      </c>
      <c r="F54" s="69">
        <v>99.6812213322148</v>
      </c>
      <c r="G54" s="97" t="s">
        <v>1245</v>
      </c>
      <c r="H54" s="66"/>
      <c r="I54" s="70" t="s">
        <v>805</v>
      </c>
      <c r="J54" s="71"/>
      <c r="K54" s="71"/>
      <c r="L54" s="70" t="s">
        <v>805</v>
      </c>
      <c r="M54" s="74">
        <v>107.23830401721202</v>
      </c>
      <c r="N54" s="75">
        <v>5290.19921875</v>
      </c>
      <c r="O54" s="75">
        <v>2854.746826171875</v>
      </c>
      <c r="P54" s="76"/>
      <c r="Q54" s="77"/>
      <c r="R54" s="77"/>
      <c r="S54" s="48">
        <v>2</v>
      </c>
      <c r="T54" s="81"/>
      <c r="U54" s="81"/>
      <c r="V54" s="49">
        <v>6.017857</v>
      </c>
      <c r="W54" s="49">
        <v>0.00361</v>
      </c>
      <c r="X54" s="49">
        <v>0.002805</v>
      </c>
      <c r="Y54" s="49">
        <v>0.517491</v>
      </c>
      <c r="Z54" s="49">
        <v>0</v>
      </c>
      <c r="AA54" s="49"/>
      <c r="AB54" s="72">
        <v>54</v>
      </c>
      <c r="AC54" s="72"/>
      <c r="AD54" s="73"/>
      <c r="AE54" s="79" t="s">
        <v>805</v>
      </c>
      <c r="AF54" s="79" t="s">
        <v>900</v>
      </c>
      <c r="AG54" s="79" t="s">
        <v>993</v>
      </c>
      <c r="AH54" s="79" t="s">
        <v>1072</v>
      </c>
      <c r="AI54" s="79" t="s">
        <v>1150</v>
      </c>
      <c r="AJ54" s="79">
        <v>26690</v>
      </c>
      <c r="AK54" s="79">
        <v>251</v>
      </c>
      <c r="AL54" s="79">
        <v>960</v>
      </c>
      <c r="AM54" s="79">
        <v>41</v>
      </c>
      <c r="AN54" s="79" t="s">
        <v>1289</v>
      </c>
      <c r="AO54" s="96" t="s">
        <v>1341</v>
      </c>
      <c r="AP54" s="79" t="str">
        <f>REPLACE(INDEX(GroupVertices[Group],MATCH(Vertices[[#This Row],[Vertex]],GroupVertices[Vertex],0)),1,1,"")</f>
        <v>5</v>
      </c>
      <c r="AQ54" s="48"/>
      <c r="AR54" s="49"/>
      <c r="AS54" s="48"/>
      <c r="AT54" s="49"/>
      <c r="AU54" s="48"/>
      <c r="AV54" s="49"/>
      <c r="AW54" s="48"/>
      <c r="AX54" s="49"/>
      <c r="AY54" s="48"/>
      <c r="AZ54" s="48"/>
      <c r="BA54" s="48"/>
      <c r="BB54" s="48"/>
      <c r="BC54" s="48"/>
      <c r="BD54" s="48"/>
      <c r="BE54" s="48"/>
      <c r="BF54" s="48"/>
      <c r="BG54" s="48"/>
      <c r="BH54" s="48"/>
      <c r="BI54" s="48"/>
      <c r="BJ54" s="48"/>
      <c r="BK54" s="48"/>
      <c r="BL54" s="2"/>
      <c r="BM54" s="3"/>
      <c r="BN54" s="3"/>
      <c r="BO54" s="3"/>
      <c r="BP54" s="3"/>
    </row>
    <row r="55" spans="1:68" ht="41.45" customHeight="1">
      <c r="A55" s="65" t="s">
        <v>244</v>
      </c>
      <c r="C55" s="66"/>
      <c r="D55" s="66" t="s">
        <v>65</v>
      </c>
      <c r="E55" s="67">
        <v>217.8376886693288</v>
      </c>
      <c r="F55" s="69">
        <v>97.77915418583093</v>
      </c>
      <c r="G55" s="97" t="s">
        <v>1246</v>
      </c>
      <c r="H55" s="66"/>
      <c r="I55" s="70" t="s">
        <v>806</v>
      </c>
      <c r="J55" s="71"/>
      <c r="K55" s="71"/>
      <c r="L55" s="70" t="s">
        <v>806</v>
      </c>
      <c r="M55" s="74">
        <v>741.1338816687432</v>
      </c>
      <c r="N55" s="75">
        <v>6538.6240234375</v>
      </c>
      <c r="O55" s="75">
        <v>3263.662841796875</v>
      </c>
      <c r="P55" s="76"/>
      <c r="Q55" s="77"/>
      <c r="R55" s="77"/>
      <c r="S55" s="48">
        <v>4</v>
      </c>
      <c r="T55" s="81"/>
      <c r="U55" s="81"/>
      <c r="V55" s="49">
        <v>41.924802</v>
      </c>
      <c r="W55" s="49">
        <v>0.004274</v>
      </c>
      <c r="X55" s="49">
        <v>0.004945</v>
      </c>
      <c r="Y55" s="49">
        <v>0.868303</v>
      </c>
      <c r="Z55" s="49">
        <v>0.16666666666666666</v>
      </c>
      <c r="AA55" s="49"/>
      <c r="AB55" s="72">
        <v>55</v>
      </c>
      <c r="AC55" s="72"/>
      <c r="AD55" s="73"/>
      <c r="AE55" s="79" t="s">
        <v>806</v>
      </c>
      <c r="AF55" s="79" t="s">
        <v>901</v>
      </c>
      <c r="AG55" s="79" t="s">
        <v>994</v>
      </c>
      <c r="AH55" s="79" t="s">
        <v>1037</v>
      </c>
      <c r="AI55" s="79" t="s">
        <v>1151</v>
      </c>
      <c r="AJ55" s="79">
        <v>697957</v>
      </c>
      <c r="AK55" s="79">
        <v>8886</v>
      </c>
      <c r="AL55" s="79">
        <v>6686</v>
      </c>
      <c r="AM55" s="79">
        <v>1887</v>
      </c>
      <c r="AN55" s="79" t="s">
        <v>1289</v>
      </c>
      <c r="AO55" s="96" t="s">
        <v>1342</v>
      </c>
      <c r="AP55" s="79" t="str">
        <f>REPLACE(INDEX(GroupVertices[Group],MATCH(Vertices[[#This Row],[Vertex]],GroupVertices[Vertex],0)),1,1,"")</f>
        <v>5</v>
      </c>
      <c r="AQ55" s="48">
        <v>3</v>
      </c>
      <c r="AR55" s="49">
        <v>20</v>
      </c>
      <c r="AS55" s="48">
        <v>2</v>
      </c>
      <c r="AT55" s="49">
        <v>13.333333333333334</v>
      </c>
      <c r="AU55" s="48">
        <v>0</v>
      </c>
      <c r="AV55" s="49">
        <v>0</v>
      </c>
      <c r="AW55" s="48">
        <v>10</v>
      </c>
      <c r="AX55" s="49">
        <v>66.66666666666667</v>
      </c>
      <c r="AY55" s="48">
        <v>15</v>
      </c>
      <c r="AZ55" s="118" t="s">
        <v>1659</v>
      </c>
      <c r="BA55" s="118" t="s">
        <v>1659</v>
      </c>
      <c r="BB55" s="118" t="s">
        <v>1659</v>
      </c>
      <c r="BC55" s="118" t="s">
        <v>1659</v>
      </c>
      <c r="BD55" s="118"/>
      <c r="BE55" s="118"/>
      <c r="BF55" s="118"/>
      <c r="BG55" s="118"/>
      <c r="BH55" s="118" t="s">
        <v>2336</v>
      </c>
      <c r="BI55" s="118" t="s">
        <v>2375</v>
      </c>
      <c r="BJ55" s="118" t="s">
        <v>2427</v>
      </c>
      <c r="BK55" s="118" t="s">
        <v>2427</v>
      </c>
      <c r="BL55" s="2"/>
      <c r="BM55" s="3"/>
      <c r="BN55" s="3"/>
      <c r="BO55" s="3"/>
      <c r="BP55" s="3"/>
    </row>
    <row r="56" spans="1:68" ht="41.45" customHeight="1">
      <c r="A56" s="65" t="s">
        <v>245</v>
      </c>
      <c r="C56" s="66"/>
      <c r="D56" s="66" t="s">
        <v>65</v>
      </c>
      <c r="E56" s="67">
        <v>186.4390444859302</v>
      </c>
      <c r="F56" s="69">
        <v>100</v>
      </c>
      <c r="G56" s="97" t="s">
        <v>1247</v>
      </c>
      <c r="H56" s="66"/>
      <c r="I56" s="70" t="s">
        <v>807</v>
      </c>
      <c r="J56" s="71"/>
      <c r="K56" s="71"/>
      <c r="L56" s="70" t="s">
        <v>807</v>
      </c>
      <c r="M56" s="74">
        <v>1</v>
      </c>
      <c r="N56" s="75">
        <v>9447.0380859375</v>
      </c>
      <c r="O56" s="75">
        <v>946.4371337890625</v>
      </c>
      <c r="P56" s="76"/>
      <c r="Q56" s="77"/>
      <c r="R56" s="77"/>
      <c r="S56" s="48">
        <v>1</v>
      </c>
      <c r="T56" s="81"/>
      <c r="U56" s="81"/>
      <c r="V56" s="49">
        <v>0</v>
      </c>
      <c r="W56" s="49">
        <v>1</v>
      </c>
      <c r="X56" s="49">
        <v>0</v>
      </c>
      <c r="Y56" s="49">
        <v>0.999993</v>
      </c>
      <c r="Z56" s="49">
        <v>0</v>
      </c>
      <c r="AA56" s="49"/>
      <c r="AB56" s="72">
        <v>56</v>
      </c>
      <c r="AC56" s="72"/>
      <c r="AD56" s="73"/>
      <c r="AE56" s="79" t="s">
        <v>807</v>
      </c>
      <c r="AF56" s="79" t="s">
        <v>902</v>
      </c>
      <c r="AG56" s="79" t="s">
        <v>995</v>
      </c>
      <c r="AH56" s="79" t="s">
        <v>1037</v>
      </c>
      <c r="AI56" s="79" t="s">
        <v>1152</v>
      </c>
      <c r="AJ56" s="79">
        <v>305501</v>
      </c>
      <c r="AK56" s="79">
        <v>4270</v>
      </c>
      <c r="AL56" s="79">
        <v>1571</v>
      </c>
      <c r="AM56" s="79">
        <v>820</v>
      </c>
      <c r="AN56" s="79" t="s">
        <v>1289</v>
      </c>
      <c r="AO56" s="96" t="s">
        <v>1343</v>
      </c>
      <c r="AP56" s="79" t="str">
        <f>REPLACE(INDEX(GroupVertices[Group],MATCH(Vertices[[#This Row],[Vertex]],GroupVertices[Vertex],0)),1,1,"")</f>
        <v>11</v>
      </c>
      <c r="AQ56" s="48">
        <v>2</v>
      </c>
      <c r="AR56" s="49">
        <v>10</v>
      </c>
      <c r="AS56" s="48">
        <v>0</v>
      </c>
      <c r="AT56" s="49">
        <v>0</v>
      </c>
      <c r="AU56" s="48">
        <v>0</v>
      </c>
      <c r="AV56" s="49">
        <v>0</v>
      </c>
      <c r="AW56" s="48">
        <v>18</v>
      </c>
      <c r="AX56" s="49">
        <v>90</v>
      </c>
      <c r="AY56" s="48">
        <v>20</v>
      </c>
      <c r="AZ56" s="118" t="s">
        <v>1659</v>
      </c>
      <c r="BA56" s="118" t="s">
        <v>1659</v>
      </c>
      <c r="BB56" s="118" t="s">
        <v>1659</v>
      </c>
      <c r="BC56" s="118" t="s">
        <v>1659</v>
      </c>
      <c r="BD56" s="118"/>
      <c r="BE56" s="118"/>
      <c r="BF56" s="118"/>
      <c r="BG56" s="118"/>
      <c r="BH56" s="118" t="s">
        <v>2337</v>
      </c>
      <c r="BI56" s="118" t="s">
        <v>2337</v>
      </c>
      <c r="BJ56" s="118" t="s">
        <v>2428</v>
      </c>
      <c r="BK56" s="118" t="s">
        <v>2428</v>
      </c>
      <c r="BL56" s="2"/>
      <c r="BM56" s="3"/>
      <c r="BN56" s="3"/>
      <c r="BO56" s="3"/>
      <c r="BP56" s="3"/>
    </row>
    <row r="57" spans="1:68" ht="41.45" customHeight="1">
      <c r="A57" s="65" t="s">
        <v>279</v>
      </c>
      <c r="C57" s="66"/>
      <c r="D57" s="66" t="s">
        <v>65</v>
      </c>
      <c r="E57" s="67">
        <v>344.1588754852602</v>
      </c>
      <c r="F57" s="69">
        <v>100</v>
      </c>
      <c r="G57" s="97" t="s">
        <v>1248</v>
      </c>
      <c r="H57" s="66"/>
      <c r="I57" s="70" t="s">
        <v>808</v>
      </c>
      <c r="J57" s="71"/>
      <c r="K57" s="71"/>
      <c r="L57" s="70" t="s">
        <v>808</v>
      </c>
      <c r="M57" s="74">
        <v>1</v>
      </c>
      <c r="N57" s="75">
        <v>9447.0380859375</v>
      </c>
      <c r="O57" s="75">
        <v>1972.3460693359375</v>
      </c>
      <c r="P57" s="76"/>
      <c r="Q57" s="77"/>
      <c r="R57" s="77"/>
      <c r="S57" s="48">
        <v>1</v>
      </c>
      <c r="T57" s="81"/>
      <c r="U57" s="81"/>
      <c r="V57" s="49">
        <v>0</v>
      </c>
      <c r="W57" s="49">
        <v>1</v>
      </c>
      <c r="X57" s="49">
        <v>0</v>
      </c>
      <c r="Y57" s="49">
        <v>0.999993</v>
      </c>
      <c r="Z57" s="49">
        <v>0</v>
      </c>
      <c r="AA57" s="49"/>
      <c r="AB57" s="72">
        <v>57</v>
      </c>
      <c r="AC57" s="72"/>
      <c r="AD57" s="73"/>
      <c r="AE57" s="79" t="s">
        <v>808</v>
      </c>
      <c r="AF57" s="79" t="s">
        <v>903</v>
      </c>
      <c r="AG57" s="79" t="s">
        <v>996</v>
      </c>
      <c r="AH57" s="79" t="s">
        <v>1073</v>
      </c>
      <c r="AI57" s="79" t="s">
        <v>1153</v>
      </c>
      <c r="AJ57" s="79">
        <v>2276863</v>
      </c>
      <c r="AK57" s="79">
        <v>4873</v>
      </c>
      <c r="AL57" s="79">
        <v>18318</v>
      </c>
      <c r="AM57" s="79">
        <v>4246</v>
      </c>
      <c r="AN57" s="79" t="s">
        <v>1289</v>
      </c>
      <c r="AO57" s="96" t="s">
        <v>1344</v>
      </c>
      <c r="AP57" s="79" t="str">
        <f>REPLACE(INDEX(GroupVertices[Group],MATCH(Vertices[[#This Row],[Vertex]],GroupVertices[Vertex],0)),1,1,"")</f>
        <v>11</v>
      </c>
      <c r="AQ57" s="48"/>
      <c r="AR57" s="49"/>
      <c r="AS57" s="48"/>
      <c r="AT57" s="49"/>
      <c r="AU57" s="48"/>
      <c r="AV57" s="49"/>
      <c r="AW57" s="48"/>
      <c r="AX57" s="49"/>
      <c r="AY57" s="48"/>
      <c r="AZ57" s="48"/>
      <c r="BA57" s="48"/>
      <c r="BB57" s="48"/>
      <c r="BC57" s="48"/>
      <c r="BD57" s="48"/>
      <c r="BE57" s="48"/>
      <c r="BF57" s="48"/>
      <c r="BG57" s="48"/>
      <c r="BH57" s="48"/>
      <c r="BI57" s="48"/>
      <c r="BJ57" s="48"/>
      <c r="BK57" s="48"/>
      <c r="BL57" s="2"/>
      <c r="BM57" s="3"/>
      <c r="BN57" s="3"/>
      <c r="BO57" s="3"/>
      <c r="BP57" s="3"/>
    </row>
    <row r="58" spans="1:68" ht="41.45" customHeight="1">
      <c r="A58" s="65" t="s">
        <v>280</v>
      </c>
      <c r="C58" s="66"/>
      <c r="D58" s="66" t="s">
        <v>65</v>
      </c>
      <c r="E58" s="67">
        <v>189.9746481810011</v>
      </c>
      <c r="F58" s="69">
        <v>100</v>
      </c>
      <c r="G58" s="97" t="s">
        <v>1249</v>
      </c>
      <c r="H58" s="66"/>
      <c r="I58" s="70" t="s">
        <v>809</v>
      </c>
      <c r="J58" s="71"/>
      <c r="K58" s="71"/>
      <c r="L58" s="70" t="s">
        <v>809</v>
      </c>
      <c r="M58" s="74">
        <v>1</v>
      </c>
      <c r="N58" s="75">
        <v>4182.171875</v>
      </c>
      <c r="O58" s="75">
        <v>5851.169921875</v>
      </c>
      <c r="P58" s="76"/>
      <c r="Q58" s="77"/>
      <c r="R58" s="77"/>
      <c r="S58" s="48">
        <v>2</v>
      </c>
      <c r="T58" s="81"/>
      <c r="U58" s="81"/>
      <c r="V58" s="49">
        <v>0</v>
      </c>
      <c r="W58" s="49">
        <v>0.003676</v>
      </c>
      <c r="X58" s="49">
        <v>0.008779</v>
      </c>
      <c r="Y58" s="49">
        <v>0.495291</v>
      </c>
      <c r="Z58" s="49">
        <v>1</v>
      </c>
      <c r="AA58" s="49"/>
      <c r="AB58" s="72">
        <v>58</v>
      </c>
      <c r="AC58" s="72"/>
      <c r="AD58" s="73"/>
      <c r="AE58" s="79" t="s">
        <v>809</v>
      </c>
      <c r="AF58" s="79" t="s">
        <v>904</v>
      </c>
      <c r="AG58" s="79" t="s">
        <v>997</v>
      </c>
      <c r="AH58" s="79" t="s">
        <v>1052</v>
      </c>
      <c r="AI58" s="79" t="s">
        <v>1154</v>
      </c>
      <c r="AJ58" s="79">
        <v>349693</v>
      </c>
      <c r="AK58" s="79">
        <v>1092</v>
      </c>
      <c r="AL58" s="79">
        <v>1134</v>
      </c>
      <c r="AM58" s="79">
        <v>2783</v>
      </c>
      <c r="AN58" s="79" t="s">
        <v>1289</v>
      </c>
      <c r="AO58" s="96" t="s">
        <v>1345</v>
      </c>
      <c r="AP58" s="79" t="str">
        <f>REPLACE(INDEX(GroupVertices[Group],MATCH(Vertices[[#This Row],[Vertex]],GroupVertices[Vertex],0)),1,1,"")</f>
        <v>1</v>
      </c>
      <c r="AQ58" s="48"/>
      <c r="AR58" s="49"/>
      <c r="AS58" s="48"/>
      <c r="AT58" s="49"/>
      <c r="AU58" s="48"/>
      <c r="AV58" s="49"/>
      <c r="AW58" s="48"/>
      <c r="AX58" s="49"/>
      <c r="AY58" s="48"/>
      <c r="AZ58" s="48"/>
      <c r="BA58" s="48"/>
      <c r="BB58" s="48"/>
      <c r="BC58" s="48"/>
      <c r="BD58" s="48"/>
      <c r="BE58" s="48"/>
      <c r="BF58" s="48"/>
      <c r="BG58" s="48"/>
      <c r="BH58" s="48"/>
      <c r="BI58" s="48"/>
      <c r="BJ58" s="48"/>
      <c r="BK58" s="48"/>
      <c r="BL58" s="2"/>
      <c r="BM58" s="3"/>
      <c r="BN58" s="3"/>
      <c r="BO58" s="3"/>
      <c r="BP58" s="3"/>
    </row>
    <row r="59" spans="1:68" ht="41.45" customHeight="1">
      <c r="A59" s="65" t="s">
        <v>246</v>
      </c>
      <c r="C59" s="66"/>
      <c r="D59" s="66" t="s">
        <v>65</v>
      </c>
      <c r="E59" s="67">
        <v>260.3143764181168</v>
      </c>
      <c r="F59" s="69">
        <v>99.16959891799563</v>
      </c>
      <c r="G59" s="97" t="s">
        <v>1250</v>
      </c>
      <c r="H59" s="66"/>
      <c r="I59" s="70" t="s">
        <v>810</v>
      </c>
      <c r="J59" s="71"/>
      <c r="K59" s="71"/>
      <c r="L59" s="70" t="s">
        <v>810</v>
      </c>
      <c r="M59" s="74">
        <v>277.7450005959894</v>
      </c>
      <c r="N59" s="75">
        <v>3176.731689453125</v>
      </c>
      <c r="O59" s="75">
        <v>5655.4560546875</v>
      </c>
      <c r="P59" s="76"/>
      <c r="Q59" s="77"/>
      <c r="R59" s="77"/>
      <c r="S59" s="48">
        <v>3</v>
      </c>
      <c r="T59" s="81"/>
      <c r="U59" s="81"/>
      <c r="V59" s="49">
        <v>15.67619</v>
      </c>
      <c r="W59" s="49">
        <v>0.004082</v>
      </c>
      <c r="X59" s="49">
        <v>0.01283</v>
      </c>
      <c r="Y59" s="49">
        <v>0.677462</v>
      </c>
      <c r="Z59" s="49">
        <v>0.3333333333333333</v>
      </c>
      <c r="AA59" s="49"/>
      <c r="AB59" s="72">
        <v>59</v>
      </c>
      <c r="AC59" s="72"/>
      <c r="AD59" s="73"/>
      <c r="AE59" s="79" t="s">
        <v>810</v>
      </c>
      <c r="AF59" s="79" t="s">
        <v>905</v>
      </c>
      <c r="AG59" s="79" t="s">
        <v>998</v>
      </c>
      <c r="AH59" s="79" t="s">
        <v>1038</v>
      </c>
      <c r="AI59" s="79" t="s">
        <v>1155</v>
      </c>
      <c r="AJ59" s="79">
        <v>1228879</v>
      </c>
      <c r="AK59" s="79">
        <v>1380</v>
      </c>
      <c r="AL59" s="79">
        <v>12153</v>
      </c>
      <c r="AM59" s="79">
        <v>1084</v>
      </c>
      <c r="AN59" s="79" t="s">
        <v>1289</v>
      </c>
      <c r="AO59" s="96" t="s">
        <v>1346</v>
      </c>
      <c r="AP59" s="79" t="str">
        <f>REPLACE(INDEX(GroupVertices[Group],MATCH(Vertices[[#This Row],[Vertex]],GroupVertices[Vertex],0)),1,1,"")</f>
        <v>1</v>
      </c>
      <c r="AQ59" s="48">
        <v>0</v>
      </c>
      <c r="AR59" s="49">
        <v>0</v>
      </c>
      <c r="AS59" s="48">
        <v>6</v>
      </c>
      <c r="AT59" s="49">
        <v>15</v>
      </c>
      <c r="AU59" s="48">
        <v>0</v>
      </c>
      <c r="AV59" s="49">
        <v>0</v>
      </c>
      <c r="AW59" s="48">
        <v>34</v>
      </c>
      <c r="AX59" s="49">
        <v>85</v>
      </c>
      <c r="AY59" s="48">
        <v>40</v>
      </c>
      <c r="AZ59" s="118" t="s">
        <v>1659</v>
      </c>
      <c r="BA59" s="118" t="s">
        <v>1659</v>
      </c>
      <c r="BB59" s="118" t="s">
        <v>1659</v>
      </c>
      <c r="BC59" s="118" t="s">
        <v>1659</v>
      </c>
      <c r="BD59" s="118"/>
      <c r="BE59" s="118"/>
      <c r="BF59" s="118"/>
      <c r="BG59" s="118"/>
      <c r="BH59" s="118" t="s">
        <v>2338</v>
      </c>
      <c r="BI59" s="118" t="s">
        <v>2376</v>
      </c>
      <c r="BJ59" s="118" t="s">
        <v>2429</v>
      </c>
      <c r="BK59" s="118" t="s">
        <v>2450</v>
      </c>
      <c r="BL59" s="2"/>
      <c r="BM59" s="3"/>
      <c r="BN59" s="3"/>
      <c r="BO59" s="3"/>
      <c r="BP59" s="3"/>
    </row>
    <row r="60" spans="1:68" ht="41.45" customHeight="1">
      <c r="A60" s="65" t="s">
        <v>249</v>
      </c>
      <c r="C60" s="66"/>
      <c r="D60" s="66" t="s">
        <v>65</v>
      </c>
      <c r="E60" s="67">
        <v>166.38382215938893</v>
      </c>
      <c r="F60" s="69">
        <v>99.44160653744946</v>
      </c>
      <c r="G60" s="97" t="s">
        <v>1251</v>
      </c>
      <c r="H60" s="66"/>
      <c r="I60" s="70" t="s">
        <v>811</v>
      </c>
      <c r="J60" s="71"/>
      <c r="K60" s="71"/>
      <c r="L60" s="70" t="s">
        <v>811</v>
      </c>
      <c r="M60" s="74">
        <v>187.0939279526776</v>
      </c>
      <c r="N60" s="75">
        <v>1153.5169677734375</v>
      </c>
      <c r="O60" s="75">
        <v>7593.251953125</v>
      </c>
      <c r="P60" s="76"/>
      <c r="Q60" s="77"/>
      <c r="R60" s="77"/>
      <c r="S60" s="48">
        <v>5</v>
      </c>
      <c r="T60" s="81"/>
      <c r="U60" s="81"/>
      <c r="V60" s="49">
        <v>10.54127</v>
      </c>
      <c r="W60" s="49">
        <v>0.004367</v>
      </c>
      <c r="X60" s="49">
        <v>0.032225</v>
      </c>
      <c r="Y60" s="49">
        <v>0.914748</v>
      </c>
      <c r="Z60" s="49">
        <v>0.5</v>
      </c>
      <c r="AA60" s="49"/>
      <c r="AB60" s="72">
        <v>60</v>
      </c>
      <c r="AC60" s="72"/>
      <c r="AD60" s="73"/>
      <c r="AE60" s="79" t="s">
        <v>811</v>
      </c>
      <c r="AF60" s="79" t="s">
        <v>906</v>
      </c>
      <c r="AG60" s="79" t="s">
        <v>999</v>
      </c>
      <c r="AH60" s="79" t="s">
        <v>1064</v>
      </c>
      <c r="AI60" s="79" t="s">
        <v>1156</v>
      </c>
      <c r="AJ60" s="79">
        <v>54828</v>
      </c>
      <c r="AK60" s="79">
        <v>677</v>
      </c>
      <c r="AL60" s="79">
        <v>462</v>
      </c>
      <c r="AM60" s="79">
        <v>94</v>
      </c>
      <c r="AN60" s="79" t="s">
        <v>1289</v>
      </c>
      <c r="AO60" s="96" t="s">
        <v>1347</v>
      </c>
      <c r="AP60" s="79" t="str">
        <f>REPLACE(INDEX(GroupVertices[Group],MATCH(Vertices[[#This Row],[Vertex]],GroupVertices[Vertex],0)),1,1,"")</f>
        <v>1</v>
      </c>
      <c r="AQ60" s="48">
        <v>5</v>
      </c>
      <c r="AR60" s="49">
        <v>9.615384615384615</v>
      </c>
      <c r="AS60" s="48">
        <v>4</v>
      </c>
      <c r="AT60" s="49">
        <v>7.6923076923076925</v>
      </c>
      <c r="AU60" s="48">
        <v>0</v>
      </c>
      <c r="AV60" s="49">
        <v>0</v>
      </c>
      <c r="AW60" s="48">
        <v>43</v>
      </c>
      <c r="AX60" s="49">
        <v>82.6923076923077</v>
      </c>
      <c r="AY60" s="48">
        <v>52</v>
      </c>
      <c r="AZ60" s="118" t="s">
        <v>1659</v>
      </c>
      <c r="BA60" s="118" t="s">
        <v>1659</v>
      </c>
      <c r="BB60" s="118" t="s">
        <v>1659</v>
      </c>
      <c r="BC60" s="118" t="s">
        <v>1659</v>
      </c>
      <c r="BD60" s="118"/>
      <c r="BE60" s="118"/>
      <c r="BF60" s="118"/>
      <c r="BG60" s="118"/>
      <c r="BH60" s="118" t="s">
        <v>2339</v>
      </c>
      <c r="BI60" s="118" t="s">
        <v>2377</v>
      </c>
      <c r="BJ60" s="118" t="s">
        <v>2430</v>
      </c>
      <c r="BK60" s="118" t="s">
        <v>2451</v>
      </c>
      <c r="BL60" s="2"/>
      <c r="BM60" s="3"/>
      <c r="BN60" s="3"/>
      <c r="BO60" s="3"/>
      <c r="BP60" s="3"/>
    </row>
    <row r="61" spans="1:68" ht="41.45" customHeight="1">
      <c r="A61" s="65" t="s">
        <v>250</v>
      </c>
      <c r="C61" s="66"/>
      <c r="D61" s="66" t="s">
        <v>65</v>
      </c>
      <c r="E61" s="67">
        <v>162.09152630854365</v>
      </c>
      <c r="F61" s="69">
        <v>100</v>
      </c>
      <c r="G61" s="97" t="s">
        <v>1252</v>
      </c>
      <c r="H61" s="66"/>
      <c r="I61" s="70" t="s">
        <v>812</v>
      </c>
      <c r="J61" s="71"/>
      <c r="K61" s="71"/>
      <c r="L61" s="70" t="s">
        <v>812</v>
      </c>
      <c r="M61" s="74">
        <v>1</v>
      </c>
      <c r="N61" s="75">
        <v>8069.77685546875</v>
      </c>
      <c r="O61" s="75">
        <v>2918.783203125</v>
      </c>
      <c r="P61" s="76"/>
      <c r="Q61" s="77"/>
      <c r="R61" s="77"/>
      <c r="S61" s="48">
        <v>1</v>
      </c>
      <c r="T61" s="81"/>
      <c r="U61" s="81"/>
      <c r="V61" s="49">
        <v>0</v>
      </c>
      <c r="W61" s="49">
        <v>0.003021</v>
      </c>
      <c r="X61" s="49">
        <v>0.000803</v>
      </c>
      <c r="Y61" s="49">
        <v>0.377089</v>
      </c>
      <c r="Z61" s="49">
        <v>0</v>
      </c>
      <c r="AA61" s="49"/>
      <c r="AB61" s="72">
        <v>61</v>
      </c>
      <c r="AC61" s="72"/>
      <c r="AD61" s="73"/>
      <c r="AE61" s="79" t="s">
        <v>812</v>
      </c>
      <c r="AF61" s="79" t="s">
        <v>907</v>
      </c>
      <c r="AG61" s="79" t="s">
        <v>1000</v>
      </c>
      <c r="AH61" s="79" t="s">
        <v>1074</v>
      </c>
      <c r="AI61" s="79" t="s">
        <v>1157</v>
      </c>
      <c r="AJ61" s="79">
        <v>1178</v>
      </c>
      <c r="AK61" s="79">
        <v>7</v>
      </c>
      <c r="AL61" s="79">
        <v>24</v>
      </c>
      <c r="AM61" s="79">
        <v>6</v>
      </c>
      <c r="AN61" s="79" t="s">
        <v>1289</v>
      </c>
      <c r="AO61" s="96" t="s">
        <v>1348</v>
      </c>
      <c r="AP61" s="79" t="str">
        <f>REPLACE(INDEX(GroupVertices[Group],MATCH(Vertices[[#This Row],[Vertex]],GroupVertices[Vertex],0)),1,1,"")</f>
        <v>6</v>
      </c>
      <c r="AQ61" s="48">
        <v>0</v>
      </c>
      <c r="AR61" s="49">
        <v>0</v>
      </c>
      <c r="AS61" s="48">
        <v>1</v>
      </c>
      <c r="AT61" s="49">
        <v>20</v>
      </c>
      <c r="AU61" s="48">
        <v>0</v>
      </c>
      <c r="AV61" s="49">
        <v>0</v>
      </c>
      <c r="AW61" s="48">
        <v>4</v>
      </c>
      <c r="AX61" s="49">
        <v>80</v>
      </c>
      <c r="AY61" s="48">
        <v>5</v>
      </c>
      <c r="AZ61" s="118" t="s">
        <v>1659</v>
      </c>
      <c r="BA61" s="118" t="s">
        <v>1659</v>
      </c>
      <c r="BB61" s="118" t="s">
        <v>1659</v>
      </c>
      <c r="BC61" s="118" t="s">
        <v>1659</v>
      </c>
      <c r="BD61" s="118"/>
      <c r="BE61" s="118"/>
      <c r="BF61" s="118"/>
      <c r="BG61" s="118"/>
      <c r="BH61" s="118" t="s">
        <v>2340</v>
      </c>
      <c r="BI61" s="118" t="s">
        <v>2340</v>
      </c>
      <c r="BJ61" s="118" t="s">
        <v>2431</v>
      </c>
      <c r="BK61" s="118" t="s">
        <v>2431</v>
      </c>
      <c r="BL61" s="2"/>
      <c r="BM61" s="3"/>
      <c r="BN61" s="3"/>
      <c r="BO61" s="3"/>
      <c r="BP61" s="3"/>
    </row>
    <row r="62" spans="1:68" ht="41.45" customHeight="1">
      <c r="A62" s="65" t="s">
        <v>251</v>
      </c>
      <c r="C62" s="66"/>
      <c r="D62" s="66" t="s">
        <v>65</v>
      </c>
      <c r="E62" s="67">
        <v>171.54073760501677</v>
      </c>
      <c r="F62" s="69">
        <v>85.65117721028474</v>
      </c>
      <c r="G62" s="97" t="s">
        <v>1253</v>
      </c>
      <c r="H62" s="66"/>
      <c r="I62" s="70" t="s">
        <v>813</v>
      </c>
      <c r="J62" s="71"/>
      <c r="K62" s="71"/>
      <c r="L62" s="70" t="s">
        <v>813</v>
      </c>
      <c r="M62" s="74">
        <v>4782.984341719104</v>
      </c>
      <c r="N62" s="75">
        <v>2761.701904296875</v>
      </c>
      <c r="O62" s="75">
        <v>1785.681884765625</v>
      </c>
      <c r="P62" s="76"/>
      <c r="Q62" s="77"/>
      <c r="R62" s="77"/>
      <c r="S62" s="48">
        <v>11</v>
      </c>
      <c r="T62" s="81"/>
      <c r="U62" s="81"/>
      <c r="V62" s="49">
        <v>270.874975</v>
      </c>
      <c r="W62" s="49">
        <v>0.004785</v>
      </c>
      <c r="X62" s="49">
        <v>0.012067</v>
      </c>
      <c r="Y62" s="49">
        <v>2.238796</v>
      </c>
      <c r="Z62" s="49">
        <v>0.2545454545454545</v>
      </c>
      <c r="AA62" s="49"/>
      <c r="AB62" s="72">
        <v>62</v>
      </c>
      <c r="AC62" s="72"/>
      <c r="AD62" s="73"/>
      <c r="AE62" s="79" t="s">
        <v>813</v>
      </c>
      <c r="AF62" s="79" t="s">
        <v>908</v>
      </c>
      <c r="AG62" s="79" t="s">
        <v>1001</v>
      </c>
      <c r="AH62" s="79" t="s">
        <v>1075</v>
      </c>
      <c r="AI62" s="79" t="s">
        <v>1158</v>
      </c>
      <c r="AJ62" s="79">
        <v>119285</v>
      </c>
      <c r="AK62" s="79">
        <v>1077</v>
      </c>
      <c r="AL62" s="79">
        <v>1223</v>
      </c>
      <c r="AM62" s="79">
        <v>218</v>
      </c>
      <c r="AN62" s="79" t="s">
        <v>1289</v>
      </c>
      <c r="AO62" s="96" t="s">
        <v>1349</v>
      </c>
      <c r="AP62" s="79" t="str">
        <f>REPLACE(INDEX(GroupVertices[Group],MATCH(Vertices[[#This Row],[Vertex]],GroupVertices[Vertex],0)),1,1,"")</f>
        <v>2</v>
      </c>
      <c r="AQ62" s="48">
        <v>11</v>
      </c>
      <c r="AR62" s="49">
        <v>3.559870550161812</v>
      </c>
      <c r="AS62" s="48">
        <v>11</v>
      </c>
      <c r="AT62" s="49">
        <v>3.559870550161812</v>
      </c>
      <c r="AU62" s="48">
        <v>0</v>
      </c>
      <c r="AV62" s="49">
        <v>0</v>
      </c>
      <c r="AW62" s="48">
        <v>287</v>
      </c>
      <c r="AX62" s="49">
        <v>92.88025889967638</v>
      </c>
      <c r="AY62" s="48">
        <v>309</v>
      </c>
      <c r="AZ62" s="118" t="s">
        <v>1659</v>
      </c>
      <c r="BA62" s="118" t="s">
        <v>1659</v>
      </c>
      <c r="BB62" s="118" t="s">
        <v>1659</v>
      </c>
      <c r="BC62" s="118" t="s">
        <v>1659</v>
      </c>
      <c r="BD62" s="118"/>
      <c r="BE62" s="118"/>
      <c r="BF62" s="118"/>
      <c r="BG62" s="118"/>
      <c r="BH62" s="118" t="s">
        <v>2341</v>
      </c>
      <c r="BI62" s="118" t="s">
        <v>2378</v>
      </c>
      <c r="BJ62" s="118" t="s">
        <v>2432</v>
      </c>
      <c r="BK62" s="118" t="s">
        <v>2452</v>
      </c>
      <c r="BL62" s="2"/>
      <c r="BM62" s="3"/>
      <c r="BN62" s="3"/>
      <c r="BO62" s="3"/>
      <c r="BP62" s="3"/>
    </row>
    <row r="63" spans="1:68" ht="41.45" customHeight="1">
      <c r="A63" s="65" t="s">
        <v>281</v>
      </c>
      <c r="C63" s="66"/>
      <c r="D63" s="66" t="s">
        <v>65</v>
      </c>
      <c r="E63" s="67">
        <v>166.73216616935315</v>
      </c>
      <c r="F63" s="69">
        <v>100</v>
      </c>
      <c r="G63" s="97" t="s">
        <v>1254</v>
      </c>
      <c r="H63" s="66"/>
      <c r="I63" s="70" t="s">
        <v>814</v>
      </c>
      <c r="J63" s="71"/>
      <c r="K63" s="71"/>
      <c r="L63" s="70" t="s">
        <v>814</v>
      </c>
      <c r="M63" s="74">
        <v>1</v>
      </c>
      <c r="N63" s="75">
        <v>2034.381591796875</v>
      </c>
      <c r="O63" s="75">
        <v>720.7883911132812</v>
      </c>
      <c r="P63" s="76"/>
      <c r="Q63" s="77"/>
      <c r="R63" s="77"/>
      <c r="S63" s="48">
        <v>1</v>
      </c>
      <c r="T63" s="81"/>
      <c r="U63" s="81"/>
      <c r="V63" s="49">
        <v>0</v>
      </c>
      <c r="W63" s="49">
        <v>0.003546</v>
      </c>
      <c r="X63" s="49">
        <v>0.001552</v>
      </c>
      <c r="Y63" s="49">
        <v>0.322998</v>
      </c>
      <c r="Z63" s="49">
        <v>0</v>
      </c>
      <c r="AA63" s="49"/>
      <c r="AB63" s="72">
        <v>63</v>
      </c>
      <c r="AC63" s="72"/>
      <c r="AD63" s="73"/>
      <c r="AE63" s="79" t="s">
        <v>814</v>
      </c>
      <c r="AF63" s="79" t="s">
        <v>909</v>
      </c>
      <c r="AG63" s="79" t="s">
        <v>1002</v>
      </c>
      <c r="AH63" s="79" t="s">
        <v>1076</v>
      </c>
      <c r="AI63" s="79" t="s">
        <v>1159</v>
      </c>
      <c r="AJ63" s="79">
        <v>59182</v>
      </c>
      <c r="AK63" s="79">
        <v>209</v>
      </c>
      <c r="AL63" s="79">
        <v>354</v>
      </c>
      <c r="AM63" s="79">
        <v>74</v>
      </c>
      <c r="AN63" s="79" t="s">
        <v>1289</v>
      </c>
      <c r="AO63" s="96" t="s">
        <v>1350</v>
      </c>
      <c r="AP63" s="79" t="str">
        <f>REPLACE(INDEX(GroupVertices[Group],MATCH(Vertices[[#This Row],[Vertex]],GroupVertices[Vertex],0)),1,1,"")</f>
        <v>2</v>
      </c>
      <c r="AQ63" s="48"/>
      <c r="AR63" s="49"/>
      <c r="AS63" s="48"/>
      <c r="AT63" s="49"/>
      <c r="AU63" s="48"/>
      <c r="AV63" s="49"/>
      <c r="AW63" s="48"/>
      <c r="AX63" s="49"/>
      <c r="AY63" s="48"/>
      <c r="AZ63" s="48"/>
      <c r="BA63" s="48"/>
      <c r="BB63" s="48"/>
      <c r="BC63" s="48"/>
      <c r="BD63" s="48"/>
      <c r="BE63" s="48"/>
      <c r="BF63" s="48"/>
      <c r="BG63" s="48"/>
      <c r="BH63" s="48"/>
      <c r="BI63" s="48"/>
      <c r="BJ63" s="48"/>
      <c r="BK63" s="48"/>
      <c r="BL63" s="2"/>
      <c r="BM63" s="3"/>
      <c r="BN63" s="3"/>
      <c r="BO63" s="3"/>
      <c r="BP63" s="3"/>
    </row>
    <row r="64" spans="1:68" ht="41.45" customHeight="1">
      <c r="A64" s="65" t="s">
        <v>252</v>
      </c>
      <c r="C64" s="66"/>
      <c r="D64" s="66" t="s">
        <v>65</v>
      </c>
      <c r="E64" s="67">
        <v>205.6259669640237</v>
      </c>
      <c r="F64" s="69">
        <v>89.8090375762106</v>
      </c>
      <c r="G64" s="97" t="s">
        <v>1255</v>
      </c>
      <c r="H64" s="66"/>
      <c r="I64" s="70" t="s">
        <v>815</v>
      </c>
      <c r="J64" s="71"/>
      <c r="K64" s="71"/>
      <c r="L64" s="70" t="s">
        <v>815</v>
      </c>
      <c r="M64" s="74">
        <v>3397.3080771015484</v>
      </c>
      <c r="N64" s="75">
        <v>2706.80859375</v>
      </c>
      <c r="O64" s="75">
        <v>665.7599487304688</v>
      </c>
      <c r="P64" s="76"/>
      <c r="Q64" s="77"/>
      <c r="R64" s="77"/>
      <c r="S64" s="48">
        <v>8</v>
      </c>
      <c r="T64" s="81"/>
      <c r="U64" s="81"/>
      <c r="V64" s="49">
        <v>192.383496</v>
      </c>
      <c r="W64" s="49">
        <v>0.004854</v>
      </c>
      <c r="X64" s="49">
        <v>0.010176</v>
      </c>
      <c r="Y64" s="49">
        <v>1.620509</v>
      </c>
      <c r="Z64" s="49">
        <v>0.25</v>
      </c>
      <c r="AA64" s="49"/>
      <c r="AB64" s="72">
        <v>64</v>
      </c>
      <c r="AC64" s="72"/>
      <c r="AD64" s="73"/>
      <c r="AE64" s="79" t="s">
        <v>815</v>
      </c>
      <c r="AF64" s="79" t="s">
        <v>910</v>
      </c>
      <c r="AG64" s="79" t="s">
        <v>1003</v>
      </c>
      <c r="AH64" s="79" t="s">
        <v>1037</v>
      </c>
      <c r="AI64" s="79" t="s">
        <v>1160</v>
      </c>
      <c r="AJ64" s="79">
        <v>545321</v>
      </c>
      <c r="AK64" s="79">
        <v>5104</v>
      </c>
      <c r="AL64" s="79">
        <v>5779</v>
      </c>
      <c r="AM64" s="79">
        <v>951</v>
      </c>
      <c r="AN64" s="79" t="s">
        <v>1289</v>
      </c>
      <c r="AO64" s="96" t="s">
        <v>1351</v>
      </c>
      <c r="AP64" s="79" t="str">
        <f>REPLACE(INDEX(GroupVertices[Group],MATCH(Vertices[[#This Row],[Vertex]],GroupVertices[Vertex],0)),1,1,"")</f>
        <v>2</v>
      </c>
      <c r="AQ64" s="48">
        <v>25</v>
      </c>
      <c r="AR64" s="49">
        <v>4.921259842519685</v>
      </c>
      <c r="AS64" s="48">
        <v>48</v>
      </c>
      <c r="AT64" s="49">
        <v>9.448818897637794</v>
      </c>
      <c r="AU64" s="48">
        <v>0</v>
      </c>
      <c r="AV64" s="49">
        <v>0</v>
      </c>
      <c r="AW64" s="48">
        <v>435</v>
      </c>
      <c r="AX64" s="49">
        <v>85.62992125984252</v>
      </c>
      <c r="AY64" s="48">
        <v>508</v>
      </c>
      <c r="AZ64" s="118" t="s">
        <v>1659</v>
      </c>
      <c r="BA64" s="118" t="s">
        <v>1659</v>
      </c>
      <c r="BB64" s="118" t="s">
        <v>1659</v>
      </c>
      <c r="BC64" s="118" t="s">
        <v>1659</v>
      </c>
      <c r="BD64" s="118"/>
      <c r="BE64" s="118"/>
      <c r="BF64" s="118"/>
      <c r="BG64" s="118"/>
      <c r="BH64" s="118" t="s">
        <v>2342</v>
      </c>
      <c r="BI64" s="118" t="s">
        <v>2379</v>
      </c>
      <c r="BJ64" s="118" t="s">
        <v>2433</v>
      </c>
      <c r="BK64" s="118" t="s">
        <v>2433</v>
      </c>
      <c r="BL64" s="2"/>
      <c r="BM64" s="3"/>
      <c r="BN64" s="3"/>
      <c r="BO64" s="3"/>
      <c r="BP64" s="3"/>
    </row>
    <row r="65" spans="1:68" ht="41.45" customHeight="1">
      <c r="A65" s="65" t="s">
        <v>253</v>
      </c>
      <c r="C65" s="66"/>
      <c r="D65" s="66" t="s">
        <v>65</v>
      </c>
      <c r="E65" s="67">
        <v>163.76020132366165</v>
      </c>
      <c r="F65" s="69">
        <v>100</v>
      </c>
      <c r="G65" s="97" t="s">
        <v>1256</v>
      </c>
      <c r="H65" s="66"/>
      <c r="I65" s="70" t="s">
        <v>816</v>
      </c>
      <c r="J65" s="71"/>
      <c r="K65" s="71"/>
      <c r="L65" s="70" t="s">
        <v>816</v>
      </c>
      <c r="M65" s="74">
        <v>1</v>
      </c>
      <c r="N65" s="75">
        <v>4500.611328125</v>
      </c>
      <c r="O65" s="75">
        <v>4697.4677734375</v>
      </c>
      <c r="P65" s="76"/>
      <c r="Q65" s="77"/>
      <c r="R65" s="77"/>
      <c r="S65" s="48">
        <v>2</v>
      </c>
      <c r="T65" s="81"/>
      <c r="U65" s="81"/>
      <c r="V65" s="49">
        <v>0</v>
      </c>
      <c r="W65" s="49">
        <v>0.003472</v>
      </c>
      <c r="X65" s="49">
        <v>0.00372</v>
      </c>
      <c r="Y65" s="49">
        <v>0.544544</v>
      </c>
      <c r="Z65" s="49">
        <v>1</v>
      </c>
      <c r="AA65" s="49"/>
      <c r="AB65" s="72">
        <v>65</v>
      </c>
      <c r="AC65" s="72"/>
      <c r="AD65" s="73"/>
      <c r="AE65" s="79" t="s">
        <v>816</v>
      </c>
      <c r="AF65" s="79" t="s">
        <v>911</v>
      </c>
      <c r="AG65" s="79" t="s">
        <v>1004</v>
      </c>
      <c r="AH65" s="79" t="s">
        <v>1077</v>
      </c>
      <c r="AI65" s="79" t="s">
        <v>1161</v>
      </c>
      <c r="AJ65" s="79">
        <v>22035</v>
      </c>
      <c r="AK65" s="79">
        <v>440</v>
      </c>
      <c r="AL65" s="79">
        <v>522</v>
      </c>
      <c r="AM65" s="79">
        <v>49</v>
      </c>
      <c r="AN65" s="79" t="s">
        <v>1289</v>
      </c>
      <c r="AO65" s="96" t="s">
        <v>1352</v>
      </c>
      <c r="AP65" s="79" t="str">
        <f>REPLACE(INDEX(GroupVertices[Group],MATCH(Vertices[[#This Row],[Vertex]],GroupVertices[Vertex],0)),1,1,"")</f>
        <v>5</v>
      </c>
      <c r="AQ65" s="48">
        <v>2</v>
      </c>
      <c r="AR65" s="49">
        <v>5.882352941176471</v>
      </c>
      <c r="AS65" s="48">
        <v>0</v>
      </c>
      <c r="AT65" s="49">
        <v>0</v>
      </c>
      <c r="AU65" s="48">
        <v>0</v>
      </c>
      <c r="AV65" s="49">
        <v>0</v>
      </c>
      <c r="AW65" s="48">
        <v>32</v>
      </c>
      <c r="AX65" s="49">
        <v>94.11764705882354</v>
      </c>
      <c r="AY65" s="48">
        <v>34</v>
      </c>
      <c r="AZ65" s="118" t="s">
        <v>1659</v>
      </c>
      <c r="BA65" s="118" t="s">
        <v>1659</v>
      </c>
      <c r="BB65" s="118" t="s">
        <v>1659</v>
      </c>
      <c r="BC65" s="118" t="s">
        <v>1659</v>
      </c>
      <c r="BD65" s="118"/>
      <c r="BE65" s="118"/>
      <c r="BF65" s="118"/>
      <c r="BG65" s="118"/>
      <c r="BH65" s="118" t="s">
        <v>2343</v>
      </c>
      <c r="BI65" s="118" t="s">
        <v>2380</v>
      </c>
      <c r="BJ65" s="118" t="s">
        <v>2434</v>
      </c>
      <c r="BK65" s="118" t="s">
        <v>2453</v>
      </c>
      <c r="BL65" s="2"/>
      <c r="BM65" s="3"/>
      <c r="BN65" s="3"/>
      <c r="BO65" s="3"/>
      <c r="BP65" s="3"/>
    </row>
    <row r="66" spans="1:68" ht="41.45" customHeight="1">
      <c r="A66" s="65" t="s">
        <v>254</v>
      </c>
      <c r="C66" s="66"/>
      <c r="D66" s="66" t="s">
        <v>65</v>
      </c>
      <c r="E66" s="67">
        <v>219.2205039812768</v>
      </c>
      <c r="F66" s="69">
        <v>85.00888888133937</v>
      </c>
      <c r="G66" s="97" t="s">
        <v>1257</v>
      </c>
      <c r="H66" s="66"/>
      <c r="I66" s="70" t="s">
        <v>817</v>
      </c>
      <c r="J66" s="71"/>
      <c r="K66" s="71"/>
      <c r="L66" s="70" t="s">
        <v>817</v>
      </c>
      <c r="M66" s="74">
        <v>4997.03763214563</v>
      </c>
      <c r="N66" s="75">
        <v>5904.6640625</v>
      </c>
      <c r="O66" s="75">
        <v>1491.22998046875</v>
      </c>
      <c r="P66" s="76"/>
      <c r="Q66" s="77"/>
      <c r="R66" s="77"/>
      <c r="S66" s="48">
        <v>4</v>
      </c>
      <c r="T66" s="81"/>
      <c r="U66" s="81"/>
      <c r="V66" s="49">
        <v>283</v>
      </c>
      <c r="W66" s="49">
        <v>0.003021</v>
      </c>
      <c r="X66" s="49">
        <v>0.000775</v>
      </c>
      <c r="Y66" s="49">
        <v>1.545007</v>
      </c>
      <c r="Z66" s="49">
        <v>0.16666666666666666</v>
      </c>
      <c r="AA66" s="49"/>
      <c r="AB66" s="72">
        <v>66</v>
      </c>
      <c r="AC66" s="72"/>
      <c r="AD66" s="73"/>
      <c r="AE66" s="79" t="s">
        <v>817</v>
      </c>
      <c r="AF66" s="79" t="s">
        <v>912</v>
      </c>
      <c r="AG66" s="79" t="s">
        <v>1005</v>
      </c>
      <c r="AH66" s="79" t="s">
        <v>1078</v>
      </c>
      <c r="AI66" s="79" t="s">
        <v>1162</v>
      </c>
      <c r="AJ66" s="79">
        <v>715241</v>
      </c>
      <c r="AK66" s="79">
        <v>7182</v>
      </c>
      <c r="AL66" s="79">
        <v>8516</v>
      </c>
      <c r="AM66" s="79">
        <v>676</v>
      </c>
      <c r="AN66" s="79" t="s">
        <v>1289</v>
      </c>
      <c r="AO66" s="96" t="s">
        <v>1353</v>
      </c>
      <c r="AP66" s="79" t="str">
        <f>REPLACE(INDEX(GroupVertices[Group],MATCH(Vertices[[#This Row],[Vertex]],GroupVertices[Vertex],0)),1,1,"")</f>
        <v>7</v>
      </c>
      <c r="AQ66" s="48">
        <v>2</v>
      </c>
      <c r="AR66" s="49">
        <v>1.092896174863388</v>
      </c>
      <c r="AS66" s="48">
        <v>1</v>
      </c>
      <c r="AT66" s="49">
        <v>0.546448087431694</v>
      </c>
      <c r="AU66" s="48">
        <v>0</v>
      </c>
      <c r="AV66" s="49">
        <v>0</v>
      </c>
      <c r="AW66" s="48">
        <v>180</v>
      </c>
      <c r="AX66" s="49">
        <v>98.36065573770492</v>
      </c>
      <c r="AY66" s="48">
        <v>183</v>
      </c>
      <c r="AZ66" s="118" t="s">
        <v>1659</v>
      </c>
      <c r="BA66" s="118" t="s">
        <v>1659</v>
      </c>
      <c r="BB66" s="118" t="s">
        <v>1659</v>
      </c>
      <c r="BC66" s="118" t="s">
        <v>1659</v>
      </c>
      <c r="BD66" s="118"/>
      <c r="BE66" s="118"/>
      <c r="BF66" s="118"/>
      <c r="BG66" s="118"/>
      <c r="BH66" s="118" t="s">
        <v>2344</v>
      </c>
      <c r="BI66" s="118" t="s">
        <v>2381</v>
      </c>
      <c r="BJ66" s="118" t="s">
        <v>2290</v>
      </c>
      <c r="BK66" s="118" t="s">
        <v>2454</v>
      </c>
      <c r="BL66" s="2"/>
      <c r="BM66" s="3"/>
      <c r="BN66" s="3"/>
      <c r="BO66" s="3"/>
      <c r="BP66" s="3"/>
    </row>
    <row r="67" spans="1:68" ht="41.45" customHeight="1">
      <c r="A67" s="65" t="s">
        <v>282</v>
      </c>
      <c r="C67" s="66"/>
      <c r="D67" s="66" t="s">
        <v>65</v>
      </c>
      <c r="E67" s="67">
        <v>163.12471752229604</v>
      </c>
      <c r="F67" s="69">
        <v>100</v>
      </c>
      <c r="G67" s="97" t="s">
        <v>1258</v>
      </c>
      <c r="H67" s="66"/>
      <c r="I67" s="70" t="s">
        <v>818</v>
      </c>
      <c r="J67" s="71"/>
      <c r="K67" s="71"/>
      <c r="L67" s="70" t="s">
        <v>818</v>
      </c>
      <c r="M67" s="74">
        <v>1</v>
      </c>
      <c r="N67" s="75">
        <v>6538.6240234375</v>
      </c>
      <c r="O67" s="75">
        <v>2066.267333984375</v>
      </c>
      <c r="P67" s="76"/>
      <c r="Q67" s="77"/>
      <c r="R67" s="77"/>
      <c r="S67" s="48">
        <v>1</v>
      </c>
      <c r="T67" s="81"/>
      <c r="U67" s="81"/>
      <c r="V67" s="49">
        <v>0</v>
      </c>
      <c r="W67" s="49">
        <v>0.002475</v>
      </c>
      <c r="X67" s="49">
        <v>0.0001</v>
      </c>
      <c r="Y67" s="49">
        <v>0.478314</v>
      </c>
      <c r="Z67" s="49">
        <v>0</v>
      </c>
      <c r="AA67" s="49"/>
      <c r="AB67" s="72">
        <v>67</v>
      </c>
      <c r="AC67" s="72"/>
      <c r="AD67" s="73"/>
      <c r="AE67" s="79" t="s">
        <v>818</v>
      </c>
      <c r="AF67" s="79" t="s">
        <v>913</v>
      </c>
      <c r="AG67" s="79" t="s">
        <v>1006</v>
      </c>
      <c r="AH67" s="79" t="s">
        <v>1079</v>
      </c>
      <c r="AI67" s="79" t="s">
        <v>1163</v>
      </c>
      <c r="AJ67" s="79">
        <v>14092</v>
      </c>
      <c r="AK67" s="79">
        <v>102</v>
      </c>
      <c r="AL67" s="79">
        <v>127</v>
      </c>
      <c r="AM67" s="79">
        <v>9</v>
      </c>
      <c r="AN67" s="79" t="s">
        <v>1289</v>
      </c>
      <c r="AO67" s="96" t="s">
        <v>1354</v>
      </c>
      <c r="AP67" s="79" t="str">
        <f>REPLACE(INDEX(GroupVertices[Group],MATCH(Vertices[[#This Row],[Vertex]],GroupVertices[Vertex],0)),1,1,"")</f>
        <v>7</v>
      </c>
      <c r="AQ67" s="48"/>
      <c r="AR67" s="49"/>
      <c r="AS67" s="48"/>
      <c r="AT67" s="49"/>
      <c r="AU67" s="48"/>
      <c r="AV67" s="49"/>
      <c r="AW67" s="48"/>
      <c r="AX67" s="49"/>
      <c r="AY67" s="48"/>
      <c r="AZ67" s="48"/>
      <c r="BA67" s="48"/>
      <c r="BB67" s="48"/>
      <c r="BC67" s="48"/>
      <c r="BD67" s="48"/>
      <c r="BE67" s="48"/>
      <c r="BF67" s="48"/>
      <c r="BG67" s="48"/>
      <c r="BH67" s="48"/>
      <c r="BI67" s="48"/>
      <c r="BJ67" s="48"/>
      <c r="BK67" s="48"/>
      <c r="BL67" s="2"/>
      <c r="BM67" s="3"/>
      <c r="BN67" s="3"/>
      <c r="BO67" s="3"/>
      <c r="BP67" s="3"/>
    </row>
    <row r="68" spans="1:68" ht="41.45" customHeight="1">
      <c r="A68" s="65" t="s">
        <v>283</v>
      </c>
      <c r="C68" s="66"/>
      <c r="D68" s="66" t="s">
        <v>65</v>
      </c>
      <c r="E68" s="67">
        <v>185.38513184393236</v>
      </c>
      <c r="F68" s="69">
        <v>100</v>
      </c>
      <c r="G68" s="97" t="s">
        <v>1259</v>
      </c>
      <c r="H68" s="66"/>
      <c r="I68" s="70" t="s">
        <v>819</v>
      </c>
      <c r="J68" s="71"/>
      <c r="K68" s="71"/>
      <c r="L68" s="70" t="s">
        <v>819</v>
      </c>
      <c r="M68" s="74">
        <v>1</v>
      </c>
      <c r="N68" s="75">
        <v>5617.42041015625</v>
      </c>
      <c r="O68" s="75">
        <v>433.482666015625</v>
      </c>
      <c r="P68" s="76"/>
      <c r="Q68" s="77"/>
      <c r="R68" s="77"/>
      <c r="S68" s="48">
        <v>2</v>
      </c>
      <c r="T68" s="81"/>
      <c r="U68" s="81"/>
      <c r="V68" s="49">
        <v>0</v>
      </c>
      <c r="W68" s="49">
        <v>0.002488</v>
      </c>
      <c r="X68" s="49">
        <v>0.000115</v>
      </c>
      <c r="Y68" s="49">
        <v>0.837208</v>
      </c>
      <c r="Z68" s="49">
        <v>1</v>
      </c>
      <c r="AA68" s="49"/>
      <c r="AB68" s="72">
        <v>68</v>
      </c>
      <c r="AC68" s="72"/>
      <c r="AD68" s="73"/>
      <c r="AE68" s="79" t="s">
        <v>819</v>
      </c>
      <c r="AF68" s="79" t="s">
        <v>914</v>
      </c>
      <c r="AG68" s="79" t="s">
        <v>1007</v>
      </c>
      <c r="AH68" s="79" t="s">
        <v>1080</v>
      </c>
      <c r="AI68" s="79" t="s">
        <v>1164</v>
      </c>
      <c r="AJ68" s="79">
        <v>292328</v>
      </c>
      <c r="AK68" s="79">
        <v>128</v>
      </c>
      <c r="AL68" s="79">
        <v>706</v>
      </c>
      <c r="AM68" s="79">
        <v>309</v>
      </c>
      <c r="AN68" s="79" t="s">
        <v>1289</v>
      </c>
      <c r="AO68" s="96" t="s">
        <v>1355</v>
      </c>
      <c r="AP68" s="79" t="str">
        <f>REPLACE(INDEX(GroupVertices[Group],MATCH(Vertices[[#This Row],[Vertex]],GroupVertices[Vertex],0)),1,1,"")</f>
        <v>7</v>
      </c>
      <c r="AQ68" s="48"/>
      <c r="AR68" s="49"/>
      <c r="AS68" s="48"/>
      <c r="AT68" s="49"/>
      <c r="AU68" s="48"/>
      <c r="AV68" s="49"/>
      <c r="AW68" s="48"/>
      <c r="AX68" s="49"/>
      <c r="AY68" s="48"/>
      <c r="AZ68" s="48"/>
      <c r="BA68" s="48"/>
      <c r="BB68" s="48"/>
      <c r="BC68" s="48"/>
      <c r="BD68" s="48"/>
      <c r="BE68" s="48"/>
      <c r="BF68" s="48"/>
      <c r="BG68" s="48"/>
      <c r="BH68" s="48"/>
      <c r="BI68" s="48"/>
      <c r="BJ68" s="48"/>
      <c r="BK68" s="48"/>
      <c r="BL68" s="2"/>
      <c r="BM68" s="3"/>
      <c r="BN68" s="3"/>
      <c r="BO68" s="3"/>
      <c r="BP68" s="3"/>
    </row>
    <row r="69" spans="1:68" ht="41.45" customHeight="1">
      <c r="A69" s="65" t="s">
        <v>255</v>
      </c>
      <c r="C69" s="66"/>
      <c r="D69" s="66" t="s">
        <v>65</v>
      </c>
      <c r="E69" s="67">
        <v>173.69800629694953</v>
      </c>
      <c r="F69" s="69">
        <v>97.89585055685163</v>
      </c>
      <c r="G69" s="97" t="s">
        <v>1260</v>
      </c>
      <c r="H69" s="66"/>
      <c r="I69" s="70" t="s">
        <v>820</v>
      </c>
      <c r="J69" s="71"/>
      <c r="K69" s="71"/>
      <c r="L69" s="70" t="s">
        <v>820</v>
      </c>
      <c r="M69" s="74">
        <v>702.2428710865834</v>
      </c>
      <c r="N69" s="75">
        <v>6236.93896484375</v>
      </c>
      <c r="O69" s="75">
        <v>2499.75</v>
      </c>
      <c r="P69" s="76"/>
      <c r="Q69" s="77"/>
      <c r="R69" s="77"/>
      <c r="S69" s="48">
        <v>4</v>
      </c>
      <c r="T69" s="81"/>
      <c r="U69" s="81"/>
      <c r="V69" s="49">
        <v>39.721825</v>
      </c>
      <c r="W69" s="49">
        <v>0.003906</v>
      </c>
      <c r="X69" s="49">
        <v>0.003607</v>
      </c>
      <c r="Y69" s="49">
        <v>0.906061</v>
      </c>
      <c r="Z69" s="49">
        <v>0</v>
      </c>
      <c r="AA69" s="49"/>
      <c r="AB69" s="72">
        <v>69</v>
      </c>
      <c r="AC69" s="72"/>
      <c r="AD69" s="73"/>
      <c r="AE69" s="79" t="s">
        <v>820</v>
      </c>
      <c r="AF69" s="79" t="s">
        <v>915</v>
      </c>
      <c r="AG69" s="79" t="s">
        <v>1008</v>
      </c>
      <c r="AH69" s="79" t="s">
        <v>1049</v>
      </c>
      <c r="AI69" s="79" t="s">
        <v>1165</v>
      </c>
      <c r="AJ69" s="79">
        <v>146249</v>
      </c>
      <c r="AK69" s="79">
        <v>1076</v>
      </c>
      <c r="AL69" s="79">
        <v>1831</v>
      </c>
      <c r="AM69" s="79">
        <v>91</v>
      </c>
      <c r="AN69" s="79" t="s">
        <v>1289</v>
      </c>
      <c r="AO69" s="96" t="s">
        <v>1356</v>
      </c>
      <c r="AP69" s="79" t="str">
        <f>REPLACE(INDEX(GroupVertices[Group],MATCH(Vertices[[#This Row],[Vertex]],GroupVertices[Vertex],0)),1,1,"")</f>
        <v>5</v>
      </c>
      <c r="AQ69" s="48">
        <v>10</v>
      </c>
      <c r="AR69" s="49">
        <v>7.8125</v>
      </c>
      <c r="AS69" s="48">
        <v>4</v>
      </c>
      <c r="AT69" s="49">
        <v>3.125</v>
      </c>
      <c r="AU69" s="48">
        <v>0</v>
      </c>
      <c r="AV69" s="49">
        <v>0</v>
      </c>
      <c r="AW69" s="48">
        <v>114</v>
      </c>
      <c r="AX69" s="49">
        <v>89.0625</v>
      </c>
      <c r="AY69" s="48">
        <v>128</v>
      </c>
      <c r="AZ69" s="118" t="s">
        <v>1659</v>
      </c>
      <c r="BA69" s="118" t="s">
        <v>1659</v>
      </c>
      <c r="BB69" s="118" t="s">
        <v>1659</v>
      </c>
      <c r="BC69" s="118" t="s">
        <v>1659</v>
      </c>
      <c r="BD69" s="118"/>
      <c r="BE69" s="118"/>
      <c r="BF69" s="118"/>
      <c r="BG69" s="118"/>
      <c r="BH69" s="118" t="s">
        <v>2345</v>
      </c>
      <c r="BI69" s="118" t="s">
        <v>2382</v>
      </c>
      <c r="BJ69" s="118" t="s">
        <v>2435</v>
      </c>
      <c r="BK69" s="118" t="s">
        <v>2435</v>
      </c>
      <c r="BL69" s="2"/>
      <c r="BM69" s="3"/>
      <c r="BN69" s="3"/>
      <c r="BO69" s="3"/>
      <c r="BP69" s="3"/>
    </row>
    <row r="70" spans="1:68" ht="41.45" customHeight="1">
      <c r="A70" s="65" t="s">
        <v>256</v>
      </c>
      <c r="C70" s="66"/>
      <c r="D70" s="66" t="s">
        <v>65</v>
      </c>
      <c r="E70" s="67">
        <v>182.68782592938626</v>
      </c>
      <c r="F70" s="69">
        <v>98.68704808222847</v>
      </c>
      <c r="G70" s="97" t="s">
        <v>1261</v>
      </c>
      <c r="H70" s="66"/>
      <c r="I70" s="70" t="s">
        <v>821</v>
      </c>
      <c r="J70" s="71"/>
      <c r="K70" s="71"/>
      <c r="L70" s="70" t="s">
        <v>821</v>
      </c>
      <c r="M70" s="74">
        <v>438.5631091293243</v>
      </c>
      <c r="N70" s="75">
        <v>8465.18359375</v>
      </c>
      <c r="O70" s="75">
        <v>1459.3916015625</v>
      </c>
      <c r="P70" s="76"/>
      <c r="Q70" s="77"/>
      <c r="R70" s="77"/>
      <c r="S70" s="48">
        <v>2</v>
      </c>
      <c r="T70" s="81"/>
      <c r="U70" s="81"/>
      <c r="V70" s="49">
        <v>24.785714</v>
      </c>
      <c r="W70" s="49">
        <v>0.003436</v>
      </c>
      <c r="X70" s="49">
        <v>0.00362</v>
      </c>
      <c r="Y70" s="49">
        <v>0.615631</v>
      </c>
      <c r="Z70" s="49">
        <v>0</v>
      </c>
      <c r="AA70" s="49"/>
      <c r="AB70" s="72">
        <v>70</v>
      </c>
      <c r="AC70" s="72"/>
      <c r="AD70" s="73"/>
      <c r="AE70" s="79" t="s">
        <v>821</v>
      </c>
      <c r="AF70" s="79" t="s">
        <v>916</v>
      </c>
      <c r="AG70" s="79" t="s">
        <v>987</v>
      </c>
      <c r="AH70" s="79" t="s">
        <v>1045</v>
      </c>
      <c r="AI70" s="79" t="s">
        <v>1166</v>
      </c>
      <c r="AJ70" s="79">
        <v>258614</v>
      </c>
      <c r="AK70" s="79">
        <v>136</v>
      </c>
      <c r="AL70" s="79">
        <v>2913</v>
      </c>
      <c r="AM70" s="79">
        <v>85</v>
      </c>
      <c r="AN70" s="79" t="s">
        <v>1289</v>
      </c>
      <c r="AO70" s="96" t="s">
        <v>1357</v>
      </c>
      <c r="AP70" s="79" t="str">
        <f>REPLACE(INDEX(GroupVertices[Group],MATCH(Vertices[[#This Row],[Vertex]],GroupVertices[Vertex],0)),1,1,"")</f>
        <v>8</v>
      </c>
      <c r="AQ70" s="48">
        <v>1</v>
      </c>
      <c r="AR70" s="49">
        <v>1.1363636363636365</v>
      </c>
      <c r="AS70" s="48">
        <v>2</v>
      </c>
      <c r="AT70" s="49">
        <v>2.272727272727273</v>
      </c>
      <c r="AU70" s="48">
        <v>0</v>
      </c>
      <c r="AV70" s="49">
        <v>0</v>
      </c>
      <c r="AW70" s="48">
        <v>85</v>
      </c>
      <c r="AX70" s="49">
        <v>96.5909090909091</v>
      </c>
      <c r="AY70" s="48">
        <v>88</v>
      </c>
      <c r="AZ70" s="118" t="s">
        <v>1659</v>
      </c>
      <c r="BA70" s="118" t="s">
        <v>1659</v>
      </c>
      <c r="BB70" s="118" t="s">
        <v>1659</v>
      </c>
      <c r="BC70" s="118" t="s">
        <v>1659</v>
      </c>
      <c r="BD70" s="118"/>
      <c r="BE70" s="118"/>
      <c r="BF70" s="118"/>
      <c r="BG70" s="118"/>
      <c r="BH70" s="118" t="s">
        <v>2346</v>
      </c>
      <c r="BI70" s="118" t="s">
        <v>2383</v>
      </c>
      <c r="BJ70" s="118" t="s">
        <v>2291</v>
      </c>
      <c r="BK70" s="118" t="s">
        <v>2455</v>
      </c>
      <c r="BL70" s="2"/>
      <c r="BM70" s="3"/>
      <c r="BN70" s="3"/>
      <c r="BO70" s="3"/>
      <c r="BP70" s="3"/>
    </row>
    <row r="71" spans="1:68" ht="41.45" customHeight="1">
      <c r="A71" s="65" t="s">
        <v>284</v>
      </c>
      <c r="C71" s="66"/>
      <c r="D71" s="66" t="s">
        <v>65</v>
      </c>
      <c r="E71" s="67">
        <v>1000</v>
      </c>
      <c r="F71" s="69">
        <v>99.90729878283514</v>
      </c>
      <c r="G71" s="97" t="s">
        <v>1262</v>
      </c>
      <c r="H71" s="66"/>
      <c r="I71" s="70" t="s">
        <v>822</v>
      </c>
      <c r="J71" s="71"/>
      <c r="K71" s="71"/>
      <c r="L71" s="70" t="s">
        <v>822</v>
      </c>
      <c r="M71" s="74">
        <v>31.894225640476506</v>
      </c>
      <c r="N71" s="75">
        <v>8465.18359375</v>
      </c>
      <c r="O71" s="75">
        <v>2143.33056640625</v>
      </c>
      <c r="P71" s="76"/>
      <c r="Q71" s="77"/>
      <c r="R71" s="77"/>
      <c r="S71" s="48">
        <v>2</v>
      </c>
      <c r="T71" s="81"/>
      <c r="U71" s="81"/>
      <c r="V71" s="49">
        <v>1.75</v>
      </c>
      <c r="W71" s="49">
        <v>0.003003</v>
      </c>
      <c r="X71" s="49">
        <v>0.00147</v>
      </c>
      <c r="Y71" s="49">
        <v>0.657891</v>
      </c>
      <c r="Z71" s="49">
        <v>0</v>
      </c>
      <c r="AA71" s="49"/>
      <c r="AB71" s="72">
        <v>71</v>
      </c>
      <c r="AC71" s="72"/>
      <c r="AD71" s="73"/>
      <c r="AE71" s="79" t="s">
        <v>822</v>
      </c>
      <c r="AF71" s="79" t="s">
        <v>917</v>
      </c>
      <c r="AG71" s="79" t="s">
        <v>1009</v>
      </c>
      <c r="AH71" s="79" t="s">
        <v>1081</v>
      </c>
      <c r="AI71" s="79" t="s">
        <v>1167</v>
      </c>
      <c r="AJ71" s="79">
        <v>10474312</v>
      </c>
      <c r="AK71" s="79">
        <v>11521</v>
      </c>
      <c r="AL71" s="79">
        <v>71463</v>
      </c>
      <c r="AM71" s="79">
        <v>8956</v>
      </c>
      <c r="AN71" s="79" t="s">
        <v>1289</v>
      </c>
      <c r="AO71" s="96" t="s">
        <v>1358</v>
      </c>
      <c r="AP71" s="79" t="str">
        <f>REPLACE(INDEX(GroupVertices[Group],MATCH(Vertices[[#This Row],[Vertex]],GroupVertices[Vertex],0)),1,1,"")</f>
        <v>8</v>
      </c>
      <c r="AQ71" s="48"/>
      <c r="AR71" s="49"/>
      <c r="AS71" s="48"/>
      <c r="AT71" s="49"/>
      <c r="AU71" s="48"/>
      <c r="AV71" s="49"/>
      <c r="AW71" s="48"/>
      <c r="AX71" s="49"/>
      <c r="AY71" s="48"/>
      <c r="AZ71" s="48"/>
      <c r="BA71" s="48"/>
      <c r="BB71" s="48"/>
      <c r="BC71" s="48"/>
      <c r="BD71" s="48"/>
      <c r="BE71" s="48"/>
      <c r="BF71" s="48"/>
      <c r="BG71" s="48"/>
      <c r="BH71" s="48"/>
      <c r="BI71" s="48"/>
      <c r="BJ71" s="48"/>
      <c r="BK71" s="48"/>
      <c r="BL71" s="2"/>
      <c r="BM71" s="3"/>
      <c r="BN71" s="3"/>
      <c r="BO71" s="3"/>
      <c r="BP71" s="3"/>
    </row>
    <row r="72" spans="1:68" ht="41.45" customHeight="1">
      <c r="A72" s="65" t="s">
        <v>257</v>
      </c>
      <c r="C72" s="66"/>
      <c r="D72" s="66" t="s">
        <v>65</v>
      </c>
      <c r="E72" s="67">
        <v>197.7790261056657</v>
      </c>
      <c r="F72" s="69">
        <v>85.84580638216133</v>
      </c>
      <c r="G72" s="97" t="s">
        <v>1263</v>
      </c>
      <c r="H72" s="66"/>
      <c r="I72" s="70" t="s">
        <v>823</v>
      </c>
      <c r="J72" s="71"/>
      <c r="K72" s="71"/>
      <c r="L72" s="70" t="s">
        <v>823</v>
      </c>
      <c r="M72" s="74">
        <v>4718.120926371703</v>
      </c>
      <c r="N72" s="75">
        <v>6857.0634765625</v>
      </c>
      <c r="O72" s="75">
        <v>3454.427001953125</v>
      </c>
      <c r="P72" s="76"/>
      <c r="Q72" s="77"/>
      <c r="R72" s="77"/>
      <c r="S72" s="48">
        <v>6</v>
      </c>
      <c r="T72" s="81"/>
      <c r="U72" s="81"/>
      <c r="V72" s="49">
        <v>267.200794</v>
      </c>
      <c r="W72" s="49">
        <v>0.004831</v>
      </c>
      <c r="X72" s="49">
        <v>0.018114</v>
      </c>
      <c r="Y72" s="49">
        <v>1.268111</v>
      </c>
      <c r="Z72" s="49">
        <v>0.13333333333333333</v>
      </c>
      <c r="AA72" s="49"/>
      <c r="AB72" s="72">
        <v>72</v>
      </c>
      <c r="AC72" s="72"/>
      <c r="AD72" s="73"/>
      <c r="AE72" s="79" t="s">
        <v>823</v>
      </c>
      <c r="AF72" s="79" t="s">
        <v>918</v>
      </c>
      <c r="AG72" s="79" t="s">
        <v>1010</v>
      </c>
      <c r="AH72" s="79" t="s">
        <v>1051</v>
      </c>
      <c r="AI72" s="79" t="s">
        <v>1168</v>
      </c>
      <c r="AJ72" s="79">
        <v>447241</v>
      </c>
      <c r="AK72" s="79">
        <v>1074</v>
      </c>
      <c r="AL72" s="79">
        <v>1252</v>
      </c>
      <c r="AM72" s="79">
        <v>217</v>
      </c>
      <c r="AN72" s="79" t="s">
        <v>1289</v>
      </c>
      <c r="AO72" s="96" t="s">
        <v>1359</v>
      </c>
      <c r="AP72" s="79" t="str">
        <f>REPLACE(INDEX(GroupVertices[Group],MATCH(Vertices[[#This Row],[Vertex]],GroupVertices[Vertex],0)),1,1,"")</f>
        <v>6</v>
      </c>
      <c r="AQ72" s="48">
        <v>8</v>
      </c>
      <c r="AR72" s="49">
        <v>4.4692737430167595</v>
      </c>
      <c r="AS72" s="48">
        <v>13</v>
      </c>
      <c r="AT72" s="49">
        <v>7.262569832402234</v>
      </c>
      <c r="AU72" s="48">
        <v>0</v>
      </c>
      <c r="AV72" s="49">
        <v>0</v>
      </c>
      <c r="AW72" s="48">
        <v>158</v>
      </c>
      <c r="AX72" s="49">
        <v>88.26815642458101</v>
      </c>
      <c r="AY72" s="48">
        <v>179</v>
      </c>
      <c r="AZ72" s="118" t="s">
        <v>1659</v>
      </c>
      <c r="BA72" s="118" t="s">
        <v>1659</v>
      </c>
      <c r="BB72" s="118" t="s">
        <v>1659</v>
      </c>
      <c r="BC72" s="118" t="s">
        <v>1659</v>
      </c>
      <c r="BD72" s="118"/>
      <c r="BE72" s="118"/>
      <c r="BF72" s="118"/>
      <c r="BG72" s="118"/>
      <c r="BH72" s="118" t="s">
        <v>2203</v>
      </c>
      <c r="BI72" s="118" t="s">
        <v>2203</v>
      </c>
      <c r="BJ72" s="118" t="s">
        <v>2289</v>
      </c>
      <c r="BK72" s="118" t="s">
        <v>2289</v>
      </c>
      <c r="BL72" s="2"/>
      <c r="BM72" s="3"/>
      <c r="BN72" s="3"/>
      <c r="BO72" s="3"/>
      <c r="BP72" s="3"/>
    </row>
    <row r="73" spans="1:68" ht="41.45" customHeight="1">
      <c r="A73" s="65" t="s">
        <v>259</v>
      </c>
      <c r="C73" s="66"/>
      <c r="D73" s="66" t="s">
        <v>65</v>
      </c>
      <c r="E73" s="67">
        <v>164.64178208751</v>
      </c>
      <c r="F73" s="69">
        <v>91.18314570530464</v>
      </c>
      <c r="G73" s="97" t="s">
        <v>1264</v>
      </c>
      <c r="H73" s="66"/>
      <c r="I73" s="70" t="s">
        <v>824</v>
      </c>
      <c r="J73" s="71"/>
      <c r="K73" s="71"/>
      <c r="L73" s="70" t="s">
        <v>824</v>
      </c>
      <c r="M73" s="74">
        <v>2939.3636412788073</v>
      </c>
      <c r="N73" s="75">
        <v>3356.8046875</v>
      </c>
      <c r="O73" s="75">
        <v>1705.224853515625</v>
      </c>
      <c r="P73" s="76"/>
      <c r="Q73" s="77"/>
      <c r="R73" s="77"/>
      <c r="S73" s="48">
        <v>8</v>
      </c>
      <c r="T73" s="81"/>
      <c r="U73" s="81"/>
      <c r="V73" s="49">
        <v>166.443284</v>
      </c>
      <c r="W73" s="49">
        <v>0.004785</v>
      </c>
      <c r="X73" s="49">
        <v>0.016497</v>
      </c>
      <c r="Y73" s="49">
        <v>1.559542</v>
      </c>
      <c r="Z73" s="49">
        <v>0.2857142857142857</v>
      </c>
      <c r="AA73" s="49"/>
      <c r="AB73" s="72">
        <v>73</v>
      </c>
      <c r="AC73" s="72"/>
      <c r="AD73" s="73"/>
      <c r="AE73" s="79" t="s">
        <v>824</v>
      </c>
      <c r="AF73" s="79" t="s">
        <v>919</v>
      </c>
      <c r="AG73" s="79" t="s">
        <v>1011</v>
      </c>
      <c r="AH73" s="79" t="s">
        <v>1047</v>
      </c>
      <c r="AI73" s="79" t="s">
        <v>1169</v>
      </c>
      <c r="AJ73" s="79">
        <v>33054</v>
      </c>
      <c r="AK73" s="79">
        <v>1617</v>
      </c>
      <c r="AL73" s="79">
        <v>296</v>
      </c>
      <c r="AM73" s="79">
        <v>358</v>
      </c>
      <c r="AN73" s="79" t="s">
        <v>1289</v>
      </c>
      <c r="AO73" s="96" t="s">
        <v>1360</v>
      </c>
      <c r="AP73" s="79" t="str">
        <f>REPLACE(INDEX(GroupVertices[Group],MATCH(Vertices[[#This Row],[Vertex]],GroupVertices[Vertex],0)),1,1,"")</f>
        <v>2</v>
      </c>
      <c r="AQ73" s="48">
        <v>3</v>
      </c>
      <c r="AR73" s="49">
        <v>2.9411764705882355</v>
      </c>
      <c r="AS73" s="48">
        <v>2</v>
      </c>
      <c r="AT73" s="49">
        <v>1.9607843137254901</v>
      </c>
      <c r="AU73" s="48">
        <v>0</v>
      </c>
      <c r="AV73" s="49">
        <v>0</v>
      </c>
      <c r="AW73" s="48">
        <v>97</v>
      </c>
      <c r="AX73" s="49">
        <v>95.09803921568627</v>
      </c>
      <c r="AY73" s="48">
        <v>102</v>
      </c>
      <c r="AZ73" s="118" t="s">
        <v>1659</v>
      </c>
      <c r="BA73" s="118" t="s">
        <v>1659</v>
      </c>
      <c r="BB73" s="118" t="s">
        <v>1659</v>
      </c>
      <c r="BC73" s="118" t="s">
        <v>1659</v>
      </c>
      <c r="BD73" s="118"/>
      <c r="BE73" s="118"/>
      <c r="BF73" s="118"/>
      <c r="BG73" s="118"/>
      <c r="BH73" s="118" t="s">
        <v>2347</v>
      </c>
      <c r="BI73" s="118" t="s">
        <v>2384</v>
      </c>
      <c r="BJ73" s="118" t="s">
        <v>2436</v>
      </c>
      <c r="BK73" s="118" t="s">
        <v>2436</v>
      </c>
      <c r="BL73" s="2"/>
      <c r="BM73" s="3"/>
      <c r="BN73" s="3"/>
      <c r="BO73" s="3"/>
      <c r="BP73" s="3"/>
    </row>
    <row r="74" spans="1:68" ht="41.45" customHeight="1">
      <c r="A74" s="65" t="s">
        <v>260</v>
      </c>
      <c r="C74" s="66"/>
      <c r="D74" s="66" t="s">
        <v>65</v>
      </c>
      <c r="E74" s="67">
        <v>164.18879086463048</v>
      </c>
      <c r="F74" s="69">
        <v>93.80136180242215</v>
      </c>
      <c r="G74" s="97" t="s">
        <v>1265</v>
      </c>
      <c r="H74" s="66"/>
      <c r="I74" s="70" t="s">
        <v>825</v>
      </c>
      <c r="J74" s="71"/>
      <c r="K74" s="71"/>
      <c r="L74" s="70" t="s">
        <v>825</v>
      </c>
      <c r="M74" s="74">
        <v>2066.799489979445</v>
      </c>
      <c r="N74" s="75">
        <v>2884.4033203125</v>
      </c>
      <c r="O74" s="75">
        <v>2532.173095703125</v>
      </c>
      <c r="P74" s="76"/>
      <c r="Q74" s="77"/>
      <c r="R74" s="77"/>
      <c r="S74" s="48">
        <v>6</v>
      </c>
      <c r="T74" s="81"/>
      <c r="U74" s="81"/>
      <c r="V74" s="49">
        <v>117.016984</v>
      </c>
      <c r="W74" s="49">
        <v>0.004274</v>
      </c>
      <c r="X74" s="49">
        <v>0.007452</v>
      </c>
      <c r="Y74" s="49">
        <v>1.269927</v>
      </c>
      <c r="Z74" s="49">
        <v>0.26666666666666666</v>
      </c>
      <c r="AA74" s="49"/>
      <c r="AB74" s="72">
        <v>74</v>
      </c>
      <c r="AC74" s="72"/>
      <c r="AD74" s="73"/>
      <c r="AE74" s="79" t="s">
        <v>825</v>
      </c>
      <c r="AF74" s="79" t="s">
        <v>920</v>
      </c>
      <c r="AG74" s="79" t="s">
        <v>1012</v>
      </c>
      <c r="AH74" s="79" t="s">
        <v>1049</v>
      </c>
      <c r="AI74" s="79" t="s">
        <v>1170</v>
      </c>
      <c r="AJ74" s="79">
        <v>27392</v>
      </c>
      <c r="AK74" s="79">
        <v>255</v>
      </c>
      <c r="AL74" s="79">
        <v>377</v>
      </c>
      <c r="AM74" s="79">
        <v>23</v>
      </c>
      <c r="AN74" s="79" t="s">
        <v>1289</v>
      </c>
      <c r="AO74" s="96" t="s">
        <v>1361</v>
      </c>
      <c r="AP74" s="79" t="str">
        <f>REPLACE(INDEX(GroupVertices[Group],MATCH(Vertices[[#This Row],[Vertex]],GroupVertices[Vertex],0)),1,1,"")</f>
        <v>2</v>
      </c>
      <c r="AQ74" s="48">
        <v>11</v>
      </c>
      <c r="AR74" s="49">
        <v>4.166666666666667</v>
      </c>
      <c r="AS74" s="48">
        <v>17</v>
      </c>
      <c r="AT74" s="49">
        <v>6.4393939393939394</v>
      </c>
      <c r="AU74" s="48">
        <v>0</v>
      </c>
      <c r="AV74" s="49">
        <v>0</v>
      </c>
      <c r="AW74" s="48">
        <v>236</v>
      </c>
      <c r="AX74" s="49">
        <v>89.39393939393939</v>
      </c>
      <c r="AY74" s="48">
        <v>264</v>
      </c>
      <c r="AZ74" s="118" t="s">
        <v>1659</v>
      </c>
      <c r="BA74" s="118" t="s">
        <v>1659</v>
      </c>
      <c r="BB74" s="118" t="s">
        <v>1659</v>
      </c>
      <c r="BC74" s="118" t="s">
        <v>1659</v>
      </c>
      <c r="BD74" s="118"/>
      <c r="BE74" s="118"/>
      <c r="BF74" s="118"/>
      <c r="BG74" s="118"/>
      <c r="BH74" s="118" t="s">
        <v>2348</v>
      </c>
      <c r="BI74" s="118" t="s">
        <v>2385</v>
      </c>
      <c r="BJ74" s="118" t="s">
        <v>2437</v>
      </c>
      <c r="BK74" s="118" t="s">
        <v>2437</v>
      </c>
      <c r="BL74" s="2"/>
      <c r="BM74" s="3"/>
      <c r="BN74" s="3"/>
      <c r="BO74" s="3"/>
      <c r="BP74" s="3"/>
    </row>
    <row r="75" spans="1:68" ht="41.45" customHeight="1">
      <c r="A75" s="65" t="s">
        <v>261</v>
      </c>
      <c r="C75" s="66"/>
      <c r="D75" s="66" t="s">
        <v>65</v>
      </c>
      <c r="E75" s="67">
        <v>179.2670301475672</v>
      </c>
      <c r="F75" s="69">
        <v>99.79224205797154</v>
      </c>
      <c r="G75" s="97" t="s">
        <v>1266</v>
      </c>
      <c r="H75" s="66"/>
      <c r="I75" s="70" t="s">
        <v>826</v>
      </c>
      <c r="J75" s="71"/>
      <c r="K75" s="71"/>
      <c r="L75" s="70" t="s">
        <v>826</v>
      </c>
      <c r="M75" s="74">
        <v>70.23879681335099</v>
      </c>
      <c r="N75" s="75">
        <v>2159.16748046875</v>
      </c>
      <c r="O75" s="75">
        <v>9565.517578125</v>
      </c>
      <c r="P75" s="76"/>
      <c r="Q75" s="77"/>
      <c r="R75" s="77"/>
      <c r="S75" s="48">
        <v>2</v>
      </c>
      <c r="T75" s="81"/>
      <c r="U75" s="81"/>
      <c r="V75" s="49">
        <v>3.922024</v>
      </c>
      <c r="W75" s="49">
        <v>0.00369</v>
      </c>
      <c r="X75" s="49">
        <v>0.005322</v>
      </c>
      <c r="Y75" s="49">
        <v>0.478058</v>
      </c>
      <c r="Z75" s="49">
        <v>0</v>
      </c>
      <c r="AA75" s="49"/>
      <c r="AB75" s="72">
        <v>75</v>
      </c>
      <c r="AC75" s="72"/>
      <c r="AD75" s="73"/>
      <c r="AE75" s="79" t="s">
        <v>826</v>
      </c>
      <c r="AF75" s="79" t="s">
        <v>921</v>
      </c>
      <c r="AG75" s="79" t="s">
        <v>1013</v>
      </c>
      <c r="AH75" s="79" t="s">
        <v>1049</v>
      </c>
      <c r="AI75" s="79" t="s">
        <v>1171</v>
      </c>
      <c r="AJ75" s="79">
        <v>215857</v>
      </c>
      <c r="AK75" s="79">
        <v>2145</v>
      </c>
      <c r="AL75" s="79">
        <v>3357</v>
      </c>
      <c r="AM75" s="79">
        <v>196</v>
      </c>
      <c r="AN75" s="79" t="s">
        <v>1289</v>
      </c>
      <c r="AO75" s="96" t="s">
        <v>1362</v>
      </c>
      <c r="AP75" s="79" t="str">
        <f>REPLACE(INDEX(GroupVertices[Group],MATCH(Vertices[[#This Row],[Vertex]],GroupVertices[Vertex],0)),1,1,"")</f>
        <v>1</v>
      </c>
      <c r="AQ75" s="48">
        <v>12</v>
      </c>
      <c r="AR75" s="49">
        <v>9.23076923076923</v>
      </c>
      <c r="AS75" s="48">
        <v>7</v>
      </c>
      <c r="AT75" s="49">
        <v>5.384615384615385</v>
      </c>
      <c r="AU75" s="48">
        <v>0</v>
      </c>
      <c r="AV75" s="49">
        <v>0</v>
      </c>
      <c r="AW75" s="48">
        <v>111</v>
      </c>
      <c r="AX75" s="49">
        <v>85.38461538461539</v>
      </c>
      <c r="AY75" s="48">
        <v>130</v>
      </c>
      <c r="AZ75" s="118" t="s">
        <v>1659</v>
      </c>
      <c r="BA75" s="118" t="s">
        <v>1659</v>
      </c>
      <c r="BB75" s="118" t="s">
        <v>1659</v>
      </c>
      <c r="BC75" s="118" t="s">
        <v>1659</v>
      </c>
      <c r="BD75" s="118"/>
      <c r="BE75" s="118"/>
      <c r="BF75" s="118"/>
      <c r="BG75" s="118"/>
      <c r="BH75" s="118" t="s">
        <v>2349</v>
      </c>
      <c r="BI75" s="118" t="s">
        <v>2386</v>
      </c>
      <c r="BJ75" s="118" t="s">
        <v>2438</v>
      </c>
      <c r="BK75" s="118" t="s">
        <v>2438</v>
      </c>
      <c r="BL75" s="2"/>
      <c r="BM75" s="3"/>
      <c r="BN75" s="3"/>
      <c r="BO75" s="3"/>
      <c r="BP75" s="3"/>
    </row>
    <row r="76" spans="1:68" ht="41.45" customHeight="1">
      <c r="A76" s="65" t="s">
        <v>285</v>
      </c>
      <c r="C76" s="66"/>
      <c r="D76" s="66" t="s">
        <v>65</v>
      </c>
      <c r="E76" s="67">
        <v>164.76755075624305</v>
      </c>
      <c r="F76" s="69">
        <v>100</v>
      </c>
      <c r="G76" s="97" t="s">
        <v>1267</v>
      </c>
      <c r="H76" s="66"/>
      <c r="I76" s="70" t="s">
        <v>827</v>
      </c>
      <c r="J76" s="71"/>
      <c r="K76" s="71"/>
      <c r="L76" s="70" t="s">
        <v>827</v>
      </c>
      <c r="M76" s="74">
        <v>1</v>
      </c>
      <c r="N76" s="75">
        <v>3786.422119140625</v>
      </c>
      <c r="O76" s="75">
        <v>1717.31787109375</v>
      </c>
      <c r="P76" s="76"/>
      <c r="Q76" s="77"/>
      <c r="R76" s="77"/>
      <c r="S76" s="48">
        <v>4</v>
      </c>
      <c r="T76" s="81"/>
      <c r="U76" s="81"/>
      <c r="V76" s="49">
        <v>0</v>
      </c>
      <c r="W76" s="49">
        <v>0.004</v>
      </c>
      <c r="X76" s="49">
        <v>0.006482</v>
      </c>
      <c r="Y76" s="49">
        <v>0.843841</v>
      </c>
      <c r="Z76" s="49">
        <v>1</v>
      </c>
      <c r="AA76" s="49"/>
      <c r="AB76" s="72">
        <v>76</v>
      </c>
      <c r="AC76" s="72"/>
      <c r="AD76" s="73"/>
      <c r="AE76" s="79" t="s">
        <v>827</v>
      </c>
      <c r="AF76" s="79" t="s">
        <v>922</v>
      </c>
      <c r="AG76" s="79" t="s">
        <v>1014</v>
      </c>
      <c r="AH76" s="79" t="s">
        <v>1082</v>
      </c>
      <c r="AI76" s="79" t="s">
        <v>1172</v>
      </c>
      <c r="AJ76" s="79">
        <v>34626</v>
      </c>
      <c r="AK76" s="79">
        <v>97</v>
      </c>
      <c r="AL76" s="79">
        <v>78</v>
      </c>
      <c r="AM76" s="79">
        <v>35</v>
      </c>
      <c r="AN76" s="79" t="s">
        <v>1289</v>
      </c>
      <c r="AO76" s="96" t="s">
        <v>1363</v>
      </c>
      <c r="AP76" s="79" t="str">
        <f>REPLACE(INDEX(GroupVertices[Group],MATCH(Vertices[[#This Row],[Vertex]],GroupVertices[Vertex],0)),1,1,"")</f>
        <v>2</v>
      </c>
      <c r="AQ76" s="48"/>
      <c r="AR76" s="49"/>
      <c r="AS76" s="48"/>
      <c r="AT76" s="49"/>
      <c r="AU76" s="48"/>
      <c r="AV76" s="49"/>
      <c r="AW76" s="48"/>
      <c r="AX76" s="49"/>
      <c r="AY76" s="48"/>
      <c r="AZ76" s="48"/>
      <c r="BA76" s="48"/>
      <c r="BB76" s="48"/>
      <c r="BC76" s="48"/>
      <c r="BD76" s="48"/>
      <c r="BE76" s="48"/>
      <c r="BF76" s="48"/>
      <c r="BG76" s="48"/>
      <c r="BH76" s="48"/>
      <c r="BI76" s="48"/>
      <c r="BJ76" s="48"/>
      <c r="BK76" s="48"/>
      <c r="BL76" s="2"/>
      <c r="BM76" s="3"/>
      <c r="BN76" s="3"/>
      <c r="BO76" s="3"/>
      <c r="BP76" s="3"/>
    </row>
    <row r="77" spans="1:68" ht="41.45" customHeight="1">
      <c r="A77" s="65" t="s">
        <v>262</v>
      </c>
      <c r="C77" s="66"/>
      <c r="D77" s="66" t="s">
        <v>65</v>
      </c>
      <c r="E77" s="67">
        <v>217.55478917019389</v>
      </c>
      <c r="F77" s="69">
        <v>90.6112461521623</v>
      </c>
      <c r="G77" s="97" t="s">
        <v>1268</v>
      </c>
      <c r="H77" s="66"/>
      <c r="I77" s="70" t="s">
        <v>828</v>
      </c>
      <c r="J77" s="71"/>
      <c r="K77" s="71"/>
      <c r="L77" s="70" t="s">
        <v>828</v>
      </c>
      <c r="M77" s="74">
        <v>3129.9586990227135</v>
      </c>
      <c r="N77" s="75">
        <v>3460.663818359375</v>
      </c>
      <c r="O77" s="75">
        <v>1120.4334716796875</v>
      </c>
      <c r="P77" s="76"/>
      <c r="Q77" s="77"/>
      <c r="R77" s="77"/>
      <c r="S77" s="48">
        <v>9</v>
      </c>
      <c r="T77" s="81"/>
      <c r="U77" s="81"/>
      <c r="V77" s="49">
        <v>177.23952</v>
      </c>
      <c r="W77" s="49">
        <v>0.004673</v>
      </c>
      <c r="X77" s="49">
        <v>0.015257</v>
      </c>
      <c r="Y77" s="49">
        <v>1.820055</v>
      </c>
      <c r="Z77" s="49">
        <v>0.2777777777777778</v>
      </c>
      <c r="AA77" s="49"/>
      <c r="AB77" s="72">
        <v>77</v>
      </c>
      <c r="AC77" s="72"/>
      <c r="AD77" s="73"/>
      <c r="AE77" s="79" t="s">
        <v>828</v>
      </c>
      <c r="AF77" s="79" t="s">
        <v>923</v>
      </c>
      <c r="AG77" s="79" t="s">
        <v>1015</v>
      </c>
      <c r="AH77" s="79" t="s">
        <v>1037</v>
      </c>
      <c r="AI77" s="79" t="s">
        <v>1173</v>
      </c>
      <c r="AJ77" s="79">
        <v>694421</v>
      </c>
      <c r="AK77" s="79">
        <v>7162</v>
      </c>
      <c r="AL77" s="79">
        <v>5434</v>
      </c>
      <c r="AM77" s="79">
        <v>1090</v>
      </c>
      <c r="AN77" s="79" t="s">
        <v>1289</v>
      </c>
      <c r="AO77" s="96" t="s">
        <v>1364</v>
      </c>
      <c r="AP77" s="79" t="str">
        <f>REPLACE(INDEX(GroupVertices[Group],MATCH(Vertices[[#This Row],[Vertex]],GroupVertices[Vertex],0)),1,1,"")</f>
        <v>2</v>
      </c>
      <c r="AQ77" s="48">
        <v>24</v>
      </c>
      <c r="AR77" s="49">
        <v>4.324324324324325</v>
      </c>
      <c r="AS77" s="48">
        <v>26</v>
      </c>
      <c r="AT77" s="49">
        <v>4.684684684684685</v>
      </c>
      <c r="AU77" s="48">
        <v>0</v>
      </c>
      <c r="AV77" s="49">
        <v>0</v>
      </c>
      <c r="AW77" s="48">
        <v>505</v>
      </c>
      <c r="AX77" s="49">
        <v>90.990990990991</v>
      </c>
      <c r="AY77" s="48">
        <v>555</v>
      </c>
      <c r="AZ77" s="118" t="s">
        <v>1659</v>
      </c>
      <c r="BA77" s="118" t="s">
        <v>1659</v>
      </c>
      <c r="BB77" s="118" t="s">
        <v>1659</v>
      </c>
      <c r="BC77" s="118" t="s">
        <v>1659</v>
      </c>
      <c r="BD77" s="118"/>
      <c r="BE77" s="118"/>
      <c r="BF77" s="118"/>
      <c r="BG77" s="118"/>
      <c r="BH77" s="118" t="s">
        <v>2350</v>
      </c>
      <c r="BI77" s="118" t="s">
        <v>2387</v>
      </c>
      <c r="BJ77" s="118" t="s">
        <v>2439</v>
      </c>
      <c r="BK77" s="118" t="s">
        <v>2439</v>
      </c>
      <c r="BL77" s="2"/>
      <c r="BM77" s="3"/>
      <c r="BN77" s="3"/>
      <c r="BO77" s="3"/>
      <c r="BP77" s="3"/>
    </row>
    <row r="78" spans="1:68" ht="41.45" customHeight="1">
      <c r="A78" s="65" t="s">
        <v>286</v>
      </c>
      <c r="C78" s="66"/>
      <c r="D78" s="66" t="s">
        <v>65</v>
      </c>
      <c r="E78" s="67">
        <v>203.82872308716648</v>
      </c>
      <c r="F78" s="69">
        <v>100</v>
      </c>
      <c r="G78" s="97" t="s">
        <v>1269</v>
      </c>
      <c r="H78" s="66"/>
      <c r="I78" s="70" t="s">
        <v>829</v>
      </c>
      <c r="J78" s="71"/>
      <c r="K78" s="71"/>
      <c r="L78" s="70" t="s">
        <v>829</v>
      </c>
      <c r="M78" s="74">
        <v>1</v>
      </c>
      <c r="N78" s="75">
        <v>4182.171875</v>
      </c>
      <c r="O78" s="75">
        <v>433.482666015625</v>
      </c>
      <c r="P78" s="76"/>
      <c r="Q78" s="77"/>
      <c r="R78" s="77"/>
      <c r="S78" s="48">
        <v>1</v>
      </c>
      <c r="T78" s="81"/>
      <c r="U78" s="81"/>
      <c r="V78" s="49">
        <v>0</v>
      </c>
      <c r="W78" s="49">
        <v>0.003484</v>
      </c>
      <c r="X78" s="49">
        <v>0.001962</v>
      </c>
      <c r="Y78" s="49">
        <v>0.321894</v>
      </c>
      <c r="Z78" s="49">
        <v>0</v>
      </c>
      <c r="AA78" s="49"/>
      <c r="AB78" s="72">
        <v>78</v>
      </c>
      <c r="AC78" s="72"/>
      <c r="AD78" s="73"/>
      <c r="AE78" s="79" t="s">
        <v>829</v>
      </c>
      <c r="AF78" s="79" t="s">
        <v>924</v>
      </c>
      <c r="AG78" s="79" t="s">
        <v>1016</v>
      </c>
      <c r="AH78" s="79" t="s">
        <v>1083</v>
      </c>
      <c r="AI78" s="79" t="s">
        <v>1174</v>
      </c>
      <c r="AJ78" s="79">
        <v>522857</v>
      </c>
      <c r="AK78" s="79">
        <v>1884</v>
      </c>
      <c r="AL78" s="79">
        <v>3715</v>
      </c>
      <c r="AM78" s="79">
        <v>693</v>
      </c>
      <c r="AN78" s="79" t="s">
        <v>1289</v>
      </c>
      <c r="AO78" s="96" t="s">
        <v>1365</v>
      </c>
      <c r="AP78" s="79" t="str">
        <f>REPLACE(INDEX(GroupVertices[Group],MATCH(Vertices[[#This Row],[Vertex]],GroupVertices[Vertex],0)),1,1,"")</f>
        <v>2</v>
      </c>
      <c r="AQ78" s="48"/>
      <c r="AR78" s="49"/>
      <c r="AS78" s="48"/>
      <c r="AT78" s="49"/>
      <c r="AU78" s="48"/>
      <c r="AV78" s="49"/>
      <c r="AW78" s="48"/>
      <c r="AX78" s="49"/>
      <c r="AY78" s="48"/>
      <c r="AZ78" s="48"/>
      <c r="BA78" s="48"/>
      <c r="BB78" s="48"/>
      <c r="BC78" s="48"/>
      <c r="BD78" s="48"/>
      <c r="BE78" s="48"/>
      <c r="BF78" s="48"/>
      <c r="BG78" s="48"/>
      <c r="BH78" s="48"/>
      <c r="BI78" s="48"/>
      <c r="BJ78" s="48"/>
      <c r="BK78" s="48"/>
      <c r="BL78" s="2"/>
      <c r="BM78" s="3"/>
      <c r="BN78" s="3"/>
      <c r="BO78" s="3"/>
      <c r="BP78" s="3"/>
    </row>
    <row r="79" spans="1:68" ht="41.45" customHeight="1">
      <c r="A79" s="82" t="s">
        <v>263</v>
      </c>
      <c r="C79" s="83"/>
      <c r="D79" s="83" t="s">
        <v>65</v>
      </c>
      <c r="E79" s="84">
        <v>162.87790051018314</v>
      </c>
      <c r="F79" s="85">
        <v>97.45922988991796</v>
      </c>
      <c r="G79" s="98" t="s">
        <v>1270</v>
      </c>
      <c r="H79" s="83"/>
      <c r="I79" s="86" t="s">
        <v>830</v>
      </c>
      <c r="J79" s="87"/>
      <c r="K79" s="87"/>
      <c r="L79" s="86" t="s">
        <v>830</v>
      </c>
      <c r="M79" s="88">
        <v>847.7539853533419</v>
      </c>
      <c r="N79" s="89">
        <v>8465.18359375</v>
      </c>
      <c r="O79" s="89">
        <v>775.4525756835938</v>
      </c>
      <c r="P79" s="90"/>
      <c r="Q79" s="91"/>
      <c r="R79" s="91"/>
      <c r="S79" s="48">
        <v>2</v>
      </c>
      <c r="T79" s="92"/>
      <c r="U79" s="92"/>
      <c r="V79" s="49">
        <v>47.964286</v>
      </c>
      <c r="W79" s="49">
        <v>0.00369</v>
      </c>
      <c r="X79" s="49">
        <v>0.007811</v>
      </c>
      <c r="Y79" s="49">
        <v>0.579408</v>
      </c>
      <c r="Z79" s="49">
        <v>0</v>
      </c>
      <c r="AA79" s="93"/>
      <c r="AB79" s="94">
        <v>79</v>
      </c>
      <c r="AC79" s="94"/>
      <c r="AD79" s="95"/>
      <c r="AE79" s="79" t="s">
        <v>830</v>
      </c>
      <c r="AF79" s="79" t="s">
        <v>925</v>
      </c>
      <c r="AG79" s="79" t="s">
        <v>1017</v>
      </c>
      <c r="AH79" s="79" t="s">
        <v>1066</v>
      </c>
      <c r="AI79" s="79" t="s">
        <v>1175</v>
      </c>
      <c r="AJ79" s="79">
        <v>11007</v>
      </c>
      <c r="AK79" s="79">
        <v>185</v>
      </c>
      <c r="AL79" s="79">
        <v>174</v>
      </c>
      <c r="AM79" s="79">
        <v>23</v>
      </c>
      <c r="AN79" s="79" t="s">
        <v>1289</v>
      </c>
      <c r="AO79" s="96" t="s">
        <v>1366</v>
      </c>
      <c r="AP79" s="79" t="str">
        <f>REPLACE(INDEX(GroupVertices[Group],MATCH(Vertices[[#This Row],[Vertex]],GroupVertices[Vertex],0)),1,1,"")</f>
        <v>8</v>
      </c>
      <c r="AQ79" s="48">
        <v>3</v>
      </c>
      <c r="AR79" s="49">
        <v>6</v>
      </c>
      <c r="AS79" s="48">
        <v>2</v>
      </c>
      <c r="AT79" s="49">
        <v>4</v>
      </c>
      <c r="AU79" s="48">
        <v>0</v>
      </c>
      <c r="AV79" s="49">
        <v>0</v>
      </c>
      <c r="AW79" s="48">
        <v>45</v>
      </c>
      <c r="AX79" s="49">
        <v>90</v>
      </c>
      <c r="AY79" s="48">
        <v>50</v>
      </c>
      <c r="AZ79" s="118" t="s">
        <v>1659</v>
      </c>
      <c r="BA79" s="118" t="s">
        <v>1659</v>
      </c>
      <c r="BB79" s="118" t="s">
        <v>1659</v>
      </c>
      <c r="BC79" s="118" t="s">
        <v>1659</v>
      </c>
      <c r="BD79" s="118"/>
      <c r="BE79" s="118"/>
      <c r="BF79" s="118"/>
      <c r="BG79" s="118"/>
      <c r="BH79" s="118" t="s">
        <v>2351</v>
      </c>
      <c r="BI79" s="118" t="s">
        <v>2388</v>
      </c>
      <c r="BJ79" s="118" t="s">
        <v>2440</v>
      </c>
      <c r="BK79" s="118" t="s">
        <v>2440</v>
      </c>
      <c r="BL79" s="2"/>
      <c r="BM79" s="3"/>
      <c r="BN79" s="3"/>
      <c r="BO79" s="3"/>
      <c r="BP79" s="3"/>
    </row>
    <row r="80" spans="1:68" ht="41.45" customHeight="1">
      <c r="A80" s="65" t="s">
        <v>725</v>
      </c>
      <c r="C80" s="66"/>
      <c r="D80" s="66" t="s">
        <v>65</v>
      </c>
      <c r="E80" s="67">
        <v>492.3907725191178</v>
      </c>
      <c r="F80" s="69">
        <v>100</v>
      </c>
      <c r="G80" s="97" t="s">
        <v>1271</v>
      </c>
      <c r="H80" s="66" t="s">
        <v>52</v>
      </c>
      <c r="I80" s="70" t="s">
        <v>831</v>
      </c>
      <c r="J80" s="71"/>
      <c r="K80" s="71"/>
      <c r="L80" s="70" t="s">
        <v>831</v>
      </c>
      <c r="M80" s="74">
        <v>1</v>
      </c>
      <c r="N80" s="75">
        <v>5545.09326171875</v>
      </c>
      <c r="O80" s="75">
        <v>6955.59033203125</v>
      </c>
      <c r="P80" s="76"/>
      <c r="Q80" s="77"/>
      <c r="R80" s="77"/>
      <c r="S80" s="48">
        <v>0</v>
      </c>
      <c r="T80" s="81"/>
      <c r="U80" s="81"/>
      <c r="V80" s="49">
        <v>0</v>
      </c>
      <c r="W80" s="49">
        <v>0</v>
      </c>
      <c r="X80" s="49">
        <v>0</v>
      </c>
      <c r="Y80" s="49">
        <v>0</v>
      </c>
      <c r="Z80" s="49">
        <v>0</v>
      </c>
      <c r="AA80" s="49"/>
      <c r="AB80" s="72">
        <v>80</v>
      </c>
      <c r="AC80" s="72"/>
      <c r="AD80" s="73"/>
      <c r="AE80" s="79" t="s">
        <v>831</v>
      </c>
      <c r="AF80" s="79" t="s">
        <v>926</v>
      </c>
      <c r="AG80" s="79" t="s">
        <v>1018</v>
      </c>
      <c r="AH80" s="79" t="s">
        <v>1084</v>
      </c>
      <c r="AI80" s="79" t="s">
        <v>1176</v>
      </c>
      <c r="AJ80" s="79">
        <v>4129634</v>
      </c>
      <c r="AK80" s="79">
        <v>7799</v>
      </c>
      <c r="AL80" s="79">
        <v>40248</v>
      </c>
      <c r="AM80" s="79">
        <v>12853</v>
      </c>
      <c r="AN80" s="79" t="s">
        <v>1289</v>
      </c>
      <c r="AO80" s="96" t="s">
        <v>1367</v>
      </c>
      <c r="AP80" s="79" t="str">
        <f>REPLACE(INDEX(GroupVertices[Group],MATCH(Vertices[[#This Row],[Vertex]],GroupVertices[Vertex],0)),1,1,"")</f>
        <v>3</v>
      </c>
      <c r="AQ80" s="48"/>
      <c r="AR80" s="49"/>
      <c r="AS80" s="48"/>
      <c r="AT80" s="49"/>
      <c r="AU80" s="48"/>
      <c r="AV80" s="49"/>
      <c r="AW80" s="48"/>
      <c r="AX80" s="49"/>
      <c r="AY80" s="48"/>
      <c r="AZ80" s="48"/>
      <c r="BA80" s="48"/>
      <c r="BB80" s="48"/>
      <c r="BC80" s="48"/>
      <c r="BD80" s="48"/>
      <c r="BE80" s="48"/>
      <c r="BF80" s="48"/>
      <c r="BG80" s="48"/>
      <c r="BH80" s="48"/>
      <c r="BI80" s="48"/>
      <c r="BJ80" s="48"/>
      <c r="BK80" s="48"/>
      <c r="BL80" s="2"/>
      <c r="BM80" s="3"/>
      <c r="BN80" s="3"/>
      <c r="BO80" s="3"/>
      <c r="BP80" s="3"/>
    </row>
    <row r="81" spans="1:68" ht="41.45" customHeight="1">
      <c r="A81" s="65" t="s">
        <v>726</v>
      </c>
      <c r="C81" s="66"/>
      <c r="D81" s="66" t="s">
        <v>65</v>
      </c>
      <c r="E81" s="67">
        <v>203.49133983268345</v>
      </c>
      <c r="F81" s="69">
        <v>100</v>
      </c>
      <c r="G81" s="97" t="s">
        <v>1272</v>
      </c>
      <c r="H81" s="66" t="s">
        <v>52</v>
      </c>
      <c r="I81" s="70" t="s">
        <v>832</v>
      </c>
      <c r="J81" s="71"/>
      <c r="K81" s="71"/>
      <c r="L81" s="70" t="s">
        <v>832</v>
      </c>
      <c r="M81" s="74">
        <v>1</v>
      </c>
      <c r="N81" s="75">
        <v>6241.4140625</v>
      </c>
      <c r="O81" s="75">
        <v>6955.59033203125</v>
      </c>
      <c r="P81" s="76"/>
      <c r="Q81" s="77"/>
      <c r="R81" s="77"/>
      <c r="S81" s="48">
        <v>0</v>
      </c>
      <c r="T81" s="81"/>
      <c r="U81" s="81"/>
      <c r="V81" s="49">
        <v>0</v>
      </c>
      <c r="W81" s="49">
        <v>0</v>
      </c>
      <c r="X81" s="49">
        <v>0</v>
      </c>
      <c r="Y81" s="49">
        <v>0</v>
      </c>
      <c r="Z81" s="49">
        <v>0</v>
      </c>
      <c r="AA81" s="49"/>
      <c r="AB81" s="72">
        <v>81</v>
      </c>
      <c r="AC81" s="72"/>
      <c r="AD81" s="73"/>
      <c r="AE81" s="79" t="s">
        <v>832</v>
      </c>
      <c r="AF81" s="79" t="s">
        <v>927</v>
      </c>
      <c r="AG81" s="79" t="s">
        <v>1019</v>
      </c>
      <c r="AH81" s="79" t="s">
        <v>1083</v>
      </c>
      <c r="AI81" s="79" t="s">
        <v>1177</v>
      </c>
      <c r="AJ81" s="79">
        <v>518640</v>
      </c>
      <c r="AK81" s="79">
        <v>0</v>
      </c>
      <c r="AL81" s="79">
        <v>5050</v>
      </c>
      <c r="AM81" s="79">
        <v>1854</v>
      </c>
      <c r="AN81" s="79" t="s">
        <v>1289</v>
      </c>
      <c r="AO81" s="96" t="s">
        <v>1368</v>
      </c>
      <c r="AP81" s="79" t="str">
        <f>REPLACE(INDEX(GroupVertices[Group],MATCH(Vertices[[#This Row],[Vertex]],GroupVertices[Vertex],0)),1,1,"")</f>
        <v>3</v>
      </c>
      <c r="AQ81" s="48"/>
      <c r="AR81" s="49"/>
      <c r="AS81" s="48"/>
      <c r="AT81" s="49"/>
      <c r="AU81" s="48"/>
      <c r="AV81" s="49"/>
      <c r="AW81" s="48"/>
      <c r="AX81" s="49"/>
      <c r="AY81" s="48"/>
      <c r="AZ81" s="48"/>
      <c r="BA81" s="48"/>
      <c r="BB81" s="48"/>
      <c r="BC81" s="48"/>
      <c r="BD81" s="48"/>
      <c r="BE81" s="48"/>
      <c r="BF81" s="48"/>
      <c r="BG81" s="48"/>
      <c r="BH81" s="48"/>
      <c r="BI81" s="48"/>
      <c r="BJ81" s="48"/>
      <c r="BK81" s="48"/>
      <c r="BL81" s="2"/>
      <c r="BM81" s="3"/>
      <c r="BN81" s="3"/>
      <c r="BO81" s="3"/>
      <c r="BP81" s="3"/>
    </row>
    <row r="82" spans="1:68" ht="41.45" customHeight="1">
      <c r="A82" s="65" t="s">
        <v>727</v>
      </c>
      <c r="C82" s="66"/>
      <c r="D82" s="66" t="s">
        <v>65</v>
      </c>
      <c r="E82" s="67">
        <v>162.54843780163176</v>
      </c>
      <c r="F82" s="69">
        <v>100</v>
      </c>
      <c r="G82" s="97" t="s">
        <v>1273</v>
      </c>
      <c r="H82" s="66" t="s">
        <v>52</v>
      </c>
      <c r="I82" s="70" t="s">
        <v>833</v>
      </c>
      <c r="J82" s="71"/>
      <c r="K82" s="71"/>
      <c r="L82" s="70" t="s">
        <v>833</v>
      </c>
      <c r="M82" s="74">
        <v>1</v>
      </c>
      <c r="N82" s="75">
        <v>7634.05615234375</v>
      </c>
      <c r="O82" s="75">
        <v>7999.5615234375</v>
      </c>
      <c r="P82" s="76"/>
      <c r="Q82" s="77"/>
      <c r="R82" s="77"/>
      <c r="S82" s="48">
        <v>0</v>
      </c>
      <c r="T82" s="81"/>
      <c r="U82" s="81"/>
      <c r="V82" s="49">
        <v>0</v>
      </c>
      <c r="W82" s="49">
        <v>0</v>
      </c>
      <c r="X82" s="49">
        <v>0</v>
      </c>
      <c r="Y82" s="49">
        <v>0</v>
      </c>
      <c r="Z82" s="49">
        <v>0</v>
      </c>
      <c r="AA82" s="49"/>
      <c r="AB82" s="72">
        <v>82</v>
      </c>
      <c r="AC82" s="72"/>
      <c r="AD82" s="73"/>
      <c r="AE82" s="79" t="s">
        <v>833</v>
      </c>
      <c r="AF82" s="79" t="s">
        <v>928</v>
      </c>
      <c r="AG82" s="79" t="s">
        <v>1020</v>
      </c>
      <c r="AH82" s="79" t="s">
        <v>1085</v>
      </c>
      <c r="AI82" s="79" t="s">
        <v>1178</v>
      </c>
      <c r="AJ82" s="79">
        <v>6889</v>
      </c>
      <c r="AK82" s="79">
        <v>15</v>
      </c>
      <c r="AL82" s="79">
        <v>42</v>
      </c>
      <c r="AM82" s="79">
        <v>10</v>
      </c>
      <c r="AN82" s="79" t="s">
        <v>1289</v>
      </c>
      <c r="AO82" s="96" t="s">
        <v>1369</v>
      </c>
      <c r="AP82" s="79" t="str">
        <f>REPLACE(INDEX(GroupVertices[Group],MATCH(Vertices[[#This Row],[Vertex]],GroupVertices[Vertex],0)),1,1,"")</f>
        <v>3</v>
      </c>
      <c r="AQ82" s="48"/>
      <c r="AR82" s="49"/>
      <c r="AS82" s="48"/>
      <c r="AT82" s="49"/>
      <c r="AU82" s="48"/>
      <c r="AV82" s="49"/>
      <c r="AW82" s="48"/>
      <c r="AX82" s="49"/>
      <c r="AY82" s="48"/>
      <c r="AZ82" s="48"/>
      <c r="BA82" s="48"/>
      <c r="BB82" s="48"/>
      <c r="BC82" s="48"/>
      <c r="BD82" s="48"/>
      <c r="BE82" s="48"/>
      <c r="BF82" s="48"/>
      <c r="BG82" s="48"/>
      <c r="BH82" s="48"/>
      <c r="BI82" s="48"/>
      <c r="BJ82" s="48"/>
      <c r="BK82" s="48"/>
      <c r="BL82" s="2"/>
      <c r="BM82" s="3"/>
      <c r="BN82" s="3"/>
      <c r="BO82" s="3"/>
      <c r="BP82" s="3"/>
    </row>
    <row r="83" spans="1:68" ht="41.45" customHeight="1">
      <c r="A83" s="65" t="s">
        <v>728</v>
      </c>
      <c r="C83" s="66"/>
      <c r="D83" s="66" t="s">
        <v>65</v>
      </c>
      <c r="E83" s="67">
        <v>162.4169087358575</v>
      </c>
      <c r="F83" s="69">
        <v>100</v>
      </c>
      <c r="G83" s="97" t="s">
        <v>1274</v>
      </c>
      <c r="H83" s="66" t="s">
        <v>52</v>
      </c>
      <c r="I83" s="70" t="s">
        <v>834</v>
      </c>
      <c r="J83" s="71"/>
      <c r="K83" s="71"/>
      <c r="L83" s="70" t="s">
        <v>834</v>
      </c>
      <c r="M83" s="74">
        <v>1</v>
      </c>
      <c r="N83" s="75">
        <v>4848.77197265625</v>
      </c>
      <c r="O83" s="75">
        <v>6955.59033203125</v>
      </c>
      <c r="P83" s="76"/>
      <c r="Q83" s="77"/>
      <c r="R83" s="77"/>
      <c r="S83" s="48">
        <v>0</v>
      </c>
      <c r="T83" s="81"/>
      <c r="U83" s="81"/>
      <c r="V83" s="49">
        <v>0</v>
      </c>
      <c r="W83" s="49">
        <v>0</v>
      </c>
      <c r="X83" s="49">
        <v>0</v>
      </c>
      <c r="Y83" s="49">
        <v>0</v>
      </c>
      <c r="Z83" s="49">
        <v>0</v>
      </c>
      <c r="AA83" s="49"/>
      <c r="AB83" s="72">
        <v>83</v>
      </c>
      <c r="AC83" s="72"/>
      <c r="AD83" s="73"/>
      <c r="AE83" s="79" t="s">
        <v>834</v>
      </c>
      <c r="AF83" s="79" t="s">
        <v>929</v>
      </c>
      <c r="AG83" s="79" t="s">
        <v>1021</v>
      </c>
      <c r="AH83" s="79" t="s">
        <v>1086</v>
      </c>
      <c r="AI83" s="79" t="s">
        <v>1179</v>
      </c>
      <c r="AJ83" s="79">
        <v>5245</v>
      </c>
      <c r="AK83" s="79">
        <v>22</v>
      </c>
      <c r="AL83" s="79">
        <v>60</v>
      </c>
      <c r="AM83" s="79">
        <v>4</v>
      </c>
      <c r="AN83" s="79" t="s">
        <v>1289</v>
      </c>
      <c r="AO83" s="96" t="s">
        <v>1370</v>
      </c>
      <c r="AP83" s="79" t="str">
        <f>REPLACE(INDEX(GroupVertices[Group],MATCH(Vertices[[#This Row],[Vertex]],GroupVertices[Vertex],0)),1,1,"")</f>
        <v>3</v>
      </c>
      <c r="AQ83" s="48"/>
      <c r="AR83" s="49"/>
      <c r="AS83" s="48"/>
      <c r="AT83" s="49"/>
      <c r="AU83" s="48"/>
      <c r="AV83" s="49"/>
      <c r="AW83" s="48"/>
      <c r="AX83" s="49"/>
      <c r="AY83" s="48"/>
      <c r="AZ83" s="48"/>
      <c r="BA83" s="48"/>
      <c r="BB83" s="48"/>
      <c r="BC83" s="48"/>
      <c r="BD83" s="48"/>
      <c r="BE83" s="48"/>
      <c r="BF83" s="48"/>
      <c r="BG83" s="48"/>
      <c r="BH83" s="48"/>
      <c r="BI83" s="48"/>
      <c r="BJ83" s="48"/>
      <c r="BK83" s="48"/>
      <c r="BL83" s="2"/>
      <c r="BM83" s="3"/>
      <c r="BN83" s="3"/>
      <c r="BO83" s="3"/>
      <c r="BP83" s="3"/>
    </row>
    <row r="84" spans="1:68" ht="41.45" customHeight="1">
      <c r="A84" s="65" t="s">
        <v>729</v>
      </c>
      <c r="C84" s="66"/>
      <c r="D84" s="66" t="s">
        <v>65</v>
      </c>
      <c r="E84" s="67">
        <v>177.23753026222906</v>
      </c>
      <c r="F84" s="69">
        <v>100</v>
      </c>
      <c r="G84" s="97" t="s">
        <v>1275</v>
      </c>
      <c r="H84" s="66" t="s">
        <v>52</v>
      </c>
      <c r="I84" s="70" t="s">
        <v>835</v>
      </c>
      <c r="J84" s="71"/>
      <c r="K84" s="71"/>
      <c r="L84" s="70" t="s">
        <v>835</v>
      </c>
      <c r="M84" s="74">
        <v>1</v>
      </c>
      <c r="N84" s="75">
        <v>6937.734375</v>
      </c>
      <c r="O84" s="75">
        <v>6955.59033203125</v>
      </c>
      <c r="P84" s="76"/>
      <c r="Q84" s="77"/>
      <c r="R84" s="77"/>
      <c r="S84" s="48">
        <v>0</v>
      </c>
      <c r="T84" s="81"/>
      <c r="U84" s="81"/>
      <c r="V84" s="49">
        <v>0</v>
      </c>
      <c r="W84" s="49">
        <v>0</v>
      </c>
      <c r="X84" s="49">
        <v>0</v>
      </c>
      <c r="Y84" s="49">
        <v>0</v>
      </c>
      <c r="Z84" s="49">
        <v>0</v>
      </c>
      <c r="AA84" s="49"/>
      <c r="AB84" s="72">
        <v>84</v>
      </c>
      <c r="AC84" s="72"/>
      <c r="AD84" s="73"/>
      <c r="AE84" s="79" t="s">
        <v>835</v>
      </c>
      <c r="AF84" s="96" t="s">
        <v>930</v>
      </c>
      <c r="AG84" s="79" t="s">
        <v>1022</v>
      </c>
      <c r="AH84" s="79" t="s">
        <v>1087</v>
      </c>
      <c r="AI84" s="79" t="s">
        <v>1180</v>
      </c>
      <c r="AJ84" s="79">
        <v>190490</v>
      </c>
      <c r="AK84" s="79">
        <v>353</v>
      </c>
      <c r="AL84" s="79">
        <v>8628</v>
      </c>
      <c r="AM84" s="79">
        <v>193</v>
      </c>
      <c r="AN84" s="79" t="s">
        <v>1289</v>
      </c>
      <c r="AO84" s="96" t="s">
        <v>1371</v>
      </c>
      <c r="AP84" s="79" t="str">
        <f>REPLACE(INDEX(GroupVertices[Group],MATCH(Vertices[[#This Row],[Vertex]],GroupVertices[Vertex],0)),1,1,"")</f>
        <v>3</v>
      </c>
      <c r="AQ84" s="48"/>
      <c r="AR84" s="49"/>
      <c r="AS84" s="48"/>
      <c r="AT84" s="49"/>
      <c r="AU84" s="48"/>
      <c r="AV84" s="49"/>
      <c r="AW84" s="48"/>
      <c r="AX84" s="49"/>
      <c r="AY84" s="48"/>
      <c r="AZ84" s="48"/>
      <c r="BA84" s="48"/>
      <c r="BB84" s="48"/>
      <c r="BC84" s="48"/>
      <c r="BD84" s="48"/>
      <c r="BE84" s="48"/>
      <c r="BF84" s="48"/>
      <c r="BG84" s="48"/>
      <c r="BH84" s="48"/>
      <c r="BI84" s="48"/>
      <c r="BJ84" s="48"/>
      <c r="BK84" s="48"/>
      <c r="BL84" s="2"/>
      <c r="BM84" s="3"/>
      <c r="BN84" s="3"/>
      <c r="BO84" s="3"/>
      <c r="BP84" s="3"/>
    </row>
    <row r="85" spans="1:68" ht="41.45" customHeight="1">
      <c r="A85" s="65" t="s">
        <v>730</v>
      </c>
      <c r="C85" s="66"/>
      <c r="D85" s="66" t="s">
        <v>65</v>
      </c>
      <c r="E85" s="67">
        <v>225.46917467724268</v>
      </c>
      <c r="F85" s="69">
        <v>100</v>
      </c>
      <c r="G85" s="97" t="s">
        <v>1276</v>
      </c>
      <c r="H85" s="66" t="s">
        <v>52</v>
      </c>
      <c r="I85" s="70" t="s">
        <v>836</v>
      </c>
      <c r="J85" s="71"/>
      <c r="K85" s="71"/>
      <c r="L85" s="70" t="s">
        <v>836</v>
      </c>
      <c r="M85" s="74">
        <v>1</v>
      </c>
      <c r="N85" s="75">
        <v>5545.09326171875</v>
      </c>
      <c r="O85" s="75">
        <v>5911.6201171875</v>
      </c>
      <c r="P85" s="76"/>
      <c r="Q85" s="77"/>
      <c r="R85" s="77"/>
      <c r="S85" s="48">
        <v>0</v>
      </c>
      <c r="T85" s="81"/>
      <c r="U85" s="81"/>
      <c r="V85" s="49">
        <v>0</v>
      </c>
      <c r="W85" s="49">
        <v>0</v>
      </c>
      <c r="X85" s="49">
        <v>0</v>
      </c>
      <c r="Y85" s="49">
        <v>0</v>
      </c>
      <c r="Z85" s="49">
        <v>0</v>
      </c>
      <c r="AA85" s="49"/>
      <c r="AB85" s="72">
        <v>85</v>
      </c>
      <c r="AC85" s="72"/>
      <c r="AD85" s="73"/>
      <c r="AE85" s="79" t="s">
        <v>836</v>
      </c>
      <c r="AF85" s="79" t="s">
        <v>931</v>
      </c>
      <c r="AG85" s="79" t="s">
        <v>1023</v>
      </c>
      <c r="AH85" s="79" t="s">
        <v>1088</v>
      </c>
      <c r="AI85" s="79" t="s">
        <v>1181</v>
      </c>
      <c r="AJ85" s="79">
        <v>793344</v>
      </c>
      <c r="AK85" s="79">
        <v>726</v>
      </c>
      <c r="AL85" s="79">
        <v>5509</v>
      </c>
      <c r="AM85" s="79">
        <v>627</v>
      </c>
      <c r="AN85" s="79" t="s">
        <v>1289</v>
      </c>
      <c r="AO85" s="96" t="s">
        <v>1372</v>
      </c>
      <c r="AP85" s="79" t="str">
        <f>REPLACE(INDEX(GroupVertices[Group],MATCH(Vertices[[#This Row],[Vertex]],GroupVertices[Vertex],0)),1,1,"")</f>
        <v>3</v>
      </c>
      <c r="AQ85" s="48"/>
      <c r="AR85" s="49"/>
      <c r="AS85" s="48"/>
      <c r="AT85" s="49"/>
      <c r="AU85" s="48"/>
      <c r="AV85" s="49"/>
      <c r="AW85" s="48"/>
      <c r="AX85" s="49"/>
      <c r="AY85" s="48"/>
      <c r="AZ85" s="48"/>
      <c r="BA85" s="48"/>
      <c r="BB85" s="48"/>
      <c r="BC85" s="48"/>
      <c r="BD85" s="48"/>
      <c r="BE85" s="48"/>
      <c r="BF85" s="48"/>
      <c r="BG85" s="48"/>
      <c r="BH85" s="48"/>
      <c r="BI85" s="48"/>
      <c r="BJ85" s="48"/>
      <c r="BK85" s="48"/>
      <c r="BL85" s="2"/>
      <c r="BM85" s="3"/>
      <c r="BN85" s="3"/>
      <c r="BO85" s="3"/>
      <c r="BP85" s="3"/>
    </row>
    <row r="86" spans="1:68" ht="41.45" customHeight="1">
      <c r="A86" s="65" t="s">
        <v>731</v>
      </c>
      <c r="C86" s="66"/>
      <c r="D86" s="66" t="s">
        <v>65</v>
      </c>
      <c r="E86" s="67">
        <v>162.01272087679934</v>
      </c>
      <c r="F86" s="69">
        <v>100</v>
      </c>
      <c r="G86" s="97" t="s">
        <v>1277</v>
      </c>
      <c r="H86" s="66" t="s">
        <v>52</v>
      </c>
      <c r="I86" s="70" t="s">
        <v>837</v>
      </c>
      <c r="J86" s="71"/>
      <c r="K86" s="71"/>
      <c r="L86" s="70" t="s">
        <v>837</v>
      </c>
      <c r="M86" s="74">
        <v>1</v>
      </c>
      <c r="N86" s="75">
        <v>6241.4140625</v>
      </c>
      <c r="O86" s="75">
        <v>5911.6201171875</v>
      </c>
      <c r="P86" s="76"/>
      <c r="Q86" s="77"/>
      <c r="R86" s="77"/>
      <c r="S86" s="48">
        <v>0</v>
      </c>
      <c r="T86" s="81"/>
      <c r="U86" s="81"/>
      <c r="V86" s="49">
        <v>0</v>
      </c>
      <c r="W86" s="49">
        <v>0</v>
      </c>
      <c r="X86" s="49">
        <v>0</v>
      </c>
      <c r="Y86" s="49">
        <v>0</v>
      </c>
      <c r="Z86" s="49">
        <v>0</v>
      </c>
      <c r="AA86" s="49"/>
      <c r="AB86" s="72">
        <v>86</v>
      </c>
      <c r="AC86" s="72"/>
      <c r="AD86" s="73"/>
      <c r="AE86" s="79" t="s">
        <v>837</v>
      </c>
      <c r="AF86" s="79" t="s">
        <v>932</v>
      </c>
      <c r="AG86" s="79" t="s">
        <v>1024</v>
      </c>
      <c r="AH86" s="79" t="s">
        <v>1089</v>
      </c>
      <c r="AI86" s="79" t="s">
        <v>1182</v>
      </c>
      <c r="AJ86" s="79">
        <v>193</v>
      </c>
      <c r="AK86" s="79">
        <v>0</v>
      </c>
      <c r="AL86" s="79">
        <v>1</v>
      </c>
      <c r="AM86" s="79">
        <v>1</v>
      </c>
      <c r="AN86" s="79" t="s">
        <v>1289</v>
      </c>
      <c r="AO86" s="96" t="s">
        <v>1373</v>
      </c>
      <c r="AP86" s="79" t="str">
        <f>REPLACE(INDEX(GroupVertices[Group],MATCH(Vertices[[#This Row],[Vertex]],GroupVertices[Vertex],0)),1,1,"")</f>
        <v>3</v>
      </c>
      <c r="AQ86" s="48"/>
      <c r="AR86" s="49"/>
      <c r="AS86" s="48"/>
      <c r="AT86" s="49"/>
      <c r="AU86" s="48"/>
      <c r="AV86" s="49"/>
      <c r="AW86" s="48"/>
      <c r="AX86" s="49"/>
      <c r="AY86" s="48"/>
      <c r="AZ86" s="48"/>
      <c r="BA86" s="48"/>
      <c r="BB86" s="48"/>
      <c r="BC86" s="48"/>
      <c r="BD86" s="48"/>
      <c r="BE86" s="48"/>
      <c r="BF86" s="48"/>
      <c r="BG86" s="48"/>
      <c r="BH86" s="48"/>
      <c r="BI86" s="48"/>
      <c r="BJ86" s="48"/>
      <c r="BK86" s="48"/>
      <c r="BL86" s="2"/>
      <c r="BM86" s="3"/>
      <c r="BN86" s="3"/>
      <c r="BO86" s="3"/>
      <c r="BP86" s="3"/>
    </row>
    <row r="87" spans="1:68" ht="41.45" customHeight="1">
      <c r="A87" s="65" t="s">
        <v>732</v>
      </c>
      <c r="C87" s="66"/>
      <c r="D87" s="66" t="s">
        <v>65</v>
      </c>
      <c r="E87" s="67">
        <v>198.76877432506564</v>
      </c>
      <c r="F87" s="69">
        <v>100</v>
      </c>
      <c r="G87" s="97" t="s">
        <v>1278</v>
      </c>
      <c r="H87" s="66" t="s">
        <v>52</v>
      </c>
      <c r="I87" s="70" t="s">
        <v>838</v>
      </c>
      <c r="J87" s="71"/>
      <c r="K87" s="71"/>
      <c r="L87" s="70" t="s">
        <v>838</v>
      </c>
      <c r="M87" s="74">
        <v>1</v>
      </c>
      <c r="N87" s="75">
        <v>7634.05615234375</v>
      </c>
      <c r="O87" s="75">
        <v>6955.59033203125</v>
      </c>
      <c r="P87" s="76"/>
      <c r="Q87" s="77"/>
      <c r="R87" s="77"/>
      <c r="S87" s="48">
        <v>0</v>
      </c>
      <c r="T87" s="81"/>
      <c r="U87" s="81"/>
      <c r="V87" s="49">
        <v>0</v>
      </c>
      <c r="W87" s="49">
        <v>0</v>
      </c>
      <c r="X87" s="49">
        <v>0</v>
      </c>
      <c r="Y87" s="49">
        <v>0</v>
      </c>
      <c r="Z87" s="49">
        <v>0</v>
      </c>
      <c r="AA87" s="49"/>
      <c r="AB87" s="72">
        <v>87</v>
      </c>
      <c r="AC87" s="72"/>
      <c r="AD87" s="73"/>
      <c r="AE87" s="79" t="s">
        <v>838</v>
      </c>
      <c r="AF87" s="79" t="s">
        <v>933</v>
      </c>
      <c r="AG87" s="79"/>
      <c r="AH87" s="79" t="s">
        <v>1090</v>
      </c>
      <c r="AI87" s="79" t="s">
        <v>1183</v>
      </c>
      <c r="AJ87" s="79">
        <v>459612</v>
      </c>
      <c r="AK87" s="79">
        <v>1492</v>
      </c>
      <c r="AL87" s="79">
        <v>5706</v>
      </c>
      <c r="AM87" s="79">
        <v>148</v>
      </c>
      <c r="AN87" s="79" t="s">
        <v>1289</v>
      </c>
      <c r="AO87" s="96" t="s">
        <v>1374</v>
      </c>
      <c r="AP87" s="79" t="str">
        <f>REPLACE(INDEX(GroupVertices[Group],MATCH(Vertices[[#This Row],[Vertex]],GroupVertices[Vertex],0)),1,1,"")</f>
        <v>3</v>
      </c>
      <c r="AQ87" s="48"/>
      <c r="AR87" s="49"/>
      <c r="AS87" s="48"/>
      <c r="AT87" s="49"/>
      <c r="AU87" s="48"/>
      <c r="AV87" s="49"/>
      <c r="AW87" s="48"/>
      <c r="AX87" s="49"/>
      <c r="AY87" s="48"/>
      <c r="AZ87" s="48"/>
      <c r="BA87" s="48"/>
      <c r="BB87" s="48"/>
      <c r="BC87" s="48"/>
      <c r="BD87" s="48"/>
      <c r="BE87" s="48"/>
      <c r="BF87" s="48"/>
      <c r="BG87" s="48"/>
      <c r="BH87" s="48"/>
      <c r="BI87" s="48"/>
      <c r="BJ87" s="48"/>
      <c r="BK87" s="48"/>
      <c r="BL87" s="2"/>
      <c r="BM87" s="3"/>
      <c r="BN87" s="3"/>
      <c r="BO87" s="3"/>
      <c r="BP87" s="3"/>
    </row>
    <row r="88" spans="1:68" ht="41.45" customHeight="1">
      <c r="A88" s="65" t="s">
        <v>733</v>
      </c>
      <c r="C88" s="66"/>
      <c r="D88" s="66" t="s">
        <v>65</v>
      </c>
      <c r="E88" s="67">
        <v>245.3071020265072</v>
      </c>
      <c r="F88" s="69">
        <v>100</v>
      </c>
      <c r="G88" s="97" t="s">
        <v>1279</v>
      </c>
      <c r="H88" s="66" t="s">
        <v>52</v>
      </c>
      <c r="I88" s="70" t="s">
        <v>839</v>
      </c>
      <c r="J88" s="71"/>
      <c r="K88" s="71"/>
      <c r="L88" s="70" t="s">
        <v>839</v>
      </c>
      <c r="M88" s="74">
        <v>1</v>
      </c>
      <c r="N88" s="75">
        <v>4848.77197265625</v>
      </c>
      <c r="O88" s="75">
        <v>5911.6201171875</v>
      </c>
      <c r="P88" s="76"/>
      <c r="Q88" s="77"/>
      <c r="R88" s="77"/>
      <c r="S88" s="48">
        <v>0</v>
      </c>
      <c r="T88" s="81"/>
      <c r="U88" s="81"/>
      <c r="V88" s="49">
        <v>0</v>
      </c>
      <c r="W88" s="49">
        <v>0</v>
      </c>
      <c r="X88" s="49">
        <v>0</v>
      </c>
      <c r="Y88" s="49">
        <v>0</v>
      </c>
      <c r="Z88" s="49">
        <v>0</v>
      </c>
      <c r="AA88" s="49"/>
      <c r="AB88" s="72">
        <v>88</v>
      </c>
      <c r="AC88" s="72"/>
      <c r="AD88" s="73"/>
      <c r="AE88" s="79" t="s">
        <v>839</v>
      </c>
      <c r="AF88" s="79" t="s">
        <v>934</v>
      </c>
      <c r="AG88" s="79" t="s">
        <v>1025</v>
      </c>
      <c r="AH88" s="79" t="s">
        <v>1067</v>
      </c>
      <c r="AI88" s="79" t="s">
        <v>1184</v>
      </c>
      <c r="AJ88" s="79">
        <v>1041301</v>
      </c>
      <c r="AK88" s="79">
        <v>7974</v>
      </c>
      <c r="AL88" s="79">
        <v>24787</v>
      </c>
      <c r="AM88" s="79">
        <v>2141</v>
      </c>
      <c r="AN88" s="79" t="s">
        <v>1289</v>
      </c>
      <c r="AO88" s="96" t="s">
        <v>1375</v>
      </c>
      <c r="AP88" s="79" t="str">
        <f>REPLACE(INDEX(GroupVertices[Group],MATCH(Vertices[[#This Row],[Vertex]],GroupVertices[Vertex],0)),1,1,"")</f>
        <v>3</v>
      </c>
      <c r="AQ88" s="48"/>
      <c r="AR88" s="49"/>
      <c r="AS88" s="48"/>
      <c r="AT88" s="49"/>
      <c r="AU88" s="48"/>
      <c r="AV88" s="49"/>
      <c r="AW88" s="48"/>
      <c r="AX88" s="49"/>
      <c r="AY88" s="48"/>
      <c r="AZ88" s="48"/>
      <c r="BA88" s="48"/>
      <c r="BB88" s="48"/>
      <c r="BC88" s="48"/>
      <c r="BD88" s="48"/>
      <c r="BE88" s="48"/>
      <c r="BF88" s="48"/>
      <c r="BG88" s="48"/>
      <c r="BH88" s="48"/>
      <c r="BI88" s="48"/>
      <c r="BJ88" s="48"/>
      <c r="BK88" s="48"/>
      <c r="BL88" s="2"/>
      <c r="BM88" s="3"/>
      <c r="BN88" s="3"/>
      <c r="BO88" s="3"/>
      <c r="BP88" s="3"/>
    </row>
    <row r="89" spans="1:68" ht="41.45" customHeight="1">
      <c r="A89" s="65" t="s">
        <v>734</v>
      </c>
      <c r="C89" s="66"/>
      <c r="D89" s="66" t="s">
        <v>65</v>
      </c>
      <c r="E89" s="67">
        <v>162.7487716098427</v>
      </c>
      <c r="F89" s="69">
        <v>100</v>
      </c>
      <c r="G89" s="97" t="s">
        <v>1280</v>
      </c>
      <c r="H89" s="66" t="s">
        <v>52</v>
      </c>
      <c r="I89" s="70" t="s">
        <v>840</v>
      </c>
      <c r="J89" s="71"/>
      <c r="K89" s="71"/>
      <c r="L89" s="70" t="s">
        <v>840</v>
      </c>
      <c r="M89" s="74">
        <v>1</v>
      </c>
      <c r="N89" s="75">
        <v>6241.4140625</v>
      </c>
      <c r="O89" s="75">
        <v>9043.5322265625</v>
      </c>
      <c r="P89" s="76"/>
      <c r="Q89" s="77"/>
      <c r="R89" s="77"/>
      <c r="S89" s="48">
        <v>0</v>
      </c>
      <c r="T89" s="81"/>
      <c r="U89" s="81"/>
      <c r="V89" s="49">
        <v>0</v>
      </c>
      <c r="W89" s="49">
        <v>0</v>
      </c>
      <c r="X89" s="49">
        <v>0</v>
      </c>
      <c r="Y89" s="49">
        <v>0</v>
      </c>
      <c r="Z89" s="49">
        <v>0</v>
      </c>
      <c r="AA89" s="49"/>
      <c r="AB89" s="72">
        <v>89</v>
      </c>
      <c r="AC89" s="72"/>
      <c r="AD89" s="73"/>
      <c r="AE89" s="79" t="s">
        <v>840</v>
      </c>
      <c r="AF89" s="79" t="s">
        <v>935</v>
      </c>
      <c r="AG89" s="79" t="s">
        <v>1026</v>
      </c>
      <c r="AH89" s="79" t="s">
        <v>1083</v>
      </c>
      <c r="AI89" s="79" t="s">
        <v>1185</v>
      </c>
      <c r="AJ89" s="79">
        <v>9393</v>
      </c>
      <c r="AK89" s="79">
        <v>6</v>
      </c>
      <c r="AL89" s="79">
        <v>106</v>
      </c>
      <c r="AM89" s="79">
        <v>58</v>
      </c>
      <c r="AN89" s="79" t="s">
        <v>1289</v>
      </c>
      <c r="AO89" s="96" t="s">
        <v>1376</v>
      </c>
      <c r="AP89" s="79" t="str">
        <f>REPLACE(INDEX(GroupVertices[Group],MATCH(Vertices[[#This Row],[Vertex]],GroupVertices[Vertex],0)),1,1,"")</f>
        <v>3</v>
      </c>
      <c r="AQ89" s="48"/>
      <c r="AR89" s="49"/>
      <c r="AS89" s="48"/>
      <c r="AT89" s="49"/>
      <c r="AU89" s="48"/>
      <c r="AV89" s="49"/>
      <c r="AW89" s="48"/>
      <c r="AX89" s="49"/>
      <c r="AY89" s="48"/>
      <c r="AZ89" s="48"/>
      <c r="BA89" s="48"/>
      <c r="BB89" s="48"/>
      <c r="BC89" s="48"/>
      <c r="BD89" s="48"/>
      <c r="BE89" s="48"/>
      <c r="BF89" s="48"/>
      <c r="BG89" s="48"/>
      <c r="BH89" s="48"/>
      <c r="BI89" s="48"/>
      <c r="BJ89" s="48"/>
      <c r="BK89" s="48"/>
      <c r="BL89" s="2"/>
      <c r="BM89" s="3"/>
      <c r="BN89" s="3"/>
      <c r="BO89" s="3"/>
      <c r="BP89" s="3"/>
    </row>
    <row r="90" spans="1:68" ht="41.45" customHeight="1">
      <c r="A90" s="65" t="s">
        <v>735</v>
      </c>
      <c r="C90" s="66"/>
      <c r="D90" s="66" t="s">
        <v>65</v>
      </c>
      <c r="E90" s="67">
        <v>169.59956380764382</v>
      </c>
      <c r="F90" s="69">
        <v>100</v>
      </c>
      <c r="G90" s="97" t="s">
        <v>1281</v>
      </c>
      <c r="H90" s="66" t="s">
        <v>52</v>
      </c>
      <c r="I90" s="70" t="s">
        <v>841</v>
      </c>
      <c r="J90" s="71"/>
      <c r="K90" s="71"/>
      <c r="L90" s="70" t="s">
        <v>841</v>
      </c>
      <c r="M90" s="74">
        <v>1</v>
      </c>
      <c r="N90" s="75">
        <v>6937.734375</v>
      </c>
      <c r="O90" s="75">
        <v>9043.5322265625</v>
      </c>
      <c r="P90" s="76"/>
      <c r="Q90" s="77"/>
      <c r="R90" s="77"/>
      <c r="S90" s="48">
        <v>0</v>
      </c>
      <c r="T90" s="81"/>
      <c r="U90" s="81"/>
      <c r="V90" s="49">
        <v>0</v>
      </c>
      <c r="W90" s="49">
        <v>0</v>
      </c>
      <c r="X90" s="49">
        <v>0</v>
      </c>
      <c r="Y90" s="49">
        <v>0</v>
      </c>
      <c r="Z90" s="49">
        <v>0</v>
      </c>
      <c r="AA90" s="49"/>
      <c r="AB90" s="72">
        <v>90</v>
      </c>
      <c r="AC90" s="72"/>
      <c r="AD90" s="73"/>
      <c r="AE90" s="79" t="s">
        <v>841</v>
      </c>
      <c r="AF90" s="79" t="s">
        <v>936</v>
      </c>
      <c r="AG90" s="79" t="s">
        <v>1027</v>
      </c>
      <c r="AH90" s="79" t="s">
        <v>1091</v>
      </c>
      <c r="AI90" s="79" t="s">
        <v>1186</v>
      </c>
      <c r="AJ90" s="79">
        <v>95022</v>
      </c>
      <c r="AK90" s="79">
        <v>0</v>
      </c>
      <c r="AL90" s="79">
        <v>0</v>
      </c>
      <c r="AM90" s="79">
        <v>0</v>
      </c>
      <c r="AN90" s="79" t="s">
        <v>1289</v>
      </c>
      <c r="AO90" s="96" t="s">
        <v>1377</v>
      </c>
      <c r="AP90" s="79" t="str">
        <f>REPLACE(INDEX(GroupVertices[Group],MATCH(Vertices[[#This Row],[Vertex]],GroupVertices[Vertex],0)),1,1,"")</f>
        <v>3</v>
      </c>
      <c r="AQ90" s="48"/>
      <c r="AR90" s="49"/>
      <c r="AS90" s="48"/>
      <c r="AT90" s="49"/>
      <c r="AU90" s="48"/>
      <c r="AV90" s="49"/>
      <c r="AW90" s="48"/>
      <c r="AX90" s="49"/>
      <c r="AY90" s="48"/>
      <c r="AZ90" s="48"/>
      <c r="BA90" s="48"/>
      <c r="BB90" s="48"/>
      <c r="BC90" s="48"/>
      <c r="BD90" s="48"/>
      <c r="BE90" s="48"/>
      <c r="BF90" s="48"/>
      <c r="BG90" s="48"/>
      <c r="BH90" s="48"/>
      <c r="BI90" s="48"/>
      <c r="BJ90" s="48"/>
      <c r="BK90" s="48"/>
      <c r="BL90" s="2"/>
      <c r="BM90" s="3"/>
      <c r="BN90" s="3"/>
      <c r="BO90" s="3"/>
      <c r="BP90" s="3"/>
    </row>
    <row r="91" spans="1:68" ht="41.45" customHeight="1">
      <c r="A91" s="65" t="s">
        <v>736</v>
      </c>
      <c r="C91" s="66"/>
      <c r="D91" s="66" t="s">
        <v>65</v>
      </c>
      <c r="E91" s="67">
        <v>162.02200151647685</v>
      </c>
      <c r="F91" s="69">
        <v>100</v>
      </c>
      <c r="G91" s="97" t="s">
        <v>1282</v>
      </c>
      <c r="H91" s="66" t="s">
        <v>52</v>
      </c>
      <c r="I91" s="70" t="s">
        <v>842</v>
      </c>
      <c r="J91" s="71"/>
      <c r="K91" s="71"/>
      <c r="L91" s="70" t="s">
        <v>842</v>
      </c>
      <c r="M91" s="74">
        <v>1</v>
      </c>
      <c r="N91" s="75">
        <v>4848.77197265625</v>
      </c>
      <c r="O91" s="75">
        <v>9043.5322265625</v>
      </c>
      <c r="P91" s="76"/>
      <c r="Q91" s="77"/>
      <c r="R91" s="77"/>
      <c r="S91" s="48">
        <v>0</v>
      </c>
      <c r="T91" s="81"/>
      <c r="U91" s="81"/>
      <c r="V91" s="49">
        <v>0</v>
      </c>
      <c r="W91" s="49">
        <v>0</v>
      </c>
      <c r="X91" s="49">
        <v>0</v>
      </c>
      <c r="Y91" s="49">
        <v>0</v>
      </c>
      <c r="Z91" s="49">
        <v>0</v>
      </c>
      <c r="AA91" s="49"/>
      <c r="AB91" s="72">
        <v>91</v>
      </c>
      <c r="AC91" s="72"/>
      <c r="AD91" s="73"/>
      <c r="AE91" s="79" t="s">
        <v>842</v>
      </c>
      <c r="AF91" s="79" t="s">
        <v>937</v>
      </c>
      <c r="AG91" s="79" t="s">
        <v>1028</v>
      </c>
      <c r="AH91" s="79" t="s">
        <v>1092</v>
      </c>
      <c r="AI91" s="79" t="s">
        <v>1187</v>
      </c>
      <c r="AJ91" s="79">
        <v>309</v>
      </c>
      <c r="AK91" s="79">
        <v>0</v>
      </c>
      <c r="AL91" s="79">
        <v>3</v>
      </c>
      <c r="AM91" s="79">
        <v>0</v>
      </c>
      <c r="AN91" s="79" t="s">
        <v>1289</v>
      </c>
      <c r="AO91" s="96" t="s">
        <v>1378</v>
      </c>
      <c r="AP91" s="79" t="str">
        <f>REPLACE(INDEX(GroupVertices[Group],MATCH(Vertices[[#This Row],[Vertex]],GroupVertices[Vertex],0)),1,1,"")</f>
        <v>3</v>
      </c>
      <c r="AQ91" s="48"/>
      <c r="AR91" s="49"/>
      <c r="AS91" s="48"/>
      <c r="AT91" s="49"/>
      <c r="AU91" s="48"/>
      <c r="AV91" s="49"/>
      <c r="AW91" s="48"/>
      <c r="AX91" s="49"/>
      <c r="AY91" s="48"/>
      <c r="AZ91" s="48"/>
      <c r="BA91" s="48"/>
      <c r="BB91" s="48"/>
      <c r="BC91" s="48"/>
      <c r="BD91" s="48"/>
      <c r="BE91" s="48"/>
      <c r="BF91" s="48"/>
      <c r="BG91" s="48"/>
      <c r="BH91" s="48"/>
      <c r="BI91" s="48"/>
      <c r="BJ91" s="48"/>
      <c r="BK91" s="48"/>
      <c r="BL91" s="2"/>
      <c r="BM91" s="3"/>
      <c r="BN91" s="3"/>
      <c r="BO91" s="3"/>
      <c r="BP91" s="3"/>
    </row>
    <row r="92" spans="1:68" ht="41.45" customHeight="1">
      <c r="A92" s="65" t="s">
        <v>737</v>
      </c>
      <c r="C92" s="66"/>
      <c r="D92" s="66" t="s">
        <v>65</v>
      </c>
      <c r="E92" s="67">
        <v>162.6166825054672</v>
      </c>
      <c r="F92" s="69">
        <v>100</v>
      </c>
      <c r="G92" s="97" t="s">
        <v>1283</v>
      </c>
      <c r="H92" s="66" t="s">
        <v>52</v>
      </c>
      <c r="I92" s="70" t="s">
        <v>843</v>
      </c>
      <c r="J92" s="71"/>
      <c r="K92" s="71"/>
      <c r="L92" s="70" t="s">
        <v>843</v>
      </c>
      <c r="M92" s="74">
        <v>1</v>
      </c>
      <c r="N92" s="75">
        <v>5545.09326171875</v>
      </c>
      <c r="O92" s="75">
        <v>9043.5322265625</v>
      </c>
      <c r="P92" s="76"/>
      <c r="Q92" s="77"/>
      <c r="R92" s="77"/>
      <c r="S92" s="48">
        <v>0</v>
      </c>
      <c r="T92" s="81"/>
      <c r="U92" s="81"/>
      <c r="V92" s="49">
        <v>0</v>
      </c>
      <c r="W92" s="49">
        <v>0</v>
      </c>
      <c r="X92" s="49">
        <v>0</v>
      </c>
      <c r="Y92" s="49">
        <v>0</v>
      </c>
      <c r="Z92" s="49">
        <v>0</v>
      </c>
      <c r="AA92" s="49"/>
      <c r="AB92" s="72">
        <v>92</v>
      </c>
      <c r="AC92" s="72"/>
      <c r="AD92" s="73"/>
      <c r="AE92" s="79" t="s">
        <v>843</v>
      </c>
      <c r="AF92" s="79" t="s">
        <v>938</v>
      </c>
      <c r="AG92" s="79" t="s">
        <v>1029</v>
      </c>
      <c r="AH92" s="79" t="s">
        <v>1093</v>
      </c>
      <c r="AI92" s="79" t="s">
        <v>1188</v>
      </c>
      <c r="AJ92" s="79">
        <v>7742</v>
      </c>
      <c r="AK92" s="79">
        <v>13</v>
      </c>
      <c r="AL92" s="79">
        <v>50</v>
      </c>
      <c r="AM92" s="79">
        <v>3</v>
      </c>
      <c r="AN92" s="79" t="s">
        <v>1289</v>
      </c>
      <c r="AO92" s="96" t="s">
        <v>1379</v>
      </c>
      <c r="AP92" s="79" t="str">
        <f>REPLACE(INDEX(GroupVertices[Group],MATCH(Vertices[[#This Row],[Vertex]],GroupVertices[Vertex],0)),1,1,"")</f>
        <v>3</v>
      </c>
      <c r="AQ92" s="48"/>
      <c r="AR92" s="49"/>
      <c r="AS92" s="48"/>
      <c r="AT92" s="49"/>
      <c r="AU92" s="48"/>
      <c r="AV92" s="49"/>
      <c r="AW92" s="48"/>
      <c r="AX92" s="49"/>
      <c r="AY92" s="48"/>
      <c r="AZ92" s="48"/>
      <c r="BA92" s="48"/>
      <c r="BB92" s="48"/>
      <c r="BC92" s="48"/>
      <c r="BD92" s="48"/>
      <c r="BE92" s="48"/>
      <c r="BF92" s="48"/>
      <c r="BG92" s="48"/>
      <c r="BH92" s="48"/>
      <c r="BI92" s="48"/>
      <c r="BJ92" s="48"/>
      <c r="BK92" s="48"/>
      <c r="BL92" s="2"/>
      <c r="BM92" s="3"/>
      <c r="BN92" s="3"/>
      <c r="BO92" s="3"/>
      <c r="BP92" s="3"/>
    </row>
    <row r="93" spans="1:68" ht="41.45" customHeight="1">
      <c r="A93" s="65" t="s">
        <v>738</v>
      </c>
      <c r="C93" s="66"/>
      <c r="D93" s="66" t="s">
        <v>65</v>
      </c>
      <c r="E93" s="67">
        <v>162.0305621065242</v>
      </c>
      <c r="F93" s="69">
        <v>100</v>
      </c>
      <c r="G93" s="97" t="s">
        <v>1284</v>
      </c>
      <c r="H93" s="66" t="s">
        <v>52</v>
      </c>
      <c r="I93" s="70" t="s">
        <v>844</v>
      </c>
      <c r="J93" s="71"/>
      <c r="K93" s="71"/>
      <c r="L93" s="70" t="s">
        <v>844</v>
      </c>
      <c r="M93" s="74">
        <v>1</v>
      </c>
      <c r="N93" s="75">
        <v>7634.05615234375</v>
      </c>
      <c r="O93" s="75">
        <v>9043.5322265625</v>
      </c>
      <c r="P93" s="76"/>
      <c r="Q93" s="77"/>
      <c r="R93" s="77"/>
      <c r="S93" s="48">
        <v>0</v>
      </c>
      <c r="T93" s="81"/>
      <c r="U93" s="81"/>
      <c r="V93" s="49">
        <v>0</v>
      </c>
      <c r="W93" s="49">
        <v>0</v>
      </c>
      <c r="X93" s="49">
        <v>0</v>
      </c>
      <c r="Y93" s="49">
        <v>0</v>
      </c>
      <c r="Z93" s="49">
        <v>0</v>
      </c>
      <c r="AA93" s="49"/>
      <c r="AB93" s="72">
        <v>93</v>
      </c>
      <c r="AC93" s="72"/>
      <c r="AD93" s="73"/>
      <c r="AE93" s="79" t="s">
        <v>844</v>
      </c>
      <c r="AF93" s="79" t="s">
        <v>939</v>
      </c>
      <c r="AG93" s="79" t="s">
        <v>1030</v>
      </c>
      <c r="AH93" s="79" t="s">
        <v>1094</v>
      </c>
      <c r="AI93" s="79" t="s">
        <v>1189</v>
      </c>
      <c r="AJ93" s="79">
        <v>416</v>
      </c>
      <c r="AK93" s="79">
        <v>5</v>
      </c>
      <c r="AL93" s="79">
        <v>46</v>
      </c>
      <c r="AM93" s="79">
        <v>1</v>
      </c>
      <c r="AN93" s="79" t="s">
        <v>1289</v>
      </c>
      <c r="AO93" s="96" t="s">
        <v>1380</v>
      </c>
      <c r="AP93" s="79" t="str">
        <f>REPLACE(INDEX(GroupVertices[Group],MATCH(Vertices[[#This Row],[Vertex]],GroupVertices[Vertex],0)),1,1,"")</f>
        <v>3</v>
      </c>
      <c r="AQ93" s="48"/>
      <c r="AR93" s="49"/>
      <c r="AS93" s="48"/>
      <c r="AT93" s="49"/>
      <c r="AU93" s="48"/>
      <c r="AV93" s="49"/>
      <c r="AW93" s="48"/>
      <c r="AX93" s="49"/>
      <c r="AY93" s="48"/>
      <c r="AZ93" s="48"/>
      <c r="BA93" s="48"/>
      <c r="BB93" s="48"/>
      <c r="BC93" s="48"/>
      <c r="BD93" s="48"/>
      <c r="BE93" s="48"/>
      <c r="BF93" s="48"/>
      <c r="BG93" s="48"/>
      <c r="BH93" s="48"/>
      <c r="BI93" s="48"/>
      <c r="BJ93" s="48"/>
      <c r="BK93" s="48"/>
      <c r="BL93" s="2"/>
      <c r="BM93" s="3"/>
      <c r="BN93" s="3"/>
      <c r="BO93" s="3"/>
      <c r="BP93" s="3"/>
    </row>
    <row r="94" spans="1:68" ht="41.45" customHeight="1">
      <c r="A94" s="65" t="s">
        <v>739</v>
      </c>
      <c r="C94" s="66"/>
      <c r="D94" s="66" t="s">
        <v>65</v>
      </c>
      <c r="E94" s="67">
        <v>235.65387666815792</v>
      </c>
      <c r="F94" s="69">
        <v>100</v>
      </c>
      <c r="G94" s="97" t="s">
        <v>1285</v>
      </c>
      <c r="H94" s="66" t="s">
        <v>52</v>
      </c>
      <c r="I94" s="70" t="s">
        <v>845</v>
      </c>
      <c r="J94" s="71"/>
      <c r="K94" s="71"/>
      <c r="L94" s="70" t="s">
        <v>845</v>
      </c>
      <c r="M94" s="74">
        <v>1</v>
      </c>
      <c r="N94" s="75">
        <v>6241.4140625</v>
      </c>
      <c r="O94" s="75">
        <v>7999.5615234375</v>
      </c>
      <c r="P94" s="76"/>
      <c r="Q94" s="77"/>
      <c r="R94" s="77"/>
      <c r="S94" s="48">
        <v>0</v>
      </c>
      <c r="T94" s="81"/>
      <c r="U94" s="81"/>
      <c r="V94" s="49">
        <v>0</v>
      </c>
      <c r="W94" s="49">
        <v>0</v>
      </c>
      <c r="X94" s="49">
        <v>0</v>
      </c>
      <c r="Y94" s="49">
        <v>0</v>
      </c>
      <c r="Z94" s="49">
        <v>0</v>
      </c>
      <c r="AA94" s="49"/>
      <c r="AB94" s="72">
        <v>94</v>
      </c>
      <c r="AC94" s="72"/>
      <c r="AD94" s="73"/>
      <c r="AE94" s="79" t="s">
        <v>845</v>
      </c>
      <c r="AF94" s="79" t="s">
        <v>940</v>
      </c>
      <c r="AG94" s="79" t="s">
        <v>1031</v>
      </c>
      <c r="AH94" s="79" t="s">
        <v>1095</v>
      </c>
      <c r="AI94" s="79" t="s">
        <v>1190</v>
      </c>
      <c r="AJ94" s="79">
        <v>920644</v>
      </c>
      <c r="AK94" s="79">
        <v>753</v>
      </c>
      <c r="AL94" s="79">
        <v>1275</v>
      </c>
      <c r="AM94" s="79">
        <v>728</v>
      </c>
      <c r="AN94" s="79" t="s">
        <v>1289</v>
      </c>
      <c r="AO94" s="96" t="s">
        <v>1381</v>
      </c>
      <c r="AP94" s="79" t="str">
        <f>REPLACE(INDEX(GroupVertices[Group],MATCH(Vertices[[#This Row],[Vertex]],GroupVertices[Vertex],0)),1,1,"")</f>
        <v>3</v>
      </c>
      <c r="AQ94" s="48"/>
      <c r="AR94" s="49"/>
      <c r="AS94" s="48"/>
      <c r="AT94" s="49"/>
      <c r="AU94" s="48"/>
      <c r="AV94" s="49"/>
      <c r="AW94" s="48"/>
      <c r="AX94" s="49"/>
      <c r="AY94" s="48"/>
      <c r="AZ94" s="48"/>
      <c r="BA94" s="48"/>
      <c r="BB94" s="48"/>
      <c r="BC94" s="48"/>
      <c r="BD94" s="48"/>
      <c r="BE94" s="48"/>
      <c r="BF94" s="48"/>
      <c r="BG94" s="48"/>
      <c r="BH94" s="48"/>
      <c r="BI94" s="48"/>
      <c r="BJ94" s="48"/>
      <c r="BK94" s="48"/>
      <c r="BL94" s="2"/>
      <c r="BM94" s="3"/>
      <c r="BN94" s="3"/>
      <c r="BO94" s="3"/>
      <c r="BP94" s="3"/>
    </row>
    <row r="95" spans="1:68" ht="41.45" customHeight="1">
      <c r="A95" s="65" t="s">
        <v>740</v>
      </c>
      <c r="C95" s="66"/>
      <c r="D95" s="66" t="s">
        <v>65</v>
      </c>
      <c r="E95" s="67">
        <v>162</v>
      </c>
      <c r="F95" s="69">
        <v>100</v>
      </c>
      <c r="G95" s="97" t="s">
        <v>1286</v>
      </c>
      <c r="H95" s="66" t="s">
        <v>52</v>
      </c>
      <c r="I95" s="70" t="s">
        <v>846</v>
      </c>
      <c r="J95" s="71"/>
      <c r="K95" s="71"/>
      <c r="L95" s="70" t="s">
        <v>846</v>
      </c>
      <c r="M95" s="74">
        <v>1</v>
      </c>
      <c r="N95" s="75">
        <v>6937.734375</v>
      </c>
      <c r="O95" s="75">
        <v>7999.5615234375</v>
      </c>
      <c r="P95" s="76"/>
      <c r="Q95" s="77"/>
      <c r="R95" s="77"/>
      <c r="S95" s="48">
        <v>0</v>
      </c>
      <c r="T95" s="81"/>
      <c r="U95" s="81"/>
      <c r="V95" s="49">
        <v>0</v>
      </c>
      <c r="W95" s="49">
        <v>0</v>
      </c>
      <c r="X95" s="49">
        <v>0</v>
      </c>
      <c r="Y95" s="49">
        <v>0</v>
      </c>
      <c r="Z95" s="49">
        <v>0</v>
      </c>
      <c r="AA95" s="49"/>
      <c r="AB95" s="72">
        <v>95</v>
      </c>
      <c r="AC95" s="72"/>
      <c r="AD95" s="73"/>
      <c r="AE95" s="79" t="s">
        <v>846</v>
      </c>
      <c r="AF95" s="79" t="s">
        <v>941</v>
      </c>
      <c r="AG95" s="79" t="s">
        <v>1032</v>
      </c>
      <c r="AH95" s="79" t="s">
        <v>1096</v>
      </c>
      <c r="AI95" s="79" t="s">
        <v>1191</v>
      </c>
      <c r="AJ95" s="79">
        <v>34</v>
      </c>
      <c r="AK95" s="79">
        <v>0</v>
      </c>
      <c r="AL95" s="79">
        <v>0</v>
      </c>
      <c r="AM95" s="79">
        <v>0</v>
      </c>
      <c r="AN95" s="79" t="s">
        <v>1289</v>
      </c>
      <c r="AO95" s="96" t="s">
        <v>1382</v>
      </c>
      <c r="AP95" s="79" t="str">
        <f>REPLACE(INDEX(GroupVertices[Group],MATCH(Vertices[[#This Row],[Vertex]],GroupVertices[Vertex],0)),1,1,"")</f>
        <v>3</v>
      </c>
      <c r="AQ95" s="48"/>
      <c r="AR95" s="49"/>
      <c r="AS95" s="48"/>
      <c r="AT95" s="49"/>
      <c r="AU95" s="48"/>
      <c r="AV95" s="49"/>
      <c r="AW95" s="48"/>
      <c r="AX95" s="49"/>
      <c r="AY95" s="48"/>
      <c r="AZ95" s="48"/>
      <c r="BA95" s="48"/>
      <c r="BB95" s="48"/>
      <c r="BC95" s="48"/>
      <c r="BD95" s="48"/>
      <c r="BE95" s="48"/>
      <c r="BF95" s="48"/>
      <c r="BG95" s="48"/>
      <c r="BH95" s="48"/>
      <c r="BI95" s="48"/>
      <c r="BJ95" s="48"/>
      <c r="BK95" s="48"/>
      <c r="BL95" s="2"/>
      <c r="BM95" s="3"/>
      <c r="BN95" s="3"/>
      <c r="BO95" s="3"/>
      <c r="BP95" s="3"/>
    </row>
    <row r="96" spans="1:68" ht="41.45" customHeight="1">
      <c r="A96" s="65" t="s">
        <v>741</v>
      </c>
      <c r="C96" s="66"/>
      <c r="D96" s="66" t="s">
        <v>65</v>
      </c>
      <c r="E96" s="67">
        <v>246.6895173108829</v>
      </c>
      <c r="F96" s="69">
        <v>100</v>
      </c>
      <c r="G96" s="97" t="s">
        <v>1287</v>
      </c>
      <c r="H96" s="66" t="s">
        <v>52</v>
      </c>
      <c r="I96" s="70" t="s">
        <v>847</v>
      </c>
      <c r="J96" s="71"/>
      <c r="K96" s="71"/>
      <c r="L96" s="70" t="s">
        <v>847</v>
      </c>
      <c r="M96" s="74">
        <v>1</v>
      </c>
      <c r="N96" s="75">
        <v>4848.77197265625</v>
      </c>
      <c r="O96" s="75">
        <v>7999.5615234375</v>
      </c>
      <c r="P96" s="76"/>
      <c r="Q96" s="77"/>
      <c r="R96" s="77"/>
      <c r="S96" s="48">
        <v>0</v>
      </c>
      <c r="T96" s="81"/>
      <c r="U96" s="81"/>
      <c r="V96" s="49">
        <v>0</v>
      </c>
      <c r="W96" s="49">
        <v>0</v>
      </c>
      <c r="X96" s="49">
        <v>0</v>
      </c>
      <c r="Y96" s="49">
        <v>0</v>
      </c>
      <c r="Z96" s="49">
        <v>0</v>
      </c>
      <c r="AA96" s="49"/>
      <c r="AB96" s="72">
        <v>96</v>
      </c>
      <c r="AC96" s="72"/>
      <c r="AD96" s="73"/>
      <c r="AE96" s="79" t="s">
        <v>847</v>
      </c>
      <c r="AF96" s="79" t="s">
        <v>942</v>
      </c>
      <c r="AG96" s="79" t="s">
        <v>1033</v>
      </c>
      <c r="AH96" s="79" t="s">
        <v>1097</v>
      </c>
      <c r="AI96" s="79" t="s">
        <v>1192</v>
      </c>
      <c r="AJ96" s="79">
        <v>1058580</v>
      </c>
      <c r="AK96" s="79">
        <v>655</v>
      </c>
      <c r="AL96" s="79">
        <v>28829</v>
      </c>
      <c r="AM96" s="79">
        <v>1277</v>
      </c>
      <c r="AN96" s="79" t="s">
        <v>1289</v>
      </c>
      <c r="AO96" s="96" t="s">
        <v>1383</v>
      </c>
      <c r="AP96" s="79" t="str">
        <f>REPLACE(INDEX(GroupVertices[Group],MATCH(Vertices[[#This Row],[Vertex]],GroupVertices[Vertex],0)),1,1,"")</f>
        <v>3</v>
      </c>
      <c r="AQ96" s="48"/>
      <c r="AR96" s="49"/>
      <c r="AS96" s="48"/>
      <c r="AT96" s="49"/>
      <c r="AU96" s="48"/>
      <c r="AV96" s="49"/>
      <c r="AW96" s="48"/>
      <c r="AX96" s="49"/>
      <c r="AY96" s="48"/>
      <c r="AZ96" s="48"/>
      <c r="BA96" s="48"/>
      <c r="BB96" s="48"/>
      <c r="BC96" s="48"/>
      <c r="BD96" s="48"/>
      <c r="BE96" s="48"/>
      <c r="BF96" s="48"/>
      <c r="BG96" s="48"/>
      <c r="BH96" s="48"/>
      <c r="BI96" s="48"/>
      <c r="BJ96" s="48"/>
      <c r="BK96" s="48"/>
      <c r="BL96" s="2"/>
      <c r="BM96" s="3"/>
      <c r="BN96" s="3"/>
      <c r="BO96" s="3"/>
      <c r="BP96" s="3"/>
    </row>
    <row r="97" spans="1:68" ht="41.45" customHeight="1">
      <c r="A97" s="82" t="s">
        <v>742</v>
      </c>
      <c r="C97" s="83"/>
      <c r="D97" s="83" t="s">
        <v>65</v>
      </c>
      <c r="E97" s="84">
        <v>202.79641193407315</v>
      </c>
      <c r="F97" s="85">
        <v>100</v>
      </c>
      <c r="G97" s="98" t="s">
        <v>1288</v>
      </c>
      <c r="H97" s="83" t="s">
        <v>52</v>
      </c>
      <c r="I97" s="86" t="s">
        <v>848</v>
      </c>
      <c r="J97" s="87"/>
      <c r="K97" s="87"/>
      <c r="L97" s="86" t="s">
        <v>848</v>
      </c>
      <c r="M97" s="88">
        <v>1</v>
      </c>
      <c r="N97" s="89">
        <v>5545.09326171875</v>
      </c>
      <c r="O97" s="89">
        <v>7999.5615234375</v>
      </c>
      <c r="P97" s="90"/>
      <c r="Q97" s="91"/>
      <c r="R97" s="91"/>
      <c r="S97" s="48">
        <v>0</v>
      </c>
      <c r="T97" s="92"/>
      <c r="U97" s="92"/>
      <c r="V97" s="49">
        <v>0</v>
      </c>
      <c r="W97" s="49">
        <v>0</v>
      </c>
      <c r="X97" s="49">
        <v>0</v>
      </c>
      <c r="Y97" s="49">
        <v>0</v>
      </c>
      <c r="Z97" s="49">
        <v>0</v>
      </c>
      <c r="AA97" s="93"/>
      <c r="AB97" s="94">
        <v>97</v>
      </c>
      <c r="AC97" s="94"/>
      <c r="AD97" s="95"/>
      <c r="AE97" s="79" t="s">
        <v>848</v>
      </c>
      <c r="AF97" s="79" t="s">
        <v>943</v>
      </c>
      <c r="AG97" s="79" t="s">
        <v>1034</v>
      </c>
      <c r="AH97" s="79" t="s">
        <v>1098</v>
      </c>
      <c r="AI97" s="79" t="s">
        <v>1193</v>
      </c>
      <c r="AJ97" s="79">
        <v>509954</v>
      </c>
      <c r="AK97" s="79">
        <v>148</v>
      </c>
      <c r="AL97" s="79">
        <v>5215</v>
      </c>
      <c r="AM97" s="79">
        <v>719</v>
      </c>
      <c r="AN97" s="79" t="s">
        <v>1289</v>
      </c>
      <c r="AO97" s="96" t="s">
        <v>1384</v>
      </c>
      <c r="AP97" s="79" t="str">
        <f>REPLACE(INDEX(GroupVertices[Group],MATCH(Vertices[[#This Row],[Vertex]],GroupVertices[Vertex],0)),1,1,"")</f>
        <v>3</v>
      </c>
      <c r="AQ97" s="48"/>
      <c r="AR97" s="49"/>
      <c r="AS97" s="48"/>
      <c r="AT97" s="49"/>
      <c r="AU97" s="48"/>
      <c r="AV97" s="49"/>
      <c r="AW97" s="48"/>
      <c r="AX97" s="49"/>
      <c r="AY97" s="48"/>
      <c r="AZ97" s="48"/>
      <c r="BA97" s="48"/>
      <c r="BB97" s="48"/>
      <c r="BC97" s="48"/>
      <c r="BD97" s="48"/>
      <c r="BE97" s="48"/>
      <c r="BF97" s="48"/>
      <c r="BG97" s="48"/>
      <c r="BH97" s="48"/>
      <c r="BI97" s="48"/>
      <c r="BJ97" s="48"/>
      <c r="BK97" s="48"/>
      <c r="BL97" s="2"/>
      <c r="BM97" s="3"/>
      <c r="BN97" s="3"/>
      <c r="BO97" s="3"/>
      <c r="BP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7"/>
    <dataValidation allowBlank="1" errorTitle="Invalid Vertex Visibility" error="You have entered an unrecognized vertex visibility.  Try selecting from the drop-down list instead." sqref="BL3"/>
    <dataValidation allowBlank="1" showErrorMessage="1" sqref="BL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7"/>
    <dataValidation allowBlank="1" showInputMessage="1" promptTitle="Vertex Tooltip" prompt="Enter optional text that will pop up when the mouse is hovered over the vertex." errorTitle="Invalid Vertex Image Key" sqref="L3:L9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7"/>
    <dataValidation allowBlank="1" showInputMessage="1" promptTitle="Vertex Label Fill Color" prompt="To select an optional fill color for the Label shape, right-click and select Select Color on the right-click menu." sqref="J3:J97"/>
    <dataValidation allowBlank="1" showInputMessage="1" promptTitle="Vertex Image File" prompt="Enter the path to an image file.  Hover over the column header for examples." errorTitle="Invalid Vertex Image Key" sqref="G3:G97"/>
    <dataValidation allowBlank="1" showInputMessage="1" promptTitle="Vertex Color" prompt="To select an optional vertex color, right-click and select Select Color on the right-click menu." sqref="C3:C97"/>
    <dataValidation allowBlank="1" showInputMessage="1" promptTitle="Vertex Opacity" prompt="Enter an optional vertex opacity between 0 (transparent) and 100 (opaque)." errorTitle="Invalid Vertex Opacity" error="The optional vertex opacity must be a whole number between 0 and 10." sqref="F3:F97"/>
    <dataValidation type="list" allowBlank="1" showInputMessage="1" showErrorMessage="1" promptTitle="Vertex Shape" prompt="Select an optional vertex shape." errorTitle="Invalid Vertex Shape" error="You have entered an invalid vertex shape.  Try selecting from the drop-down list instead." sqref="D3:D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7">
      <formula1>ValidVertexLabelPositions</formula1>
    </dataValidation>
    <dataValidation allowBlank="1" showInputMessage="1" showErrorMessage="1" promptTitle="Vertex Name" prompt="Enter the name of the vertex." sqref="A3:A97"/>
  </dataValidations>
  <hyperlinks>
    <hyperlink ref="AF84" r:id="rId1" display="https://www.facebook.com/Ionut.Rusu.Comedy/"/>
    <hyperlink ref="G3" r:id="rId2" display="https://i.ytimg.com/vi/mRQtNgHUzQs/default.jpg"/>
    <hyperlink ref="G4" r:id="rId3" display="https://i.ytimg.com/vi/CjHgiG9NGIU/default.jpg"/>
    <hyperlink ref="G5" r:id="rId4" display="https://i.ytimg.com/vi/_PvDQBC2aN4/default.jpg"/>
    <hyperlink ref="G6" r:id="rId5" display="https://i.ytimg.com/vi/G3d25A35hXQ/default.jpg"/>
    <hyperlink ref="G7" r:id="rId6" display="https://i.ytimg.com/vi/FEB9a_m8kr0/default.jpg"/>
    <hyperlink ref="G8" r:id="rId7" display="https://i.ytimg.com/vi/IFS5CSP5fRM/default.jpg"/>
    <hyperlink ref="G9" r:id="rId8" display="https://i.ytimg.com/vi/x4YY5b8nILg/default.jpg"/>
    <hyperlink ref="G10" r:id="rId9" display="https://i.ytimg.com/vi/_JZHFOCZtoM/default.jpg"/>
    <hyperlink ref="G11" r:id="rId10" display="https://i.ytimg.com/vi/I8ecTRhRITo/default.jpg"/>
    <hyperlink ref="G12" r:id="rId11" display="https://i.ytimg.com/vi/VZHCI2VBF2o/default.jpg"/>
    <hyperlink ref="G13" r:id="rId12" display="https://i.ytimg.com/vi/Lrk_0CGdHFo/default.jpg"/>
    <hyperlink ref="G14" r:id="rId13" display="https://i.ytimg.com/vi/o90Yp54oxkc/default.jpg"/>
    <hyperlink ref="G15" r:id="rId14" display="https://i.ytimg.com/vi/iYxdFnk5edA/default.jpg"/>
    <hyperlink ref="G16" r:id="rId15" display="https://i.ytimg.com/vi/Vdxy2qakWAk/default.jpg"/>
    <hyperlink ref="G17" r:id="rId16" display="https://i.ytimg.com/vi/Kk6uNlSkLj4/default.jpg"/>
    <hyperlink ref="G18" r:id="rId17" display="https://i.ytimg.com/vi/0nFP1kmGiGo/default.jpg"/>
    <hyperlink ref="G19" r:id="rId18" display="https://i.ytimg.com/vi/K_jqKtnW2Ec/default.jpg"/>
    <hyperlink ref="G20" r:id="rId19" display="https://i.ytimg.com/vi/UvopPM-TBe8/default.jpg"/>
    <hyperlink ref="G21" r:id="rId20" display="https://i.ytimg.com/vi/pHs3M5ObElQ/default.jpg"/>
    <hyperlink ref="G22" r:id="rId21" display="https://i.ytimg.com/vi/bUR7sWLfhbc/default.jpg"/>
    <hyperlink ref="G23" r:id="rId22" display="https://i.ytimg.com/vi/bQYosxXNgK0/default.jpg"/>
    <hyperlink ref="G24" r:id="rId23" display="https://i.ytimg.com/vi/aofYx0FUHFI/default.jpg"/>
    <hyperlink ref="G25" r:id="rId24" display="https://i.ytimg.com/vi/KZNaAIuRqI4/default.jpg"/>
    <hyperlink ref="G26" r:id="rId25" display="https://i.ytimg.com/vi/MghbUG4V0b0/default.jpg"/>
    <hyperlink ref="G27" r:id="rId26" display="https://i.ytimg.com/vi/1_6dMpjXWMw/default.jpg"/>
    <hyperlink ref="G28" r:id="rId27" display="https://i.ytimg.com/vi/3HlYCyJ2znc/default.jpg"/>
    <hyperlink ref="G29" r:id="rId28" display="https://i.ytimg.com/vi/0Jx4BVJSdsw/default.jpg"/>
    <hyperlink ref="G30" r:id="rId29" display="https://i.ytimg.com/vi/5D9F00IGQUI/default.jpg"/>
    <hyperlink ref="G31" r:id="rId30" display="https://i.ytimg.com/vi/xkYkDHEc07g/default.jpg"/>
    <hyperlink ref="G32" r:id="rId31" display="https://i.ytimg.com/vi/KWOQcKKgrWI/default.jpg"/>
    <hyperlink ref="G33" r:id="rId32" display="https://i.ytimg.com/vi/V65nyPKSZss/default.jpg"/>
    <hyperlink ref="G34" r:id="rId33" display="https://i.ytimg.com/vi/bvukOVac7TM/default.jpg"/>
    <hyperlink ref="G35" r:id="rId34" display="https://i.ytimg.com/vi/dSVVs0uWjFQ/default.jpg"/>
    <hyperlink ref="G36" r:id="rId35" display="https://i.ytimg.com/vi/cwxqOoIyWm0/default.jpg"/>
    <hyperlink ref="G37" r:id="rId36" display="https://i.ytimg.com/vi/6t5nb3xtInY/default.jpg"/>
    <hyperlink ref="G38" r:id="rId37" display="https://i.ytimg.com/vi/k7m26G0WpB4/default.jpg"/>
    <hyperlink ref="G39" r:id="rId38" display="https://i.ytimg.com/vi/JOuwpZQ86wk/default.jpg"/>
    <hyperlink ref="G40" r:id="rId39" display="https://i.ytimg.com/vi/iPh1gFp1vBs/default.jpg"/>
    <hyperlink ref="G41" r:id="rId40" display="https://i.ytimg.com/vi/P-sj-SA6jTE/default.jpg"/>
    <hyperlink ref="G42" r:id="rId41" display="https://i.ytimg.com/vi/CEkgH8rOHJY/default.jpg"/>
    <hyperlink ref="G43" r:id="rId42" display="https://i.ytimg.com/vi/iOfZiYM57bM/default.jpg"/>
    <hyperlink ref="G44" r:id="rId43" display="https://i.ytimg.com/vi/fiWIThw83sE/default.jpg"/>
    <hyperlink ref="G45" r:id="rId44" display="https://i.ytimg.com/vi/iBlApJ9E5_E/default.jpg"/>
    <hyperlink ref="G46" r:id="rId45" display="https://i.ytimg.com/vi/ccKmRBTB8oU/default.jpg"/>
    <hyperlink ref="G47" r:id="rId46" display="https://i.ytimg.com/vi/uzFiVQwksuU/default.jpg"/>
    <hyperlink ref="G48" r:id="rId47" display="https://i.ytimg.com/vi/d_clS0mfxhQ/default.jpg"/>
    <hyperlink ref="G49" r:id="rId48" display="https://i.ytimg.com/vi/9vcF7akFT3M/default.jpg"/>
    <hyperlink ref="G50" r:id="rId49" display="https://i.ytimg.com/vi/BOVHMjzcMvw/default.jpg"/>
    <hyperlink ref="G51" r:id="rId50" display="https://i.ytimg.com/vi/WNQmadQYpxs/default.jpg"/>
    <hyperlink ref="G52" r:id="rId51" display="https://i.ytimg.com/vi/pddipna4Dr8/default.jpg"/>
    <hyperlink ref="G53" r:id="rId52" display="https://i.ytimg.com/vi/y5-br83GlLc/default.jpg"/>
    <hyperlink ref="G54" r:id="rId53" display="https://i.ytimg.com/vi/SLhb5BiCGB4/default.jpg"/>
    <hyperlink ref="G55" r:id="rId54" display="https://i.ytimg.com/vi/kGW-esNjnIA/default.jpg"/>
    <hyperlink ref="G56" r:id="rId55" display="https://i.ytimg.com/vi/hboVyzo0NKA/default.jpg"/>
    <hyperlink ref="G57" r:id="rId56" display="https://i.ytimg.com/vi/a_8cur_h6m0/default.jpg"/>
    <hyperlink ref="G58" r:id="rId57" display="https://i.ytimg.com/vi/P_znacxuhyU/default.jpg"/>
    <hyperlink ref="G59" r:id="rId58" display="https://i.ytimg.com/vi/N_i8KWTo8Tg/default.jpg"/>
    <hyperlink ref="G60" r:id="rId59" display="https://i.ytimg.com/vi/tWiJEgSaHW8/default.jpg"/>
    <hyperlink ref="G61" r:id="rId60" display="https://i.ytimg.com/vi/2ivsYr8Tp-c/default.jpg"/>
    <hyperlink ref="G62" r:id="rId61" display="https://i.ytimg.com/vi/p9JLeK3ey3U/default.jpg"/>
    <hyperlink ref="G63" r:id="rId62" display="https://i.ytimg.com/vi/8uQwhecKc88/default.jpg"/>
    <hyperlink ref="G64" r:id="rId63" display="https://i.ytimg.com/vi/tG-vT4lP5ks/default.jpg"/>
    <hyperlink ref="G65" r:id="rId64" display="https://i.ytimg.com/vi/oMWCjmykeiQ/default.jpg"/>
    <hyperlink ref="G66" r:id="rId65" display="https://i.ytimg.com/vi/X8SfB00WBRI/default.jpg"/>
    <hyperlink ref="G67" r:id="rId66" display="https://i.ytimg.com/vi/h0y3D8uqHms/default.jpg"/>
    <hyperlink ref="G68" r:id="rId67" display="https://i.ytimg.com/vi/-49koOBguCg/default.jpg"/>
    <hyperlink ref="G69" r:id="rId68" display="https://i.ytimg.com/vi/h4XXng440zQ/default.jpg"/>
    <hyperlink ref="G70" r:id="rId69" display="https://i.ytimg.com/vi/LV2v7MgX1zc/default.jpg"/>
    <hyperlink ref="G71" r:id="rId70" display="https://i.ytimg.com/vi/3Ar80sFzViw/default.jpg"/>
    <hyperlink ref="G72" r:id="rId71" display="https://i.ytimg.com/vi/2-Xw0_2eMJg/default.jpg"/>
    <hyperlink ref="G73" r:id="rId72" display="https://i.ytimg.com/vi/SEvi3AvLbD8/default.jpg"/>
    <hyperlink ref="G74" r:id="rId73" display="https://i.ytimg.com/vi/oVYVEH7d7_k/default.jpg"/>
    <hyperlink ref="G75" r:id="rId74" display="https://i.ytimg.com/vi/24567M2-u-4/default.jpg"/>
    <hyperlink ref="G76" r:id="rId75" display="https://i.ytimg.com/vi/YyiAMLQTOlI/default.jpg"/>
    <hyperlink ref="G77" r:id="rId76" display="https://i.ytimg.com/vi/51LroAfZ_8k/default.jpg"/>
    <hyperlink ref="G78" r:id="rId77" display="https://i.ytimg.com/vi/p5BLKKREIck/default.jpg"/>
    <hyperlink ref="G79" r:id="rId78" display="https://i.ytimg.com/vi/mprvfI7JwFI/default.jpg"/>
    <hyperlink ref="G80" r:id="rId79" display="https://i.ytimg.com/vi/A4DdLYb5AvQ/default.jpg"/>
    <hyperlink ref="G81" r:id="rId80" display="https://i.ytimg.com/vi/XwvjkJXaIJE/default.jpg"/>
    <hyperlink ref="G82" r:id="rId81" display="https://i.ytimg.com/vi/q9PB_et4638/default.jpg"/>
    <hyperlink ref="G83" r:id="rId82" display="https://i.ytimg.com/vi/VVpSTSx2sGU/default.jpg"/>
    <hyperlink ref="G84" r:id="rId83" display="https://i.ytimg.com/vi/1fMEA68Skck/default.jpg"/>
    <hyperlink ref="G85" r:id="rId84" display="https://i.ytimg.com/vi/_UpTOfgUchI/default.jpg"/>
    <hyperlink ref="G86" r:id="rId85" display="https://i.ytimg.com/vi/x7WlKRbRKu4/default.jpg"/>
    <hyperlink ref="G87" r:id="rId86" display="https://i.ytimg.com/vi/NnYkKaI_ZZQ/default.jpg"/>
    <hyperlink ref="G88" r:id="rId87" display="https://i.ytimg.com/vi/G9fq3BljjKo/default.jpg"/>
    <hyperlink ref="G89" r:id="rId88" display="https://i.ytimg.com/vi/BUcu2xI8p1c/default.jpg"/>
    <hyperlink ref="G90" r:id="rId89" display="https://i.ytimg.com/vi/3EANo82q7X4/default.jpg"/>
    <hyperlink ref="G91" r:id="rId90" display="https://i.ytimg.com/vi/t7jMt6gJmGM/default.jpg"/>
    <hyperlink ref="G92" r:id="rId91" display="https://i.ytimg.com/vi/7S9eUdFcC6k/default.jpg"/>
    <hyperlink ref="G93" r:id="rId92" display="https://i.ytimg.com/vi/G3SO1EmVbB0/default.jpg"/>
    <hyperlink ref="G94" r:id="rId93" display="https://i.ytimg.com/vi/XTuDJtZdMzc/default.jpg"/>
    <hyperlink ref="G95" r:id="rId94" display="https://i.ytimg.com/vi/Qpwq--48wzs/default.jpg"/>
    <hyperlink ref="G96" r:id="rId95" display="https://i.ytimg.com/vi/eBuuAX8rs-4/default.jpg"/>
    <hyperlink ref="G97" r:id="rId96" display="https://i.ytimg.com/vi/viQnQYHVb8M/default.jpg"/>
    <hyperlink ref="AO3" r:id="rId97" display="https://www.youtube.com/watch?v=mRQtNgHUzQs"/>
    <hyperlink ref="AO4" r:id="rId98" display="https://www.youtube.com/watch?v=CjHgiG9NGIU"/>
    <hyperlink ref="AO5" r:id="rId99" display="https://www.youtube.com/watch?v=_PvDQBC2aN4"/>
    <hyperlink ref="AO6" r:id="rId100" display="https://www.youtube.com/watch?v=G3d25A35hXQ"/>
    <hyperlink ref="AO7" r:id="rId101" display="https://www.youtube.com/watch?v=FEB9a_m8kr0"/>
    <hyperlink ref="AO8" r:id="rId102" display="https://www.youtube.com/watch?v=IFS5CSP5fRM"/>
    <hyperlink ref="AO9" r:id="rId103" display="https://www.youtube.com/watch?v=x4YY5b8nILg"/>
    <hyperlink ref="AO10" r:id="rId104" display="https://www.youtube.com/watch?v=_JZHFOCZtoM"/>
    <hyperlink ref="AO11" r:id="rId105" display="https://www.youtube.com/watch?v=I8ecTRhRITo"/>
    <hyperlink ref="AO12" r:id="rId106" display="https://www.youtube.com/watch?v=VZHCI2VBF2o"/>
    <hyperlink ref="AO13" r:id="rId107" display="https://www.youtube.com/watch?v=Lrk_0CGdHFo"/>
    <hyperlink ref="AO14" r:id="rId108" display="https://www.youtube.com/watch?v=o90Yp54oxkc"/>
    <hyperlink ref="AO15" r:id="rId109" display="https://www.youtube.com/watch?v=iYxdFnk5edA"/>
    <hyperlink ref="AO16" r:id="rId110" display="https://www.youtube.com/watch?v=Vdxy2qakWAk"/>
    <hyperlink ref="AO17" r:id="rId111" display="https://www.youtube.com/watch?v=Kk6uNlSkLj4"/>
    <hyperlink ref="AO18" r:id="rId112" display="https://www.youtube.com/watch?v=0nFP1kmGiGo"/>
    <hyperlink ref="AO19" r:id="rId113" display="https://www.youtube.com/watch?v=K_jqKtnW2Ec"/>
    <hyperlink ref="AO20" r:id="rId114" display="https://www.youtube.com/watch?v=UvopPM-TBe8"/>
    <hyperlink ref="AO21" r:id="rId115" display="https://www.youtube.com/watch?v=pHs3M5ObElQ"/>
    <hyperlink ref="AO22" r:id="rId116" display="https://www.youtube.com/watch?v=bUR7sWLfhbc"/>
    <hyperlink ref="AO23" r:id="rId117" display="https://www.youtube.com/watch?v=bQYosxXNgK0"/>
    <hyperlink ref="AO24" r:id="rId118" display="https://www.youtube.com/watch?v=aofYx0FUHFI"/>
    <hyperlink ref="AO25" r:id="rId119" display="https://www.youtube.com/watch?v=KZNaAIuRqI4"/>
    <hyperlink ref="AO26" r:id="rId120" display="https://www.youtube.com/watch?v=MghbUG4V0b0"/>
    <hyperlink ref="AO27" r:id="rId121" display="https://www.youtube.com/watch?v=1_6dMpjXWMw"/>
    <hyperlink ref="AO28" r:id="rId122" display="https://www.youtube.com/watch?v=3HlYCyJ2znc"/>
    <hyperlink ref="AO29" r:id="rId123" display="https://www.youtube.com/watch?v=0Jx4BVJSdsw"/>
    <hyperlink ref="AO30" r:id="rId124" display="https://www.youtube.com/watch?v=5D9F00IGQUI"/>
    <hyperlink ref="AO31" r:id="rId125" display="https://www.youtube.com/watch?v=xkYkDHEc07g"/>
    <hyperlink ref="AO32" r:id="rId126" display="https://www.youtube.com/watch?v=KWOQcKKgrWI"/>
    <hyperlink ref="AO33" r:id="rId127" display="https://www.youtube.com/watch?v=V65nyPKSZss"/>
    <hyperlink ref="AO34" r:id="rId128" display="https://www.youtube.com/watch?v=bvukOVac7TM"/>
    <hyperlink ref="AO35" r:id="rId129" display="https://www.youtube.com/watch?v=dSVVs0uWjFQ"/>
    <hyperlink ref="AO36" r:id="rId130" display="https://www.youtube.com/watch?v=cwxqOoIyWm0"/>
    <hyperlink ref="AO37" r:id="rId131" display="https://www.youtube.com/watch?v=6t5nb3xtInY"/>
    <hyperlink ref="AO38" r:id="rId132" display="https://www.youtube.com/watch?v=k7m26G0WpB4"/>
    <hyperlink ref="AO39" r:id="rId133" display="https://www.youtube.com/watch?v=JOuwpZQ86wk"/>
    <hyperlink ref="AO40" r:id="rId134" display="https://www.youtube.com/watch?v=iPh1gFp1vBs"/>
    <hyperlink ref="AO41" r:id="rId135" display="https://www.youtube.com/watch?v=P-sj-SA6jTE"/>
    <hyperlink ref="AO42" r:id="rId136" display="https://www.youtube.com/watch?v=CEkgH8rOHJY"/>
    <hyperlink ref="AO43" r:id="rId137" display="https://www.youtube.com/watch?v=iOfZiYM57bM"/>
    <hyperlink ref="AO44" r:id="rId138" display="https://www.youtube.com/watch?v=fiWIThw83sE"/>
    <hyperlink ref="AO45" r:id="rId139" display="https://www.youtube.com/watch?v=iBlApJ9E5_E"/>
    <hyperlink ref="AO46" r:id="rId140" display="https://www.youtube.com/watch?v=ccKmRBTB8oU"/>
    <hyperlink ref="AO47" r:id="rId141" display="https://www.youtube.com/watch?v=uzFiVQwksuU"/>
    <hyperlink ref="AO48" r:id="rId142" display="https://www.youtube.com/watch?v=d_clS0mfxhQ"/>
    <hyperlink ref="AO49" r:id="rId143" display="https://www.youtube.com/watch?v=9vcF7akFT3M"/>
    <hyperlink ref="AO50" r:id="rId144" display="https://www.youtube.com/watch?v=BOVHMjzcMvw"/>
    <hyperlink ref="AO51" r:id="rId145" display="https://www.youtube.com/watch?v=WNQmadQYpxs"/>
    <hyperlink ref="AO52" r:id="rId146" display="https://www.youtube.com/watch?v=pddipna4Dr8"/>
    <hyperlink ref="AO53" r:id="rId147" display="https://www.youtube.com/watch?v=y5-br83GlLc"/>
    <hyperlink ref="AO54" r:id="rId148" display="https://www.youtube.com/watch?v=SLhb5BiCGB4"/>
    <hyperlink ref="AO55" r:id="rId149" display="https://www.youtube.com/watch?v=kGW-esNjnIA"/>
    <hyperlink ref="AO56" r:id="rId150" display="https://www.youtube.com/watch?v=hboVyzo0NKA"/>
    <hyperlink ref="AO57" r:id="rId151" display="https://www.youtube.com/watch?v=a_8cur_h6m0"/>
    <hyperlink ref="AO58" r:id="rId152" display="https://www.youtube.com/watch?v=P_znacxuhyU"/>
    <hyperlink ref="AO59" r:id="rId153" display="https://www.youtube.com/watch?v=N_i8KWTo8Tg"/>
    <hyperlink ref="AO60" r:id="rId154" display="https://www.youtube.com/watch?v=tWiJEgSaHW8"/>
    <hyperlink ref="AO61" r:id="rId155" display="https://www.youtube.com/watch?v=2ivsYr8Tp-c"/>
    <hyperlink ref="AO62" r:id="rId156" display="https://www.youtube.com/watch?v=p9JLeK3ey3U"/>
    <hyperlink ref="AO63" r:id="rId157" display="https://www.youtube.com/watch?v=8uQwhecKc88"/>
    <hyperlink ref="AO64" r:id="rId158" display="https://www.youtube.com/watch?v=tG-vT4lP5ks"/>
    <hyperlink ref="AO65" r:id="rId159" display="https://www.youtube.com/watch?v=oMWCjmykeiQ"/>
    <hyperlink ref="AO66" r:id="rId160" display="https://www.youtube.com/watch?v=X8SfB00WBRI"/>
    <hyperlink ref="AO67" r:id="rId161" display="https://www.youtube.com/watch?v=h0y3D8uqHms"/>
    <hyperlink ref="AO68" r:id="rId162" display="https://www.youtube.com/watch?v=-49koOBguCg"/>
    <hyperlink ref="AO69" r:id="rId163" display="https://www.youtube.com/watch?v=h4XXng440zQ"/>
    <hyperlink ref="AO70" r:id="rId164" display="https://www.youtube.com/watch?v=LV2v7MgX1zc"/>
    <hyperlink ref="AO71" r:id="rId165" display="https://www.youtube.com/watch?v=3Ar80sFzViw"/>
    <hyperlink ref="AO72" r:id="rId166" display="https://www.youtube.com/watch?v=2-Xw0_2eMJg"/>
    <hyperlink ref="AO73" r:id="rId167" display="https://www.youtube.com/watch?v=SEvi3AvLbD8"/>
    <hyperlink ref="AO74" r:id="rId168" display="https://www.youtube.com/watch?v=oVYVEH7d7_k"/>
    <hyperlink ref="AO75" r:id="rId169" display="https://www.youtube.com/watch?v=24567M2-u-4"/>
    <hyperlink ref="AO76" r:id="rId170" display="https://www.youtube.com/watch?v=YyiAMLQTOlI"/>
    <hyperlink ref="AO77" r:id="rId171" display="https://www.youtube.com/watch?v=51LroAfZ_8k"/>
    <hyperlink ref="AO78" r:id="rId172" display="https://www.youtube.com/watch?v=p5BLKKREIck"/>
    <hyperlink ref="AO79" r:id="rId173" display="https://www.youtube.com/watch?v=mprvfI7JwFI"/>
    <hyperlink ref="AO80" r:id="rId174" display="https://www.youtube.com/watch?v=A4DdLYb5AvQ"/>
    <hyperlink ref="AO81" r:id="rId175" display="https://www.youtube.com/watch?v=XwvjkJXaIJE"/>
    <hyperlink ref="AO82" r:id="rId176" display="https://www.youtube.com/watch?v=q9PB_et4638"/>
    <hyperlink ref="AO83" r:id="rId177" display="https://www.youtube.com/watch?v=VVpSTSx2sGU"/>
    <hyperlink ref="AO84" r:id="rId178" display="https://www.youtube.com/watch?v=1fMEA68Skck"/>
    <hyperlink ref="AO85" r:id="rId179" display="https://www.youtube.com/watch?v=_UpTOfgUchI"/>
    <hyperlink ref="AO86" r:id="rId180" display="https://www.youtube.com/watch?v=x7WlKRbRKu4"/>
    <hyperlink ref="AO87" r:id="rId181" display="https://www.youtube.com/watch?v=NnYkKaI_ZZQ"/>
    <hyperlink ref="AO88" r:id="rId182" display="https://www.youtube.com/watch?v=G9fq3BljjKo"/>
    <hyperlink ref="AO89" r:id="rId183" display="https://www.youtube.com/watch?v=BUcu2xI8p1c"/>
    <hyperlink ref="AO90" r:id="rId184" display="https://www.youtube.com/watch?v=3EANo82q7X4"/>
    <hyperlink ref="AO91" r:id="rId185" display="https://www.youtube.com/watch?v=t7jMt6gJmGM"/>
    <hyperlink ref="AO92" r:id="rId186" display="https://www.youtube.com/watch?v=7S9eUdFcC6k"/>
    <hyperlink ref="AO93" r:id="rId187" display="https://www.youtube.com/watch?v=G3SO1EmVbB0"/>
    <hyperlink ref="AO94" r:id="rId188" display="https://www.youtube.com/watch?v=XTuDJtZdMzc"/>
    <hyperlink ref="AO95" r:id="rId189" display="https://www.youtube.com/watch?v=Qpwq--48wzs"/>
    <hyperlink ref="AO96" r:id="rId190" display="https://www.youtube.com/watch?v=eBuuAX8rs-4"/>
    <hyperlink ref="AO97" r:id="rId191" display="https://www.youtube.com/watch?v=viQnQYHVb8M"/>
  </hyperlinks>
  <printOptions/>
  <pageMargins left="0.7" right="0.7" top="0.75" bottom="0.75" header="0.3" footer="0.3"/>
  <pageSetup horizontalDpi="600" verticalDpi="600" orientation="portrait" r:id="rId196"/>
  <drawing r:id="rId195"/>
  <legacyDrawing r:id="rId193"/>
  <tableParts>
    <tablePart r:id="rId19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3"/>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4" width="15.421875" style="0" bestFit="1" customWidth="1"/>
    <col min="35" max="35" width="17.140625" style="0" bestFit="1" customWidth="1"/>
    <col min="36" max="38" width="18.8515625" style="0" bestFit="1" customWidth="1"/>
    <col min="39" max="39" width="19.281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9"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1608</v>
      </c>
      <c r="Z2" s="52" t="s">
        <v>1609</v>
      </c>
      <c r="AA2" s="52" t="s">
        <v>1610</v>
      </c>
      <c r="AB2" s="52" t="s">
        <v>1611</v>
      </c>
      <c r="AC2" s="52" t="s">
        <v>1612</v>
      </c>
      <c r="AD2" s="52" t="s">
        <v>1613</v>
      </c>
      <c r="AE2" s="52" t="s">
        <v>1614</v>
      </c>
      <c r="AF2" s="52" t="s">
        <v>1615</v>
      </c>
      <c r="AG2" s="52" t="s">
        <v>1618</v>
      </c>
      <c r="AH2" s="13" t="s">
        <v>1630</v>
      </c>
      <c r="AI2" s="13" t="s">
        <v>1646</v>
      </c>
      <c r="AJ2" s="13" t="s">
        <v>2174</v>
      </c>
      <c r="AK2" s="13" t="s">
        <v>2186</v>
      </c>
      <c r="AL2" s="13" t="s">
        <v>2198</v>
      </c>
      <c r="AM2" s="13" t="s">
        <v>2285</v>
      </c>
    </row>
    <row r="3" spans="1:39" ht="15">
      <c r="A3" s="82" t="s">
        <v>1398</v>
      </c>
      <c r="B3" s="66" t="s">
        <v>1409</v>
      </c>
      <c r="C3" s="66" t="s">
        <v>57</v>
      </c>
      <c r="D3" s="100"/>
      <c r="E3" s="99"/>
      <c r="F3" s="101" t="s">
        <v>2456</v>
      </c>
      <c r="G3" s="102"/>
      <c r="H3" s="102"/>
      <c r="I3" s="103">
        <v>3</v>
      </c>
      <c r="J3" s="104"/>
      <c r="K3" s="48">
        <v>22</v>
      </c>
      <c r="L3" s="48">
        <v>49</v>
      </c>
      <c r="M3" s="48">
        <v>35</v>
      </c>
      <c r="N3" s="48">
        <v>84</v>
      </c>
      <c r="O3" s="48">
        <v>0</v>
      </c>
      <c r="P3" s="49" t="s">
        <v>1429</v>
      </c>
      <c r="Q3" s="49" t="s">
        <v>1429</v>
      </c>
      <c r="R3" s="48">
        <v>1</v>
      </c>
      <c r="S3" s="48">
        <v>0</v>
      </c>
      <c r="T3" s="48">
        <v>22</v>
      </c>
      <c r="U3" s="48">
        <v>84</v>
      </c>
      <c r="V3" s="48">
        <v>5</v>
      </c>
      <c r="W3" s="49">
        <v>1.979339</v>
      </c>
      <c r="X3" s="49">
        <v>0.2597402597402597</v>
      </c>
      <c r="Y3" s="48">
        <v>110</v>
      </c>
      <c r="Z3" s="49">
        <v>5.3501945525291825</v>
      </c>
      <c r="AA3" s="48">
        <v>128</v>
      </c>
      <c r="AB3" s="49">
        <v>6.22568093385214</v>
      </c>
      <c r="AC3" s="48">
        <v>0</v>
      </c>
      <c r="AD3" s="49">
        <v>0</v>
      </c>
      <c r="AE3" s="48">
        <v>1818</v>
      </c>
      <c r="AF3" s="49">
        <v>88.42412451361868</v>
      </c>
      <c r="AG3" s="48">
        <v>2056</v>
      </c>
      <c r="AH3" s="111" t="s">
        <v>1631</v>
      </c>
      <c r="AI3" s="111" t="s">
        <v>1647</v>
      </c>
      <c r="AJ3" s="111"/>
      <c r="AK3" s="111"/>
      <c r="AL3" s="111" t="s">
        <v>2199</v>
      </c>
      <c r="AM3" s="111" t="s">
        <v>2286</v>
      </c>
    </row>
    <row r="4" spans="1:39" ht="15">
      <c r="A4" s="82" t="s">
        <v>1399</v>
      </c>
      <c r="B4" s="66" t="s">
        <v>1410</v>
      </c>
      <c r="C4" s="66" t="s">
        <v>57</v>
      </c>
      <c r="D4" s="106"/>
      <c r="E4" s="105"/>
      <c r="F4" s="107" t="s">
        <v>2457</v>
      </c>
      <c r="G4" s="108"/>
      <c r="H4" s="108"/>
      <c r="I4" s="109">
        <v>4</v>
      </c>
      <c r="J4" s="110"/>
      <c r="K4" s="48">
        <v>19</v>
      </c>
      <c r="L4" s="48">
        <v>28</v>
      </c>
      <c r="M4" s="48">
        <v>28</v>
      </c>
      <c r="N4" s="48">
        <v>56</v>
      </c>
      <c r="O4" s="48">
        <v>0</v>
      </c>
      <c r="P4" s="49" t="s">
        <v>1429</v>
      </c>
      <c r="Q4" s="49" t="s">
        <v>1429</v>
      </c>
      <c r="R4" s="48">
        <v>1</v>
      </c>
      <c r="S4" s="48">
        <v>0</v>
      </c>
      <c r="T4" s="48">
        <v>19</v>
      </c>
      <c r="U4" s="48">
        <v>56</v>
      </c>
      <c r="V4" s="48">
        <v>5</v>
      </c>
      <c r="W4" s="49">
        <v>2.188366</v>
      </c>
      <c r="X4" s="49">
        <v>0.21637426900584794</v>
      </c>
      <c r="Y4" s="48">
        <v>124</v>
      </c>
      <c r="Z4" s="49">
        <v>4.8838125246159905</v>
      </c>
      <c r="AA4" s="48">
        <v>148</v>
      </c>
      <c r="AB4" s="49">
        <v>5.829066561638441</v>
      </c>
      <c r="AC4" s="48">
        <v>0</v>
      </c>
      <c r="AD4" s="49">
        <v>0</v>
      </c>
      <c r="AE4" s="48">
        <v>2267</v>
      </c>
      <c r="AF4" s="49">
        <v>89.28712091374557</v>
      </c>
      <c r="AG4" s="48">
        <v>2539</v>
      </c>
      <c r="AH4" s="111" t="s">
        <v>1632</v>
      </c>
      <c r="AI4" s="111" t="s">
        <v>1648</v>
      </c>
      <c r="AJ4" s="111"/>
      <c r="AK4" s="111"/>
      <c r="AL4" s="111" t="s">
        <v>2200</v>
      </c>
      <c r="AM4" s="111" t="s">
        <v>2287</v>
      </c>
    </row>
    <row r="5" spans="1:39" ht="15">
      <c r="A5" s="82" t="s">
        <v>1400</v>
      </c>
      <c r="B5" s="66" t="s">
        <v>1411</v>
      </c>
      <c r="C5" s="66" t="s">
        <v>57</v>
      </c>
      <c r="D5" s="106"/>
      <c r="E5" s="105"/>
      <c r="F5" s="107" t="s">
        <v>1400</v>
      </c>
      <c r="G5" s="108"/>
      <c r="H5" s="108"/>
      <c r="I5" s="109">
        <v>5</v>
      </c>
      <c r="J5" s="110"/>
      <c r="K5" s="48"/>
      <c r="L5" s="48"/>
      <c r="M5" s="48"/>
      <c r="N5" s="48"/>
      <c r="O5" s="48"/>
      <c r="P5" s="49"/>
      <c r="Q5" s="49"/>
      <c r="R5" s="48"/>
      <c r="S5" s="48"/>
      <c r="T5" s="48"/>
      <c r="U5" s="48"/>
      <c r="V5" s="48"/>
      <c r="W5" s="49"/>
      <c r="X5" s="49"/>
      <c r="Y5" s="48">
        <v>0</v>
      </c>
      <c r="Z5" s="49">
        <v>0</v>
      </c>
      <c r="AA5" s="48">
        <v>0</v>
      </c>
      <c r="AB5" s="49">
        <v>0</v>
      </c>
      <c r="AC5" s="48">
        <v>0</v>
      </c>
      <c r="AD5" s="49">
        <v>0</v>
      </c>
      <c r="AE5" s="48">
        <v>0</v>
      </c>
      <c r="AF5" s="49">
        <v>0</v>
      </c>
      <c r="AG5" s="48">
        <v>0</v>
      </c>
      <c r="AH5" s="111" t="s">
        <v>1633</v>
      </c>
      <c r="AI5" s="111" t="s">
        <v>1649</v>
      </c>
      <c r="AJ5" s="111"/>
      <c r="AK5" s="111"/>
      <c r="AL5" s="111" t="s">
        <v>1659</v>
      </c>
      <c r="AM5" s="111" t="s">
        <v>1659</v>
      </c>
    </row>
    <row r="6" spans="1:39" ht="15">
      <c r="A6" s="82" t="s">
        <v>1401</v>
      </c>
      <c r="B6" s="66" t="s">
        <v>1412</v>
      </c>
      <c r="C6" s="66" t="s">
        <v>57</v>
      </c>
      <c r="D6" s="106"/>
      <c r="E6" s="105"/>
      <c r="F6" s="107" t="s">
        <v>2458</v>
      </c>
      <c r="G6" s="108"/>
      <c r="H6" s="108"/>
      <c r="I6" s="109">
        <v>6</v>
      </c>
      <c r="J6" s="110"/>
      <c r="K6" s="48">
        <v>8</v>
      </c>
      <c r="L6" s="48">
        <v>5</v>
      </c>
      <c r="M6" s="48">
        <v>4</v>
      </c>
      <c r="N6" s="48">
        <v>9</v>
      </c>
      <c r="O6" s="48">
        <v>0</v>
      </c>
      <c r="P6" s="49" t="s">
        <v>1429</v>
      </c>
      <c r="Q6" s="49" t="s">
        <v>1429</v>
      </c>
      <c r="R6" s="48">
        <v>1</v>
      </c>
      <c r="S6" s="48">
        <v>0</v>
      </c>
      <c r="T6" s="48">
        <v>8</v>
      </c>
      <c r="U6" s="48">
        <v>9</v>
      </c>
      <c r="V6" s="48">
        <v>6</v>
      </c>
      <c r="W6" s="49">
        <v>2.34375</v>
      </c>
      <c r="X6" s="49">
        <v>0.25</v>
      </c>
      <c r="Y6" s="48">
        <v>21</v>
      </c>
      <c r="Z6" s="49">
        <v>4.805491990846682</v>
      </c>
      <c r="AA6" s="48">
        <v>25</v>
      </c>
      <c r="AB6" s="49">
        <v>5.720823798627002</v>
      </c>
      <c r="AC6" s="48">
        <v>0</v>
      </c>
      <c r="AD6" s="49">
        <v>0</v>
      </c>
      <c r="AE6" s="48">
        <v>391</v>
      </c>
      <c r="AF6" s="49">
        <v>89.47368421052632</v>
      </c>
      <c r="AG6" s="48">
        <v>437</v>
      </c>
      <c r="AH6" s="111" t="s">
        <v>1634</v>
      </c>
      <c r="AI6" s="111" t="s">
        <v>1650</v>
      </c>
      <c r="AJ6" s="111"/>
      <c r="AK6" s="111"/>
      <c r="AL6" s="111" t="s">
        <v>2201</v>
      </c>
      <c r="AM6" s="111" t="s">
        <v>2231</v>
      </c>
    </row>
    <row r="7" spans="1:39" ht="15">
      <c r="A7" s="82" t="s">
        <v>1402</v>
      </c>
      <c r="B7" s="66" t="s">
        <v>1413</v>
      </c>
      <c r="C7" s="66" t="s">
        <v>57</v>
      </c>
      <c r="D7" s="106"/>
      <c r="E7" s="105"/>
      <c r="F7" s="107" t="s">
        <v>2459</v>
      </c>
      <c r="G7" s="108"/>
      <c r="H7" s="108"/>
      <c r="I7" s="109">
        <v>7</v>
      </c>
      <c r="J7" s="110"/>
      <c r="K7" s="48">
        <v>7</v>
      </c>
      <c r="L7" s="48">
        <v>4</v>
      </c>
      <c r="M7" s="48">
        <v>11</v>
      </c>
      <c r="N7" s="48">
        <v>15</v>
      </c>
      <c r="O7" s="48">
        <v>0</v>
      </c>
      <c r="P7" s="49" t="s">
        <v>1429</v>
      </c>
      <c r="Q7" s="49" t="s">
        <v>1429</v>
      </c>
      <c r="R7" s="48">
        <v>1</v>
      </c>
      <c r="S7" s="48">
        <v>0</v>
      </c>
      <c r="T7" s="48">
        <v>7</v>
      </c>
      <c r="U7" s="48">
        <v>15</v>
      </c>
      <c r="V7" s="48">
        <v>4</v>
      </c>
      <c r="W7" s="49">
        <v>1.755102</v>
      </c>
      <c r="X7" s="49">
        <v>0.38095238095238093</v>
      </c>
      <c r="Y7" s="48">
        <v>25</v>
      </c>
      <c r="Z7" s="49">
        <v>7.5075075075075075</v>
      </c>
      <c r="AA7" s="48">
        <v>13</v>
      </c>
      <c r="AB7" s="49">
        <v>3.903903903903904</v>
      </c>
      <c r="AC7" s="48">
        <v>0</v>
      </c>
      <c r="AD7" s="49">
        <v>0</v>
      </c>
      <c r="AE7" s="48">
        <v>295</v>
      </c>
      <c r="AF7" s="49">
        <v>88.58858858858859</v>
      </c>
      <c r="AG7" s="48">
        <v>333</v>
      </c>
      <c r="AH7" s="111" t="s">
        <v>1635</v>
      </c>
      <c r="AI7" s="111" t="s">
        <v>1651</v>
      </c>
      <c r="AJ7" s="111"/>
      <c r="AK7" s="111"/>
      <c r="AL7" s="111" t="s">
        <v>2202</v>
      </c>
      <c r="AM7" s="111" t="s">
        <v>2288</v>
      </c>
    </row>
    <row r="8" spans="1:39" ht="15">
      <c r="A8" s="82" t="s">
        <v>1403</v>
      </c>
      <c r="B8" s="66" t="s">
        <v>1414</v>
      </c>
      <c r="C8" s="66" t="s">
        <v>57</v>
      </c>
      <c r="D8" s="106"/>
      <c r="E8" s="105"/>
      <c r="F8" s="107" t="s">
        <v>2460</v>
      </c>
      <c r="G8" s="108"/>
      <c r="H8" s="108"/>
      <c r="I8" s="109">
        <v>8</v>
      </c>
      <c r="J8" s="110"/>
      <c r="K8" s="48">
        <v>5</v>
      </c>
      <c r="L8" s="48">
        <v>4</v>
      </c>
      <c r="M8" s="48">
        <v>0</v>
      </c>
      <c r="N8" s="48">
        <v>4</v>
      </c>
      <c r="O8" s="48">
        <v>0</v>
      </c>
      <c r="P8" s="49" t="s">
        <v>1429</v>
      </c>
      <c r="Q8" s="49" t="s">
        <v>1429</v>
      </c>
      <c r="R8" s="48">
        <v>1</v>
      </c>
      <c r="S8" s="48">
        <v>0</v>
      </c>
      <c r="T8" s="48">
        <v>5</v>
      </c>
      <c r="U8" s="48">
        <v>4</v>
      </c>
      <c r="V8" s="48">
        <v>2</v>
      </c>
      <c r="W8" s="49">
        <v>1.28</v>
      </c>
      <c r="X8" s="49">
        <v>0.4</v>
      </c>
      <c r="Y8" s="48">
        <v>12</v>
      </c>
      <c r="Z8" s="49">
        <v>4.8582995951417</v>
      </c>
      <c r="AA8" s="48">
        <v>18</v>
      </c>
      <c r="AB8" s="49">
        <v>7.287449392712551</v>
      </c>
      <c r="AC8" s="48">
        <v>0</v>
      </c>
      <c r="AD8" s="49">
        <v>0</v>
      </c>
      <c r="AE8" s="48">
        <v>217</v>
      </c>
      <c r="AF8" s="49">
        <v>87.85425101214575</v>
      </c>
      <c r="AG8" s="48">
        <v>247</v>
      </c>
      <c r="AH8" s="111" t="s">
        <v>1636</v>
      </c>
      <c r="AI8" s="111" t="s">
        <v>1652</v>
      </c>
      <c r="AJ8" s="111"/>
      <c r="AK8" s="111"/>
      <c r="AL8" s="111" t="s">
        <v>2203</v>
      </c>
      <c r="AM8" s="111" t="s">
        <v>2289</v>
      </c>
    </row>
    <row r="9" spans="1:39" ht="15">
      <c r="A9" s="82" t="s">
        <v>1404</v>
      </c>
      <c r="B9" s="66" t="s">
        <v>1415</v>
      </c>
      <c r="C9" s="66" t="s">
        <v>57</v>
      </c>
      <c r="D9" s="106"/>
      <c r="E9" s="105"/>
      <c r="F9" s="107" t="s">
        <v>2461</v>
      </c>
      <c r="G9" s="108"/>
      <c r="H9" s="108"/>
      <c r="I9" s="109">
        <v>9</v>
      </c>
      <c r="J9" s="110"/>
      <c r="K9" s="48">
        <v>5</v>
      </c>
      <c r="L9" s="48">
        <v>4</v>
      </c>
      <c r="M9" s="48">
        <v>3</v>
      </c>
      <c r="N9" s="48">
        <v>7</v>
      </c>
      <c r="O9" s="48">
        <v>0</v>
      </c>
      <c r="P9" s="49" t="s">
        <v>1429</v>
      </c>
      <c r="Q9" s="49" t="s">
        <v>1429</v>
      </c>
      <c r="R9" s="48">
        <v>1</v>
      </c>
      <c r="S9" s="48">
        <v>0</v>
      </c>
      <c r="T9" s="48">
        <v>5</v>
      </c>
      <c r="U9" s="48">
        <v>7</v>
      </c>
      <c r="V9" s="48">
        <v>3</v>
      </c>
      <c r="W9" s="49">
        <v>1.28</v>
      </c>
      <c r="X9" s="49">
        <v>0.5</v>
      </c>
      <c r="Y9" s="48">
        <v>5</v>
      </c>
      <c r="Z9" s="49">
        <v>1.7182130584192439</v>
      </c>
      <c r="AA9" s="48">
        <v>1</v>
      </c>
      <c r="AB9" s="49">
        <v>0.3436426116838488</v>
      </c>
      <c r="AC9" s="48">
        <v>0</v>
      </c>
      <c r="AD9" s="49">
        <v>0</v>
      </c>
      <c r="AE9" s="48">
        <v>285</v>
      </c>
      <c r="AF9" s="49">
        <v>97.9381443298969</v>
      </c>
      <c r="AG9" s="48">
        <v>291</v>
      </c>
      <c r="AH9" s="111" t="s">
        <v>1637</v>
      </c>
      <c r="AI9" s="111" t="s">
        <v>1653</v>
      </c>
      <c r="AJ9" s="111"/>
      <c r="AK9" s="111"/>
      <c r="AL9" s="111" t="s">
        <v>2204</v>
      </c>
      <c r="AM9" s="111" t="s">
        <v>2290</v>
      </c>
    </row>
    <row r="10" spans="1:39" ht="14.25" customHeight="1">
      <c r="A10" s="82" t="s">
        <v>1405</v>
      </c>
      <c r="B10" s="66" t="s">
        <v>1416</v>
      </c>
      <c r="C10" s="66" t="s">
        <v>57</v>
      </c>
      <c r="D10" s="106"/>
      <c r="E10" s="105"/>
      <c r="F10" s="107" t="s">
        <v>2462</v>
      </c>
      <c r="G10" s="108"/>
      <c r="H10" s="108"/>
      <c r="I10" s="109">
        <v>10</v>
      </c>
      <c r="J10" s="110"/>
      <c r="K10" s="48">
        <v>3</v>
      </c>
      <c r="L10" s="48">
        <v>1</v>
      </c>
      <c r="M10" s="48">
        <v>2</v>
      </c>
      <c r="N10" s="48">
        <v>3</v>
      </c>
      <c r="O10" s="48">
        <v>0</v>
      </c>
      <c r="P10" s="49" t="s">
        <v>1429</v>
      </c>
      <c r="Q10" s="49" t="s">
        <v>1429</v>
      </c>
      <c r="R10" s="48">
        <v>1</v>
      </c>
      <c r="S10" s="48">
        <v>0</v>
      </c>
      <c r="T10" s="48">
        <v>3</v>
      </c>
      <c r="U10" s="48">
        <v>3</v>
      </c>
      <c r="V10" s="48">
        <v>2</v>
      </c>
      <c r="W10" s="49">
        <v>0.888889</v>
      </c>
      <c r="X10" s="49">
        <v>0.6666666666666666</v>
      </c>
      <c r="Y10" s="48">
        <v>4</v>
      </c>
      <c r="Z10" s="49">
        <v>2.898550724637681</v>
      </c>
      <c r="AA10" s="48">
        <v>4</v>
      </c>
      <c r="AB10" s="49">
        <v>2.898550724637681</v>
      </c>
      <c r="AC10" s="48">
        <v>0</v>
      </c>
      <c r="AD10" s="49">
        <v>0</v>
      </c>
      <c r="AE10" s="48">
        <v>130</v>
      </c>
      <c r="AF10" s="49">
        <v>94.20289855072464</v>
      </c>
      <c r="AG10" s="48">
        <v>138</v>
      </c>
      <c r="AH10" s="111" t="s">
        <v>1638</v>
      </c>
      <c r="AI10" s="111" t="s">
        <v>1654</v>
      </c>
      <c r="AJ10" s="111"/>
      <c r="AK10" s="111"/>
      <c r="AL10" s="111" t="s">
        <v>2205</v>
      </c>
      <c r="AM10" s="111" t="s">
        <v>2291</v>
      </c>
    </row>
    <row r="11" spans="1:39" ht="15">
      <c r="A11" s="82" t="s">
        <v>1406</v>
      </c>
      <c r="B11" s="66" t="s">
        <v>1417</v>
      </c>
      <c r="C11" s="66" t="s">
        <v>57</v>
      </c>
      <c r="D11" s="106"/>
      <c r="E11" s="105"/>
      <c r="F11" s="107" t="s">
        <v>2463</v>
      </c>
      <c r="G11" s="108"/>
      <c r="H11" s="108"/>
      <c r="I11" s="109">
        <v>11</v>
      </c>
      <c r="J11" s="110"/>
      <c r="K11" s="48">
        <v>3</v>
      </c>
      <c r="L11" s="48">
        <v>1</v>
      </c>
      <c r="M11" s="48">
        <v>5</v>
      </c>
      <c r="N11" s="48">
        <v>6</v>
      </c>
      <c r="O11" s="48">
        <v>0</v>
      </c>
      <c r="P11" s="49" t="s">
        <v>1429</v>
      </c>
      <c r="Q11" s="49" t="s">
        <v>1429</v>
      </c>
      <c r="R11" s="48">
        <v>1</v>
      </c>
      <c r="S11" s="48">
        <v>0</v>
      </c>
      <c r="T11" s="48">
        <v>3</v>
      </c>
      <c r="U11" s="48">
        <v>6</v>
      </c>
      <c r="V11" s="48">
        <v>2</v>
      </c>
      <c r="W11" s="49">
        <v>0.888889</v>
      </c>
      <c r="X11" s="49">
        <v>0.6666666666666666</v>
      </c>
      <c r="Y11" s="48">
        <v>13</v>
      </c>
      <c r="Z11" s="49">
        <v>4.140127388535032</v>
      </c>
      <c r="AA11" s="48">
        <v>22</v>
      </c>
      <c r="AB11" s="49">
        <v>7.006369426751593</v>
      </c>
      <c r="AC11" s="48">
        <v>0</v>
      </c>
      <c r="AD11" s="49">
        <v>0</v>
      </c>
      <c r="AE11" s="48">
        <v>279</v>
      </c>
      <c r="AF11" s="49">
        <v>88.85350318471338</v>
      </c>
      <c r="AG11" s="48">
        <v>314</v>
      </c>
      <c r="AH11" s="111" t="s">
        <v>1639</v>
      </c>
      <c r="AI11" s="111" t="s">
        <v>1655</v>
      </c>
      <c r="AJ11" s="111"/>
      <c r="AK11" s="111"/>
      <c r="AL11" s="111" t="s">
        <v>2206</v>
      </c>
      <c r="AM11" s="111" t="s">
        <v>2292</v>
      </c>
    </row>
    <row r="12" spans="1:39" ht="15">
      <c r="A12" s="82" t="s">
        <v>1407</v>
      </c>
      <c r="B12" s="66" t="s">
        <v>1418</v>
      </c>
      <c r="C12" s="66" t="s">
        <v>57</v>
      </c>
      <c r="D12" s="106"/>
      <c r="E12" s="105"/>
      <c r="F12" s="107" t="s">
        <v>2464</v>
      </c>
      <c r="G12" s="108"/>
      <c r="H12" s="108"/>
      <c r="I12" s="109">
        <v>12</v>
      </c>
      <c r="J12" s="110"/>
      <c r="K12" s="48">
        <v>3</v>
      </c>
      <c r="L12" s="48">
        <v>1</v>
      </c>
      <c r="M12" s="48">
        <v>3</v>
      </c>
      <c r="N12" s="48">
        <v>4</v>
      </c>
      <c r="O12" s="48">
        <v>0</v>
      </c>
      <c r="P12" s="49" t="s">
        <v>1429</v>
      </c>
      <c r="Q12" s="49" t="s">
        <v>1429</v>
      </c>
      <c r="R12" s="48">
        <v>1</v>
      </c>
      <c r="S12" s="48">
        <v>0</v>
      </c>
      <c r="T12" s="48">
        <v>3</v>
      </c>
      <c r="U12" s="48">
        <v>4</v>
      </c>
      <c r="V12" s="48">
        <v>2</v>
      </c>
      <c r="W12" s="49">
        <v>0.888889</v>
      </c>
      <c r="X12" s="49">
        <v>0.6666666666666666</v>
      </c>
      <c r="Y12" s="48">
        <v>2</v>
      </c>
      <c r="Z12" s="49">
        <v>1.4492753623188406</v>
      </c>
      <c r="AA12" s="48">
        <v>10</v>
      </c>
      <c r="AB12" s="49">
        <v>7.246376811594203</v>
      </c>
      <c r="AC12" s="48">
        <v>0</v>
      </c>
      <c r="AD12" s="49">
        <v>0</v>
      </c>
      <c r="AE12" s="48">
        <v>126</v>
      </c>
      <c r="AF12" s="49">
        <v>91.30434782608695</v>
      </c>
      <c r="AG12" s="48">
        <v>138</v>
      </c>
      <c r="AH12" s="111" t="s">
        <v>1640</v>
      </c>
      <c r="AI12" s="111" t="s">
        <v>1656</v>
      </c>
      <c r="AJ12" s="111"/>
      <c r="AK12" s="111"/>
      <c r="AL12" s="111" t="s">
        <v>2207</v>
      </c>
      <c r="AM12" s="111" t="s">
        <v>2293</v>
      </c>
    </row>
    <row r="13" spans="1:39" ht="15">
      <c r="A13" s="82" t="s">
        <v>1408</v>
      </c>
      <c r="B13" s="66" t="s">
        <v>1419</v>
      </c>
      <c r="C13" s="66" t="s">
        <v>57</v>
      </c>
      <c r="D13" s="106"/>
      <c r="E13" s="105"/>
      <c r="F13" s="107" t="s">
        <v>2465</v>
      </c>
      <c r="G13" s="108"/>
      <c r="H13" s="108"/>
      <c r="I13" s="109">
        <v>13</v>
      </c>
      <c r="J13" s="110"/>
      <c r="K13" s="48">
        <v>2</v>
      </c>
      <c r="L13" s="48">
        <v>1</v>
      </c>
      <c r="M13" s="48">
        <v>0</v>
      </c>
      <c r="N13" s="48">
        <v>1</v>
      </c>
      <c r="O13" s="48">
        <v>0</v>
      </c>
      <c r="P13" s="49" t="s">
        <v>1429</v>
      </c>
      <c r="Q13" s="49" t="s">
        <v>1429</v>
      </c>
      <c r="R13" s="48">
        <v>1</v>
      </c>
      <c r="S13" s="48">
        <v>0</v>
      </c>
      <c r="T13" s="48">
        <v>2</v>
      </c>
      <c r="U13" s="48">
        <v>1</v>
      </c>
      <c r="V13" s="48">
        <v>1</v>
      </c>
      <c r="W13" s="49">
        <v>0.5</v>
      </c>
      <c r="X13" s="49">
        <v>1</v>
      </c>
      <c r="Y13" s="48">
        <v>2</v>
      </c>
      <c r="Z13" s="49">
        <v>10</v>
      </c>
      <c r="AA13" s="48">
        <v>0</v>
      </c>
      <c r="AB13" s="49">
        <v>0</v>
      </c>
      <c r="AC13" s="48">
        <v>0</v>
      </c>
      <c r="AD13" s="49">
        <v>0</v>
      </c>
      <c r="AE13" s="48">
        <v>18</v>
      </c>
      <c r="AF13" s="49">
        <v>90</v>
      </c>
      <c r="AG13" s="48">
        <v>20</v>
      </c>
      <c r="AH13" s="111" t="s">
        <v>1641</v>
      </c>
      <c r="AI13" s="111" t="s">
        <v>1657</v>
      </c>
      <c r="AJ13" s="111"/>
      <c r="AK13" s="111"/>
      <c r="AL13" s="111" t="s">
        <v>1676</v>
      </c>
      <c r="AM13" s="111" t="s">
        <v>1659</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1398</v>
      </c>
      <c r="B2" s="111" t="s">
        <v>221</v>
      </c>
      <c r="C2" s="79">
        <f>VLOOKUP(GroupVertices[[#This Row],[Vertex]],Vertices[],MATCH("ID",Vertices[[#Headers],[Vertex]:[Top Word Pairs in Video1 Comment by Salience]],0),FALSE)</f>
        <v>23</v>
      </c>
    </row>
    <row r="3" spans="1:3" ht="15">
      <c r="A3" s="79" t="s">
        <v>1398</v>
      </c>
      <c r="B3" s="111" t="s">
        <v>248</v>
      </c>
      <c r="C3" s="79">
        <f>VLOOKUP(GroupVertices[[#This Row],[Vertex]],Vertices[],MATCH("ID",Vertices[[#Headers],[Vertex]:[Top Word Pairs in Video1 Comment by Salience]],0),FALSE)</f>
        <v>48</v>
      </c>
    </row>
    <row r="4" spans="1:3" ht="15">
      <c r="A4" s="79" t="s">
        <v>1398</v>
      </c>
      <c r="B4" s="111" t="s">
        <v>261</v>
      </c>
      <c r="C4" s="79">
        <f>VLOOKUP(GroupVertices[[#This Row],[Vertex]],Vertices[],MATCH("ID",Vertices[[#Headers],[Vertex]:[Top Word Pairs in Video1 Comment by Salience]],0),FALSE)</f>
        <v>75</v>
      </c>
    </row>
    <row r="5" spans="1:3" ht="15">
      <c r="A5" s="79" t="s">
        <v>1398</v>
      </c>
      <c r="B5" s="111" t="s">
        <v>258</v>
      </c>
      <c r="C5" s="79">
        <f>VLOOKUP(GroupVertices[[#This Row],[Vertex]],Vertices[],MATCH("ID",Vertices[[#Headers],[Vertex]:[Top Word Pairs in Video1 Comment by Salience]],0),FALSE)</f>
        <v>49</v>
      </c>
    </row>
    <row r="6" spans="1:3" ht="15">
      <c r="A6" s="79" t="s">
        <v>1398</v>
      </c>
      <c r="B6" s="111" t="s">
        <v>243</v>
      </c>
      <c r="C6" s="79">
        <f>VLOOKUP(GroupVertices[[#This Row],[Vertex]],Vertices[],MATCH("ID",Vertices[[#Headers],[Vertex]:[Top Word Pairs in Video1 Comment by Salience]],0),FALSE)</f>
        <v>37</v>
      </c>
    </row>
    <row r="7" spans="1:3" ht="15">
      <c r="A7" s="79" t="s">
        <v>1398</v>
      </c>
      <c r="B7" s="111" t="s">
        <v>219</v>
      </c>
      <c r="C7" s="79">
        <f>VLOOKUP(GroupVertices[[#This Row],[Vertex]],Vertices[],MATCH("ID",Vertices[[#Headers],[Vertex]:[Top Word Pairs in Video1 Comment by Salience]],0),FALSE)</f>
        <v>21</v>
      </c>
    </row>
    <row r="8" spans="1:3" ht="15">
      <c r="A8" s="79" t="s">
        <v>1398</v>
      </c>
      <c r="B8" s="111" t="s">
        <v>225</v>
      </c>
      <c r="C8" s="79">
        <f>VLOOKUP(GroupVertices[[#This Row],[Vertex]],Vertices[],MATCH("ID",Vertices[[#Headers],[Vertex]:[Top Word Pairs in Video1 Comment by Salience]],0),FALSE)</f>
        <v>27</v>
      </c>
    </row>
    <row r="9" spans="1:3" ht="15">
      <c r="A9" s="79" t="s">
        <v>1398</v>
      </c>
      <c r="B9" s="111" t="s">
        <v>210</v>
      </c>
      <c r="C9" s="79">
        <f>VLOOKUP(GroupVertices[[#This Row],[Vertex]],Vertices[],MATCH("ID",Vertices[[#Headers],[Vertex]:[Top Word Pairs in Video1 Comment by Salience]],0),FALSE)</f>
        <v>3</v>
      </c>
    </row>
    <row r="10" spans="1:3" ht="15">
      <c r="A10" s="79" t="s">
        <v>1398</v>
      </c>
      <c r="B10" s="111" t="s">
        <v>273</v>
      </c>
      <c r="C10" s="79">
        <f>VLOOKUP(GroupVertices[[#This Row],[Vertex]],Vertices[],MATCH("ID",Vertices[[#Headers],[Vertex]:[Top Word Pairs in Video1 Comment by Salience]],0),FALSE)</f>
        <v>38</v>
      </c>
    </row>
    <row r="11" spans="1:3" ht="15">
      <c r="A11" s="79" t="s">
        <v>1398</v>
      </c>
      <c r="B11" s="111" t="s">
        <v>249</v>
      </c>
      <c r="C11" s="79">
        <f>VLOOKUP(GroupVertices[[#This Row],[Vertex]],Vertices[],MATCH("ID",Vertices[[#Headers],[Vertex]:[Top Word Pairs in Video1 Comment by Salience]],0),FALSE)</f>
        <v>60</v>
      </c>
    </row>
    <row r="12" spans="1:3" ht="15">
      <c r="A12" s="79" t="s">
        <v>1398</v>
      </c>
      <c r="B12" s="111" t="s">
        <v>247</v>
      </c>
      <c r="C12" s="79">
        <f>VLOOKUP(GroupVertices[[#This Row],[Vertex]],Vertices[],MATCH("ID",Vertices[[#Headers],[Vertex]:[Top Word Pairs in Video1 Comment by Salience]],0),FALSE)</f>
        <v>20</v>
      </c>
    </row>
    <row r="13" spans="1:3" ht="15">
      <c r="A13" s="79" t="s">
        <v>1398</v>
      </c>
      <c r="B13" s="111" t="s">
        <v>222</v>
      </c>
      <c r="C13" s="79">
        <f>VLOOKUP(GroupVertices[[#This Row],[Vertex]],Vertices[],MATCH("ID",Vertices[[#Headers],[Vertex]:[Top Word Pairs in Video1 Comment by Salience]],0),FALSE)</f>
        <v>24</v>
      </c>
    </row>
    <row r="14" spans="1:3" ht="15">
      <c r="A14" s="79" t="s">
        <v>1398</v>
      </c>
      <c r="B14" s="111" t="s">
        <v>246</v>
      </c>
      <c r="C14" s="79">
        <f>VLOOKUP(GroupVertices[[#This Row],[Vertex]],Vertices[],MATCH("ID",Vertices[[#Headers],[Vertex]:[Top Word Pairs in Video1 Comment by Salience]],0),FALSE)</f>
        <v>59</v>
      </c>
    </row>
    <row r="15" spans="1:3" ht="15">
      <c r="A15" s="79" t="s">
        <v>1398</v>
      </c>
      <c r="B15" s="111" t="s">
        <v>234</v>
      </c>
      <c r="C15" s="79">
        <f>VLOOKUP(GroupVertices[[#This Row],[Vertex]],Vertices[],MATCH("ID",Vertices[[#Headers],[Vertex]:[Top Word Pairs in Video1 Comment by Salience]],0),FALSE)</f>
        <v>40</v>
      </c>
    </row>
    <row r="16" spans="1:3" ht="15">
      <c r="A16" s="79" t="s">
        <v>1398</v>
      </c>
      <c r="B16" s="111" t="s">
        <v>280</v>
      </c>
      <c r="C16" s="79">
        <f>VLOOKUP(GroupVertices[[#This Row],[Vertex]],Vertices[],MATCH("ID",Vertices[[#Headers],[Vertex]:[Top Word Pairs in Video1 Comment by Salience]],0),FALSE)</f>
        <v>58</v>
      </c>
    </row>
    <row r="17" spans="1:3" ht="15">
      <c r="A17" s="79" t="s">
        <v>1398</v>
      </c>
      <c r="B17" s="111" t="s">
        <v>238</v>
      </c>
      <c r="C17" s="79">
        <f>VLOOKUP(GroupVertices[[#This Row],[Vertex]],Vertices[],MATCH("ID",Vertices[[#Headers],[Vertex]:[Top Word Pairs in Video1 Comment by Salience]],0),FALSE)</f>
        <v>47</v>
      </c>
    </row>
    <row r="18" spans="1:3" ht="15">
      <c r="A18" s="79" t="s">
        <v>1398</v>
      </c>
      <c r="B18" s="111" t="s">
        <v>226</v>
      </c>
      <c r="C18" s="79">
        <f>VLOOKUP(GroupVertices[[#This Row],[Vertex]],Vertices[],MATCH("ID",Vertices[[#Headers],[Vertex]:[Top Word Pairs in Video1 Comment by Salience]],0),FALSE)</f>
        <v>28</v>
      </c>
    </row>
    <row r="19" spans="1:3" ht="15">
      <c r="A19" s="79" t="s">
        <v>1398</v>
      </c>
      <c r="B19" s="111" t="s">
        <v>227</v>
      </c>
      <c r="C19" s="79">
        <f>VLOOKUP(GroupVertices[[#This Row],[Vertex]],Vertices[],MATCH("ID",Vertices[[#Headers],[Vertex]:[Top Word Pairs in Video1 Comment by Salience]],0),FALSE)</f>
        <v>29</v>
      </c>
    </row>
    <row r="20" spans="1:3" ht="15">
      <c r="A20" s="79" t="s">
        <v>1398</v>
      </c>
      <c r="B20" s="111" t="s">
        <v>223</v>
      </c>
      <c r="C20" s="79">
        <f>VLOOKUP(GroupVertices[[#This Row],[Vertex]],Vertices[],MATCH("ID",Vertices[[#Headers],[Vertex]:[Top Word Pairs in Video1 Comment by Salience]],0),FALSE)</f>
        <v>25</v>
      </c>
    </row>
    <row r="21" spans="1:3" ht="15">
      <c r="A21" s="79" t="s">
        <v>1398</v>
      </c>
      <c r="B21" s="111" t="s">
        <v>269</v>
      </c>
      <c r="C21" s="79">
        <f>VLOOKUP(GroupVertices[[#This Row],[Vertex]],Vertices[],MATCH("ID",Vertices[[#Headers],[Vertex]:[Top Word Pairs in Video1 Comment by Salience]],0),FALSE)</f>
        <v>14</v>
      </c>
    </row>
    <row r="22" spans="1:3" ht="15">
      <c r="A22" s="79" t="s">
        <v>1398</v>
      </c>
      <c r="B22" s="111" t="s">
        <v>218</v>
      </c>
      <c r="C22" s="79">
        <f>VLOOKUP(GroupVertices[[#This Row],[Vertex]],Vertices[],MATCH("ID",Vertices[[#Headers],[Vertex]:[Top Word Pairs in Video1 Comment by Salience]],0),FALSE)</f>
        <v>19</v>
      </c>
    </row>
    <row r="23" spans="1:3" ht="15">
      <c r="A23" s="79" t="s">
        <v>1398</v>
      </c>
      <c r="B23" s="111" t="s">
        <v>264</v>
      </c>
      <c r="C23" s="79">
        <f>VLOOKUP(GroupVertices[[#This Row],[Vertex]],Vertices[],MATCH("ID",Vertices[[#Headers],[Vertex]:[Top Word Pairs in Video1 Comment by Salience]],0),FALSE)</f>
        <v>4</v>
      </c>
    </row>
    <row r="24" spans="1:3" ht="15">
      <c r="A24" s="79" t="s">
        <v>1399</v>
      </c>
      <c r="B24" s="111" t="s">
        <v>262</v>
      </c>
      <c r="C24" s="79">
        <f>VLOOKUP(GroupVertices[[#This Row],[Vertex]],Vertices[],MATCH("ID",Vertices[[#Headers],[Vertex]:[Top Word Pairs in Video1 Comment by Salience]],0),FALSE)</f>
        <v>77</v>
      </c>
    </row>
    <row r="25" spans="1:3" ht="15">
      <c r="A25" s="79" t="s">
        <v>1399</v>
      </c>
      <c r="B25" s="111" t="s">
        <v>286</v>
      </c>
      <c r="C25" s="79">
        <f>VLOOKUP(GroupVertices[[#This Row],[Vertex]],Vertices[],MATCH("ID",Vertices[[#Headers],[Vertex]:[Top Word Pairs in Video1 Comment by Salience]],0),FALSE)</f>
        <v>78</v>
      </c>
    </row>
    <row r="26" spans="1:3" ht="15">
      <c r="A26" s="79" t="s">
        <v>1399</v>
      </c>
      <c r="B26" s="111" t="s">
        <v>252</v>
      </c>
      <c r="C26" s="79">
        <f>VLOOKUP(GroupVertices[[#This Row],[Vertex]],Vertices[],MATCH("ID",Vertices[[#Headers],[Vertex]:[Top Word Pairs in Video1 Comment by Salience]],0),FALSE)</f>
        <v>64</v>
      </c>
    </row>
    <row r="27" spans="1:3" ht="15">
      <c r="A27" s="79" t="s">
        <v>1399</v>
      </c>
      <c r="B27" s="111" t="s">
        <v>251</v>
      </c>
      <c r="C27" s="79">
        <f>VLOOKUP(GroupVertices[[#This Row],[Vertex]],Vertices[],MATCH("ID",Vertices[[#Headers],[Vertex]:[Top Word Pairs in Video1 Comment by Salience]],0),FALSE)</f>
        <v>62</v>
      </c>
    </row>
    <row r="28" spans="1:3" ht="15">
      <c r="A28" s="79" t="s">
        <v>1399</v>
      </c>
      <c r="B28" s="111" t="s">
        <v>231</v>
      </c>
      <c r="C28" s="79">
        <f>VLOOKUP(GroupVertices[[#This Row],[Vertex]],Vertices[],MATCH("ID",Vertices[[#Headers],[Vertex]:[Top Word Pairs in Video1 Comment by Salience]],0),FALSE)</f>
        <v>35</v>
      </c>
    </row>
    <row r="29" spans="1:3" ht="15">
      <c r="A29" s="79" t="s">
        <v>1399</v>
      </c>
      <c r="B29" s="111" t="s">
        <v>259</v>
      </c>
      <c r="C29" s="79">
        <f>VLOOKUP(GroupVertices[[#This Row],[Vertex]],Vertices[],MATCH("ID",Vertices[[#Headers],[Vertex]:[Top Word Pairs in Video1 Comment by Salience]],0),FALSE)</f>
        <v>73</v>
      </c>
    </row>
    <row r="30" spans="1:3" ht="15">
      <c r="A30" s="79" t="s">
        <v>1399</v>
      </c>
      <c r="B30" s="111" t="s">
        <v>220</v>
      </c>
      <c r="C30" s="79">
        <f>VLOOKUP(GroupVertices[[#This Row],[Vertex]],Vertices[],MATCH("ID",Vertices[[#Headers],[Vertex]:[Top Word Pairs in Video1 Comment by Salience]],0),FALSE)</f>
        <v>22</v>
      </c>
    </row>
    <row r="31" spans="1:3" ht="15">
      <c r="A31" s="79" t="s">
        <v>1399</v>
      </c>
      <c r="B31" s="111" t="s">
        <v>285</v>
      </c>
      <c r="C31" s="79">
        <f>VLOOKUP(GroupVertices[[#This Row],[Vertex]],Vertices[],MATCH("ID",Vertices[[#Headers],[Vertex]:[Top Word Pairs in Video1 Comment by Salience]],0),FALSE)</f>
        <v>76</v>
      </c>
    </row>
    <row r="32" spans="1:3" ht="15">
      <c r="A32" s="79" t="s">
        <v>1399</v>
      </c>
      <c r="B32" s="111" t="s">
        <v>260</v>
      </c>
      <c r="C32" s="79">
        <f>VLOOKUP(GroupVertices[[#This Row],[Vertex]],Vertices[],MATCH("ID",Vertices[[#Headers],[Vertex]:[Top Word Pairs in Video1 Comment by Salience]],0),FALSE)</f>
        <v>74</v>
      </c>
    </row>
    <row r="33" spans="1:3" ht="15">
      <c r="A33" s="79" t="s">
        <v>1399</v>
      </c>
      <c r="B33" s="111" t="s">
        <v>239</v>
      </c>
      <c r="C33" s="79">
        <f>VLOOKUP(GroupVertices[[#This Row],[Vertex]],Vertices[],MATCH("ID",Vertices[[#Headers],[Vertex]:[Top Word Pairs in Video1 Comment by Salience]],0),FALSE)</f>
        <v>50</v>
      </c>
    </row>
    <row r="34" spans="1:3" ht="15">
      <c r="A34" s="79" t="s">
        <v>1399</v>
      </c>
      <c r="B34" s="111" t="s">
        <v>230</v>
      </c>
      <c r="C34" s="79">
        <f>VLOOKUP(GroupVertices[[#This Row],[Vertex]],Vertices[],MATCH("ID",Vertices[[#Headers],[Vertex]:[Top Word Pairs in Video1 Comment by Salience]],0),FALSE)</f>
        <v>33</v>
      </c>
    </row>
    <row r="35" spans="1:3" ht="15">
      <c r="A35" s="79" t="s">
        <v>1399</v>
      </c>
      <c r="B35" s="111" t="s">
        <v>275</v>
      </c>
      <c r="C35" s="79">
        <f>VLOOKUP(GroupVertices[[#This Row],[Vertex]],Vertices[],MATCH("ID",Vertices[[#Headers],[Vertex]:[Top Word Pairs in Video1 Comment by Salience]],0),FALSE)</f>
        <v>43</v>
      </c>
    </row>
    <row r="36" spans="1:3" ht="15">
      <c r="A36" s="79" t="s">
        <v>1399</v>
      </c>
      <c r="B36" s="111" t="s">
        <v>265</v>
      </c>
      <c r="C36" s="79">
        <f>VLOOKUP(GroupVertices[[#This Row],[Vertex]],Vertices[],MATCH("ID",Vertices[[#Headers],[Vertex]:[Top Word Pairs in Video1 Comment by Salience]],0),FALSE)</f>
        <v>6</v>
      </c>
    </row>
    <row r="37" spans="1:3" ht="15">
      <c r="A37" s="79" t="s">
        <v>1399</v>
      </c>
      <c r="B37" s="111" t="s">
        <v>281</v>
      </c>
      <c r="C37" s="79">
        <f>VLOOKUP(GroupVertices[[#This Row],[Vertex]],Vertices[],MATCH("ID",Vertices[[#Headers],[Vertex]:[Top Word Pairs in Video1 Comment by Salience]],0),FALSE)</f>
        <v>63</v>
      </c>
    </row>
    <row r="38" spans="1:3" ht="15">
      <c r="A38" s="79" t="s">
        <v>1399</v>
      </c>
      <c r="B38" s="111" t="s">
        <v>228</v>
      </c>
      <c r="C38" s="79">
        <f>VLOOKUP(GroupVertices[[#This Row],[Vertex]],Vertices[],MATCH("ID",Vertices[[#Headers],[Vertex]:[Top Word Pairs in Video1 Comment by Salience]],0),FALSE)</f>
        <v>30</v>
      </c>
    </row>
    <row r="39" spans="1:3" ht="15">
      <c r="A39" s="79" t="s">
        <v>1399</v>
      </c>
      <c r="B39" s="111" t="s">
        <v>229</v>
      </c>
      <c r="C39" s="79">
        <f>VLOOKUP(GroupVertices[[#This Row],[Vertex]],Vertices[],MATCH("ID",Vertices[[#Headers],[Vertex]:[Top Word Pairs in Video1 Comment by Salience]],0),FALSE)</f>
        <v>32</v>
      </c>
    </row>
    <row r="40" spans="1:3" ht="15">
      <c r="A40" s="79" t="s">
        <v>1399</v>
      </c>
      <c r="B40" s="111" t="s">
        <v>272</v>
      </c>
      <c r="C40" s="79">
        <f>VLOOKUP(GroupVertices[[#This Row],[Vertex]],Vertices[],MATCH("ID",Vertices[[#Headers],[Vertex]:[Top Word Pairs in Video1 Comment by Salience]],0),FALSE)</f>
        <v>34</v>
      </c>
    </row>
    <row r="41" spans="1:3" ht="15">
      <c r="A41" s="79" t="s">
        <v>1399</v>
      </c>
      <c r="B41" s="111" t="s">
        <v>271</v>
      </c>
      <c r="C41" s="79">
        <f>VLOOKUP(GroupVertices[[#This Row],[Vertex]],Vertices[],MATCH("ID",Vertices[[#Headers],[Vertex]:[Top Word Pairs in Video1 Comment by Salience]],0),FALSE)</f>
        <v>31</v>
      </c>
    </row>
    <row r="42" spans="1:3" ht="15">
      <c r="A42" s="79" t="s">
        <v>1399</v>
      </c>
      <c r="B42" s="111" t="s">
        <v>211</v>
      </c>
      <c r="C42" s="79">
        <f>VLOOKUP(GroupVertices[[#This Row],[Vertex]],Vertices[],MATCH("ID",Vertices[[#Headers],[Vertex]:[Top Word Pairs in Video1 Comment by Salience]],0),FALSE)</f>
        <v>5</v>
      </c>
    </row>
    <row r="43" spans="1:3" ht="15">
      <c r="A43" s="79" t="s">
        <v>1400</v>
      </c>
      <c r="B43" s="111" t="s">
        <v>725</v>
      </c>
      <c r="C43" s="79">
        <f>VLOOKUP(GroupVertices[[#This Row],[Vertex]],Vertices[],MATCH("ID",Vertices[[#Headers],[Vertex]:[Top Word Pairs in Video1 Comment by Salience]],0),FALSE)</f>
        <v>80</v>
      </c>
    </row>
    <row r="44" spans="1:3" ht="15">
      <c r="A44" s="79" t="s">
        <v>1400</v>
      </c>
      <c r="B44" s="111" t="s">
        <v>726</v>
      </c>
      <c r="C44" s="79">
        <f>VLOOKUP(GroupVertices[[#This Row],[Vertex]],Vertices[],MATCH("ID",Vertices[[#Headers],[Vertex]:[Top Word Pairs in Video1 Comment by Salience]],0),FALSE)</f>
        <v>81</v>
      </c>
    </row>
    <row r="45" spans="1:3" ht="15">
      <c r="A45" s="79" t="s">
        <v>1400</v>
      </c>
      <c r="B45" s="111" t="s">
        <v>727</v>
      </c>
      <c r="C45" s="79">
        <f>VLOOKUP(GroupVertices[[#This Row],[Vertex]],Vertices[],MATCH("ID",Vertices[[#Headers],[Vertex]:[Top Word Pairs in Video1 Comment by Salience]],0),FALSE)</f>
        <v>82</v>
      </c>
    </row>
    <row r="46" spans="1:3" ht="15">
      <c r="A46" s="79" t="s">
        <v>1400</v>
      </c>
      <c r="B46" s="111" t="s">
        <v>728</v>
      </c>
      <c r="C46" s="79">
        <f>VLOOKUP(GroupVertices[[#This Row],[Vertex]],Vertices[],MATCH("ID",Vertices[[#Headers],[Vertex]:[Top Word Pairs in Video1 Comment by Salience]],0),FALSE)</f>
        <v>83</v>
      </c>
    </row>
    <row r="47" spans="1:3" ht="15">
      <c r="A47" s="79" t="s">
        <v>1400</v>
      </c>
      <c r="B47" s="111" t="s">
        <v>729</v>
      </c>
      <c r="C47" s="79">
        <f>VLOOKUP(GroupVertices[[#This Row],[Vertex]],Vertices[],MATCH("ID",Vertices[[#Headers],[Vertex]:[Top Word Pairs in Video1 Comment by Salience]],0),FALSE)</f>
        <v>84</v>
      </c>
    </row>
    <row r="48" spans="1:3" ht="15">
      <c r="A48" s="79" t="s">
        <v>1400</v>
      </c>
      <c r="B48" s="111" t="s">
        <v>730</v>
      </c>
      <c r="C48" s="79">
        <f>VLOOKUP(GroupVertices[[#This Row],[Vertex]],Vertices[],MATCH("ID",Vertices[[#Headers],[Vertex]:[Top Word Pairs in Video1 Comment by Salience]],0),FALSE)</f>
        <v>85</v>
      </c>
    </row>
    <row r="49" spans="1:3" ht="15">
      <c r="A49" s="79" t="s">
        <v>1400</v>
      </c>
      <c r="B49" s="111" t="s">
        <v>731</v>
      </c>
      <c r="C49" s="79">
        <f>VLOOKUP(GroupVertices[[#This Row],[Vertex]],Vertices[],MATCH("ID",Vertices[[#Headers],[Vertex]:[Top Word Pairs in Video1 Comment by Salience]],0),FALSE)</f>
        <v>86</v>
      </c>
    </row>
    <row r="50" spans="1:3" ht="15">
      <c r="A50" s="79" t="s">
        <v>1400</v>
      </c>
      <c r="B50" s="111" t="s">
        <v>732</v>
      </c>
      <c r="C50" s="79">
        <f>VLOOKUP(GroupVertices[[#This Row],[Vertex]],Vertices[],MATCH("ID",Vertices[[#Headers],[Vertex]:[Top Word Pairs in Video1 Comment by Salience]],0),FALSE)</f>
        <v>87</v>
      </c>
    </row>
    <row r="51" spans="1:3" ht="15">
      <c r="A51" s="79" t="s">
        <v>1400</v>
      </c>
      <c r="B51" s="111" t="s">
        <v>733</v>
      </c>
      <c r="C51" s="79">
        <f>VLOOKUP(GroupVertices[[#This Row],[Vertex]],Vertices[],MATCH("ID",Vertices[[#Headers],[Vertex]:[Top Word Pairs in Video1 Comment by Salience]],0),FALSE)</f>
        <v>88</v>
      </c>
    </row>
    <row r="52" spans="1:3" ht="15">
      <c r="A52" s="79" t="s">
        <v>1400</v>
      </c>
      <c r="B52" s="111" t="s">
        <v>734</v>
      </c>
      <c r="C52" s="79">
        <f>VLOOKUP(GroupVertices[[#This Row],[Vertex]],Vertices[],MATCH("ID",Vertices[[#Headers],[Vertex]:[Top Word Pairs in Video1 Comment by Salience]],0),FALSE)</f>
        <v>89</v>
      </c>
    </row>
    <row r="53" spans="1:3" ht="15">
      <c r="A53" s="79" t="s">
        <v>1400</v>
      </c>
      <c r="B53" s="111" t="s">
        <v>735</v>
      </c>
      <c r="C53" s="79">
        <f>VLOOKUP(GroupVertices[[#This Row],[Vertex]],Vertices[],MATCH("ID",Vertices[[#Headers],[Vertex]:[Top Word Pairs in Video1 Comment by Salience]],0),FALSE)</f>
        <v>90</v>
      </c>
    </row>
    <row r="54" spans="1:3" ht="15">
      <c r="A54" s="79" t="s">
        <v>1400</v>
      </c>
      <c r="B54" s="111" t="s">
        <v>736</v>
      </c>
      <c r="C54" s="79">
        <f>VLOOKUP(GroupVertices[[#This Row],[Vertex]],Vertices[],MATCH("ID",Vertices[[#Headers],[Vertex]:[Top Word Pairs in Video1 Comment by Salience]],0),FALSE)</f>
        <v>91</v>
      </c>
    </row>
    <row r="55" spans="1:3" ht="15">
      <c r="A55" s="79" t="s">
        <v>1400</v>
      </c>
      <c r="B55" s="111" t="s">
        <v>737</v>
      </c>
      <c r="C55" s="79">
        <f>VLOOKUP(GroupVertices[[#This Row],[Vertex]],Vertices[],MATCH("ID",Vertices[[#Headers],[Vertex]:[Top Word Pairs in Video1 Comment by Salience]],0),FALSE)</f>
        <v>92</v>
      </c>
    </row>
    <row r="56" spans="1:3" ht="15">
      <c r="A56" s="79" t="s">
        <v>1400</v>
      </c>
      <c r="B56" s="111" t="s">
        <v>738</v>
      </c>
      <c r="C56" s="79">
        <f>VLOOKUP(GroupVertices[[#This Row],[Vertex]],Vertices[],MATCH("ID",Vertices[[#Headers],[Vertex]:[Top Word Pairs in Video1 Comment by Salience]],0),FALSE)</f>
        <v>93</v>
      </c>
    </row>
    <row r="57" spans="1:3" ht="15">
      <c r="A57" s="79" t="s">
        <v>1400</v>
      </c>
      <c r="B57" s="111" t="s">
        <v>739</v>
      </c>
      <c r="C57" s="79">
        <f>VLOOKUP(GroupVertices[[#This Row],[Vertex]],Vertices[],MATCH("ID",Vertices[[#Headers],[Vertex]:[Top Word Pairs in Video1 Comment by Salience]],0),FALSE)</f>
        <v>94</v>
      </c>
    </row>
    <row r="58" spans="1:3" ht="15">
      <c r="A58" s="79" t="s">
        <v>1400</v>
      </c>
      <c r="B58" s="111" t="s">
        <v>740</v>
      </c>
      <c r="C58" s="79">
        <f>VLOOKUP(GroupVertices[[#This Row],[Vertex]],Vertices[],MATCH("ID",Vertices[[#Headers],[Vertex]:[Top Word Pairs in Video1 Comment by Salience]],0),FALSE)</f>
        <v>95</v>
      </c>
    </row>
    <row r="59" spans="1:3" ht="15">
      <c r="A59" s="79" t="s">
        <v>1400</v>
      </c>
      <c r="B59" s="111" t="s">
        <v>741</v>
      </c>
      <c r="C59" s="79">
        <f>VLOOKUP(GroupVertices[[#This Row],[Vertex]],Vertices[],MATCH("ID",Vertices[[#Headers],[Vertex]:[Top Word Pairs in Video1 Comment by Salience]],0),FALSE)</f>
        <v>96</v>
      </c>
    </row>
    <row r="60" spans="1:3" ht="15">
      <c r="A60" s="79" t="s">
        <v>1400</v>
      </c>
      <c r="B60" s="111" t="s">
        <v>742</v>
      </c>
      <c r="C60" s="79">
        <f>VLOOKUP(GroupVertices[[#This Row],[Vertex]],Vertices[],MATCH("ID",Vertices[[#Headers],[Vertex]:[Top Word Pairs in Video1 Comment by Salience]],0),FALSE)</f>
        <v>97</v>
      </c>
    </row>
    <row r="61" spans="1:3" ht="15">
      <c r="A61" s="79" t="s">
        <v>1401</v>
      </c>
      <c r="B61" s="111" t="s">
        <v>240</v>
      </c>
      <c r="C61" s="79">
        <f>VLOOKUP(GroupVertices[[#This Row],[Vertex]],Vertices[],MATCH("ID",Vertices[[#Headers],[Vertex]:[Top Word Pairs in Video1 Comment by Salience]],0),FALSE)</f>
        <v>51</v>
      </c>
    </row>
    <row r="62" spans="1:3" ht="15">
      <c r="A62" s="79" t="s">
        <v>1401</v>
      </c>
      <c r="B62" s="111" t="s">
        <v>233</v>
      </c>
      <c r="C62" s="79">
        <f>VLOOKUP(GroupVertices[[#This Row],[Vertex]],Vertices[],MATCH("ID",Vertices[[#Headers],[Vertex]:[Top Word Pairs in Video1 Comment by Salience]],0),FALSE)</f>
        <v>39</v>
      </c>
    </row>
    <row r="63" spans="1:3" ht="15">
      <c r="A63" s="79" t="s">
        <v>1401</v>
      </c>
      <c r="B63" s="111" t="s">
        <v>241</v>
      </c>
      <c r="C63" s="79">
        <f>VLOOKUP(GroupVertices[[#This Row],[Vertex]],Vertices[],MATCH("ID",Vertices[[#Headers],[Vertex]:[Top Word Pairs in Video1 Comment by Salience]],0),FALSE)</f>
        <v>52</v>
      </c>
    </row>
    <row r="64" spans="1:3" ht="15">
      <c r="A64" s="79" t="s">
        <v>1401</v>
      </c>
      <c r="B64" s="111" t="s">
        <v>277</v>
      </c>
      <c r="C64" s="79">
        <f>VLOOKUP(GroupVertices[[#This Row],[Vertex]],Vertices[],MATCH("ID",Vertices[[#Headers],[Vertex]:[Top Word Pairs in Video1 Comment by Salience]],0),FALSE)</f>
        <v>53</v>
      </c>
    </row>
    <row r="65" spans="1:3" ht="15">
      <c r="A65" s="79" t="s">
        <v>1401</v>
      </c>
      <c r="B65" s="111" t="s">
        <v>274</v>
      </c>
      <c r="C65" s="79">
        <f>VLOOKUP(GroupVertices[[#This Row],[Vertex]],Vertices[],MATCH("ID",Vertices[[#Headers],[Vertex]:[Top Word Pairs in Video1 Comment by Salience]],0),FALSE)</f>
        <v>42</v>
      </c>
    </row>
    <row r="66" spans="1:3" ht="15">
      <c r="A66" s="79" t="s">
        <v>1401</v>
      </c>
      <c r="B66" s="111" t="s">
        <v>237</v>
      </c>
      <c r="C66" s="79">
        <f>VLOOKUP(GroupVertices[[#This Row],[Vertex]],Vertices[],MATCH("ID",Vertices[[#Headers],[Vertex]:[Top Word Pairs in Video1 Comment by Salience]],0),FALSE)</f>
        <v>45</v>
      </c>
    </row>
    <row r="67" spans="1:3" ht="15">
      <c r="A67" s="79" t="s">
        <v>1401</v>
      </c>
      <c r="B67" s="111" t="s">
        <v>276</v>
      </c>
      <c r="C67" s="79">
        <f>VLOOKUP(GroupVertices[[#This Row],[Vertex]],Vertices[],MATCH("ID",Vertices[[#Headers],[Vertex]:[Top Word Pairs in Video1 Comment by Salience]],0),FALSE)</f>
        <v>46</v>
      </c>
    </row>
    <row r="68" spans="1:3" ht="15">
      <c r="A68" s="79" t="s">
        <v>1401</v>
      </c>
      <c r="B68" s="111" t="s">
        <v>235</v>
      </c>
      <c r="C68" s="79">
        <f>VLOOKUP(GroupVertices[[#This Row],[Vertex]],Vertices[],MATCH("ID",Vertices[[#Headers],[Vertex]:[Top Word Pairs in Video1 Comment by Salience]],0),FALSE)</f>
        <v>41</v>
      </c>
    </row>
    <row r="69" spans="1:3" ht="15">
      <c r="A69" s="79" t="s">
        <v>1402</v>
      </c>
      <c r="B69" s="111" t="s">
        <v>255</v>
      </c>
      <c r="C69" s="79">
        <f>VLOOKUP(GroupVertices[[#This Row],[Vertex]],Vertices[],MATCH("ID",Vertices[[#Headers],[Vertex]:[Top Word Pairs in Video1 Comment by Salience]],0),FALSE)</f>
        <v>69</v>
      </c>
    </row>
    <row r="70" spans="1:3" ht="15">
      <c r="A70" s="79" t="s">
        <v>1402</v>
      </c>
      <c r="B70" s="111" t="s">
        <v>244</v>
      </c>
      <c r="C70" s="79">
        <f>VLOOKUP(GroupVertices[[#This Row],[Vertex]],Vertices[],MATCH("ID",Vertices[[#Headers],[Vertex]:[Top Word Pairs in Video1 Comment by Salience]],0),FALSE)</f>
        <v>55</v>
      </c>
    </row>
    <row r="71" spans="1:3" ht="15">
      <c r="A71" s="79" t="s">
        <v>1402</v>
      </c>
      <c r="B71" s="111" t="s">
        <v>278</v>
      </c>
      <c r="C71" s="79">
        <f>VLOOKUP(GroupVertices[[#This Row],[Vertex]],Vertices[],MATCH("ID",Vertices[[#Headers],[Vertex]:[Top Word Pairs in Video1 Comment by Salience]],0),FALSE)</f>
        <v>54</v>
      </c>
    </row>
    <row r="72" spans="1:3" ht="15">
      <c r="A72" s="79" t="s">
        <v>1402</v>
      </c>
      <c r="B72" s="111" t="s">
        <v>253</v>
      </c>
      <c r="C72" s="79">
        <f>VLOOKUP(GroupVertices[[#This Row],[Vertex]],Vertices[],MATCH("ID",Vertices[[#Headers],[Vertex]:[Top Word Pairs in Video1 Comment by Salience]],0),FALSE)</f>
        <v>65</v>
      </c>
    </row>
    <row r="73" spans="1:3" ht="15">
      <c r="A73" s="79" t="s">
        <v>1402</v>
      </c>
      <c r="B73" s="111" t="s">
        <v>236</v>
      </c>
      <c r="C73" s="79">
        <f>VLOOKUP(GroupVertices[[#This Row],[Vertex]],Vertices[],MATCH("ID",Vertices[[#Headers],[Vertex]:[Top Word Pairs in Video1 Comment by Salience]],0),FALSE)</f>
        <v>44</v>
      </c>
    </row>
    <row r="74" spans="1:3" ht="15">
      <c r="A74" s="79" t="s">
        <v>1402</v>
      </c>
      <c r="B74" s="111" t="s">
        <v>224</v>
      </c>
      <c r="C74" s="79">
        <f>VLOOKUP(GroupVertices[[#This Row],[Vertex]],Vertices[],MATCH("ID",Vertices[[#Headers],[Vertex]:[Top Word Pairs in Video1 Comment by Salience]],0),FALSE)</f>
        <v>26</v>
      </c>
    </row>
    <row r="75" spans="1:3" ht="15">
      <c r="A75" s="79" t="s">
        <v>1402</v>
      </c>
      <c r="B75" s="111" t="s">
        <v>242</v>
      </c>
      <c r="C75" s="79">
        <f>VLOOKUP(GroupVertices[[#This Row],[Vertex]],Vertices[],MATCH("ID",Vertices[[#Headers],[Vertex]:[Top Word Pairs in Video1 Comment by Salience]],0),FALSE)</f>
        <v>15</v>
      </c>
    </row>
    <row r="76" spans="1:3" ht="15">
      <c r="A76" s="79" t="s">
        <v>1403</v>
      </c>
      <c r="B76" s="111" t="s">
        <v>257</v>
      </c>
      <c r="C76" s="79">
        <f>VLOOKUP(GroupVertices[[#This Row],[Vertex]],Vertices[],MATCH("ID",Vertices[[#Headers],[Vertex]:[Top Word Pairs in Video1 Comment by Salience]],0),FALSE)</f>
        <v>72</v>
      </c>
    </row>
    <row r="77" spans="1:3" ht="15">
      <c r="A77" s="79" t="s">
        <v>1403</v>
      </c>
      <c r="B77" s="111" t="s">
        <v>212</v>
      </c>
      <c r="C77" s="79">
        <f>VLOOKUP(GroupVertices[[#This Row],[Vertex]],Vertices[],MATCH("ID",Vertices[[#Headers],[Vertex]:[Top Word Pairs in Video1 Comment by Salience]],0),FALSE)</f>
        <v>7</v>
      </c>
    </row>
    <row r="78" spans="1:3" ht="15">
      <c r="A78" s="79" t="s">
        <v>1403</v>
      </c>
      <c r="B78" s="111" t="s">
        <v>250</v>
      </c>
      <c r="C78" s="79">
        <f>VLOOKUP(GroupVertices[[#This Row],[Vertex]],Vertices[],MATCH("ID",Vertices[[#Headers],[Vertex]:[Top Word Pairs in Video1 Comment by Salience]],0),FALSE)</f>
        <v>61</v>
      </c>
    </row>
    <row r="79" spans="1:3" ht="15">
      <c r="A79" s="79" t="s">
        <v>1403</v>
      </c>
      <c r="B79" s="111" t="s">
        <v>215</v>
      </c>
      <c r="C79" s="79">
        <f>VLOOKUP(GroupVertices[[#This Row],[Vertex]],Vertices[],MATCH("ID",Vertices[[#Headers],[Vertex]:[Top Word Pairs in Video1 Comment by Salience]],0),FALSE)</f>
        <v>13</v>
      </c>
    </row>
    <row r="80" spans="1:3" ht="15">
      <c r="A80" s="79" t="s">
        <v>1403</v>
      </c>
      <c r="B80" s="111" t="s">
        <v>266</v>
      </c>
      <c r="C80" s="79">
        <f>VLOOKUP(GroupVertices[[#This Row],[Vertex]],Vertices[],MATCH("ID",Vertices[[#Headers],[Vertex]:[Top Word Pairs in Video1 Comment by Salience]],0),FALSE)</f>
        <v>8</v>
      </c>
    </row>
    <row r="81" spans="1:3" ht="15">
      <c r="A81" s="79" t="s">
        <v>1404</v>
      </c>
      <c r="B81" s="111" t="s">
        <v>254</v>
      </c>
      <c r="C81" s="79">
        <f>VLOOKUP(GroupVertices[[#This Row],[Vertex]],Vertices[],MATCH("ID",Vertices[[#Headers],[Vertex]:[Top Word Pairs in Video1 Comment by Salience]],0),FALSE)</f>
        <v>66</v>
      </c>
    </row>
    <row r="82" spans="1:3" ht="15">
      <c r="A82" s="79" t="s">
        <v>1404</v>
      </c>
      <c r="B82" s="111" t="s">
        <v>283</v>
      </c>
      <c r="C82" s="79">
        <f>VLOOKUP(GroupVertices[[#This Row],[Vertex]],Vertices[],MATCH("ID",Vertices[[#Headers],[Vertex]:[Top Word Pairs in Video1 Comment by Salience]],0),FALSE)</f>
        <v>68</v>
      </c>
    </row>
    <row r="83" spans="1:3" ht="15">
      <c r="A83" s="79" t="s">
        <v>1404</v>
      </c>
      <c r="B83" s="111" t="s">
        <v>213</v>
      </c>
      <c r="C83" s="79">
        <f>VLOOKUP(GroupVertices[[#This Row],[Vertex]],Vertices[],MATCH("ID",Vertices[[#Headers],[Vertex]:[Top Word Pairs in Video1 Comment by Salience]],0),FALSE)</f>
        <v>9</v>
      </c>
    </row>
    <row r="84" spans="1:3" ht="15">
      <c r="A84" s="79" t="s">
        <v>1404</v>
      </c>
      <c r="B84" s="111" t="s">
        <v>282</v>
      </c>
      <c r="C84" s="79">
        <f>VLOOKUP(GroupVertices[[#This Row],[Vertex]],Vertices[],MATCH("ID",Vertices[[#Headers],[Vertex]:[Top Word Pairs in Video1 Comment by Salience]],0),FALSE)</f>
        <v>67</v>
      </c>
    </row>
    <row r="85" spans="1:3" ht="15">
      <c r="A85" s="79" t="s">
        <v>1404</v>
      </c>
      <c r="B85" s="111" t="s">
        <v>267</v>
      </c>
      <c r="C85" s="79">
        <f>VLOOKUP(GroupVertices[[#This Row],[Vertex]],Vertices[],MATCH("ID",Vertices[[#Headers],[Vertex]:[Top Word Pairs in Video1 Comment by Salience]],0),FALSE)</f>
        <v>10</v>
      </c>
    </row>
    <row r="86" spans="1:3" ht="15">
      <c r="A86" s="79" t="s">
        <v>1405</v>
      </c>
      <c r="B86" s="111" t="s">
        <v>263</v>
      </c>
      <c r="C86" s="79">
        <f>VLOOKUP(GroupVertices[[#This Row],[Vertex]],Vertices[],MATCH("ID",Vertices[[#Headers],[Vertex]:[Top Word Pairs in Video1 Comment by Salience]],0),FALSE)</f>
        <v>79</v>
      </c>
    </row>
    <row r="87" spans="1:3" ht="15">
      <c r="A87" s="79" t="s">
        <v>1405</v>
      </c>
      <c r="B87" s="111" t="s">
        <v>284</v>
      </c>
      <c r="C87" s="79">
        <f>VLOOKUP(GroupVertices[[#This Row],[Vertex]],Vertices[],MATCH("ID",Vertices[[#Headers],[Vertex]:[Top Word Pairs in Video1 Comment by Salience]],0),FALSE)</f>
        <v>71</v>
      </c>
    </row>
    <row r="88" spans="1:3" ht="15">
      <c r="A88" s="79" t="s">
        <v>1405</v>
      </c>
      <c r="B88" s="111" t="s">
        <v>256</v>
      </c>
      <c r="C88" s="79">
        <f>VLOOKUP(GroupVertices[[#This Row],[Vertex]],Vertices[],MATCH("ID",Vertices[[#Headers],[Vertex]:[Top Word Pairs in Video1 Comment by Salience]],0),FALSE)</f>
        <v>70</v>
      </c>
    </row>
    <row r="89" spans="1:3" ht="15">
      <c r="A89" s="79" t="s">
        <v>1406</v>
      </c>
      <c r="B89" s="111" t="s">
        <v>217</v>
      </c>
      <c r="C89" s="79">
        <f>VLOOKUP(GroupVertices[[#This Row],[Vertex]],Vertices[],MATCH("ID",Vertices[[#Headers],[Vertex]:[Top Word Pairs in Video1 Comment by Salience]],0),FALSE)</f>
        <v>17</v>
      </c>
    </row>
    <row r="90" spans="1:3" ht="15">
      <c r="A90" s="79" t="s">
        <v>1406</v>
      </c>
      <c r="B90" s="111" t="s">
        <v>232</v>
      </c>
      <c r="C90" s="79">
        <f>VLOOKUP(GroupVertices[[#This Row],[Vertex]],Vertices[],MATCH("ID",Vertices[[#Headers],[Vertex]:[Top Word Pairs in Video1 Comment by Salience]],0),FALSE)</f>
        <v>36</v>
      </c>
    </row>
    <row r="91" spans="1:3" ht="15">
      <c r="A91" s="79" t="s">
        <v>1406</v>
      </c>
      <c r="B91" s="111" t="s">
        <v>270</v>
      </c>
      <c r="C91" s="79">
        <f>VLOOKUP(GroupVertices[[#This Row],[Vertex]],Vertices[],MATCH("ID",Vertices[[#Headers],[Vertex]:[Top Word Pairs in Video1 Comment by Salience]],0),FALSE)</f>
        <v>18</v>
      </c>
    </row>
    <row r="92" spans="1:3" ht="15">
      <c r="A92" s="79" t="s">
        <v>1407</v>
      </c>
      <c r="B92" s="111" t="s">
        <v>216</v>
      </c>
      <c r="C92" s="79">
        <f>VLOOKUP(GroupVertices[[#This Row],[Vertex]],Vertices[],MATCH("ID",Vertices[[#Headers],[Vertex]:[Top Word Pairs in Video1 Comment by Salience]],0),FALSE)</f>
        <v>16</v>
      </c>
    </row>
    <row r="93" spans="1:3" ht="15">
      <c r="A93" s="79" t="s">
        <v>1407</v>
      </c>
      <c r="B93" s="111" t="s">
        <v>214</v>
      </c>
      <c r="C93" s="79">
        <f>VLOOKUP(GroupVertices[[#This Row],[Vertex]],Vertices[],MATCH("ID",Vertices[[#Headers],[Vertex]:[Top Word Pairs in Video1 Comment by Salience]],0),FALSE)</f>
        <v>11</v>
      </c>
    </row>
    <row r="94" spans="1:3" ht="15">
      <c r="A94" s="79" t="s">
        <v>1407</v>
      </c>
      <c r="B94" s="111" t="s">
        <v>268</v>
      </c>
      <c r="C94" s="79">
        <f>VLOOKUP(GroupVertices[[#This Row],[Vertex]],Vertices[],MATCH("ID",Vertices[[#Headers],[Vertex]:[Top Word Pairs in Video1 Comment by Salience]],0),FALSE)</f>
        <v>12</v>
      </c>
    </row>
    <row r="95" spans="1:3" ht="15">
      <c r="A95" s="79" t="s">
        <v>1408</v>
      </c>
      <c r="B95" s="111" t="s">
        <v>245</v>
      </c>
      <c r="C95" s="79">
        <f>VLOOKUP(GroupVertices[[#This Row],[Vertex]],Vertices[],MATCH("ID",Vertices[[#Headers],[Vertex]:[Top Word Pairs in Video1 Comment by Salience]],0),FALSE)</f>
        <v>56</v>
      </c>
    </row>
    <row r="96" spans="1:3" ht="15">
      <c r="A96" s="79" t="s">
        <v>1408</v>
      </c>
      <c r="B96" s="111" t="s">
        <v>279</v>
      </c>
      <c r="C96" s="79">
        <f>VLOOKUP(GroupVertices[[#This Row],[Vertex]],Vertices[],MATCH("ID",Vertices[[#Headers],[Vertex]:[Top Word Pairs in Video1 Comment by Salience]],0),FALSE)</f>
        <v>57</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1426</v>
      </c>
      <c r="B2" s="34" t="s">
        <v>31</v>
      </c>
      <c r="D2" s="31">
        <f>MIN(Vertices[Degree])</f>
        <v>0</v>
      </c>
      <c r="E2" s="3">
        <f>COUNTIF(Vertices[Degree],"&gt;= "&amp;D2)-COUNTIF(Vertices[Degree],"&gt;="&amp;D3)</f>
        <v>18</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43</v>
      </c>
      <c r="L2" s="37">
        <f>MIN(Vertices[Closeness Centrality])</f>
        <v>0</v>
      </c>
      <c r="M2" s="38">
        <f>COUNTIF(Vertices[Closeness Centrality],"&gt;= "&amp;L2)-COUNTIF(Vertices[Closeness Centrality],"&gt;="&amp;L3)</f>
        <v>93</v>
      </c>
      <c r="N2" s="37">
        <f>MIN(Vertices[Eigenvector Centrality])</f>
        <v>0</v>
      </c>
      <c r="O2" s="38">
        <f>COUNTIF(Vertices[Eigenvector Centrality],"&gt;= "&amp;N2)-COUNTIF(Vertices[Eigenvector Centrality],"&gt;="&amp;N3)</f>
        <v>38</v>
      </c>
      <c r="P2" s="37">
        <f>MIN(Vertices[PageRank])</f>
        <v>0</v>
      </c>
      <c r="Q2" s="38">
        <f>COUNTIF(Vertices[PageRank],"&gt;= "&amp;P2)-COUNTIF(Vertices[PageRank],"&gt;="&amp;P3)</f>
        <v>18</v>
      </c>
      <c r="R2" s="37">
        <f>MIN(Vertices[Clustering Coefficient])</f>
        <v>0</v>
      </c>
      <c r="S2" s="43">
        <f>COUNTIF(Vertices[Clustering Coefficient],"&gt;= "&amp;R2)-COUNTIF(Vertices[Clustering Coefficient],"&gt;="&amp;R3)</f>
        <v>53</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4"/>
      <c r="B3" s="114"/>
      <c r="D3" s="32">
        <f aca="true" t="shared" si="1" ref="D3:D26">D2+($D$57-$D$2)/BinDivisor</f>
        <v>0.23636363636363636</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10.297011018181818</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0.0013158727272727273</v>
      </c>
      <c r="O3" s="40">
        <f>COUNTIF(Vertices[Eigenvector Centrality],"&gt;= "&amp;N3)-COUNTIF(Vertices[Eigenvector Centrality],"&gt;="&amp;N4)</f>
        <v>6</v>
      </c>
      <c r="P3" s="39">
        <f aca="true" t="shared" si="7" ref="P3:P26">P2+($P$57-$P$2)/BinDivisor</f>
        <v>0.04070538181818181</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95</v>
      </c>
      <c r="D4" s="32">
        <f t="shared" si="1"/>
        <v>0.4727272727272727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20.594022036363636</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0.0026317454545454547</v>
      </c>
      <c r="O4" s="38">
        <f>COUNTIF(Vertices[Eigenvector Centrality],"&gt;= "&amp;N4)-COUNTIF(Vertices[Eigenvector Centrality],"&gt;="&amp;N5)</f>
        <v>8</v>
      </c>
      <c r="P4" s="37">
        <f t="shared" si="7"/>
        <v>0.08141076363636363</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4"/>
      <c r="B5" s="114"/>
      <c r="D5" s="32">
        <f t="shared" si="1"/>
        <v>0.7090909090909091</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30.891033054545453</v>
      </c>
      <c r="K5" s="40">
        <f>COUNTIF(Vertices[Betweenness Centrality],"&gt;= "&amp;J5)-COUNTIF(Vertices[Betweenness Centrality],"&gt;="&amp;J6)</f>
        <v>3</v>
      </c>
      <c r="L5" s="39">
        <f t="shared" si="5"/>
        <v>0.05454545454545454</v>
      </c>
      <c r="M5" s="40">
        <f>COUNTIF(Vertices[Closeness Centrality],"&gt;= "&amp;L5)-COUNTIF(Vertices[Closeness Centrality],"&gt;="&amp;L6)</f>
        <v>0</v>
      </c>
      <c r="N5" s="39">
        <f t="shared" si="6"/>
        <v>0.003947618181818182</v>
      </c>
      <c r="O5" s="40">
        <f>COUNTIF(Vertices[Eigenvector Centrality],"&gt;= "&amp;N5)-COUNTIF(Vertices[Eigenvector Centrality],"&gt;="&amp;N6)</f>
        <v>2</v>
      </c>
      <c r="P5" s="39">
        <f t="shared" si="7"/>
        <v>0.12211614545454544</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149</v>
      </c>
      <c r="B6" s="34">
        <v>125</v>
      </c>
      <c r="D6" s="32">
        <f t="shared" si="1"/>
        <v>0.9454545454545454</v>
      </c>
      <c r="E6" s="3">
        <f>COUNTIF(Vertices[Degree],"&gt;= "&amp;D6)-COUNTIF(Vertices[Degree],"&gt;="&amp;D7)</f>
        <v>14</v>
      </c>
      <c r="F6" s="37">
        <f t="shared" si="2"/>
        <v>0</v>
      </c>
      <c r="G6" s="38">
        <f>COUNTIF(Vertices[In-Degree],"&gt;= "&amp;F6)-COUNTIF(Vertices[In-Degree],"&gt;="&amp;F7)</f>
        <v>0</v>
      </c>
      <c r="H6" s="37">
        <f t="shared" si="3"/>
        <v>0</v>
      </c>
      <c r="I6" s="38">
        <f>COUNTIF(Vertices[Out-Degree],"&gt;= "&amp;H6)-COUNTIF(Vertices[Out-Degree],"&gt;="&amp;H7)</f>
        <v>0</v>
      </c>
      <c r="J6" s="37">
        <f t="shared" si="4"/>
        <v>41.18804407272727</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0.005263490909090909</v>
      </c>
      <c r="O6" s="38">
        <f>COUNTIF(Vertices[Eigenvector Centrality],"&gt;= "&amp;N6)-COUNTIF(Vertices[Eigenvector Centrality],"&gt;="&amp;N7)</f>
        <v>6</v>
      </c>
      <c r="P6" s="37">
        <f t="shared" si="7"/>
        <v>0.16282152727272725</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150</v>
      </c>
      <c r="B7" s="34">
        <v>121</v>
      </c>
      <c r="D7" s="32">
        <f t="shared" si="1"/>
        <v>1.1818181818181819</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51.48505509090909</v>
      </c>
      <c r="K7" s="40">
        <f>COUNTIF(Vertices[Betweenness Centrality],"&gt;= "&amp;J7)-COUNTIF(Vertices[Betweenness Centrality],"&gt;="&amp;J8)</f>
        <v>3</v>
      </c>
      <c r="L7" s="39">
        <f t="shared" si="5"/>
        <v>0.09090909090909091</v>
      </c>
      <c r="M7" s="40">
        <f>COUNTIF(Vertices[Closeness Centrality],"&gt;= "&amp;L7)-COUNTIF(Vertices[Closeness Centrality],"&gt;="&amp;L8)</f>
        <v>0</v>
      </c>
      <c r="N7" s="39">
        <f t="shared" si="6"/>
        <v>0.006579363636363637</v>
      </c>
      <c r="O7" s="40">
        <f>COUNTIF(Vertices[Eigenvector Centrality],"&gt;= "&amp;N7)-COUNTIF(Vertices[Eigenvector Centrality],"&gt;="&amp;N8)</f>
        <v>3</v>
      </c>
      <c r="P7" s="39">
        <f t="shared" si="7"/>
        <v>0.20352690909090906</v>
      </c>
      <c r="Q7" s="40">
        <f>COUNTIF(Vertices[PageRank],"&gt;= "&amp;P7)-COUNTIF(Vertices[PageRank],"&gt;="&amp;P8)</f>
        <v>0</v>
      </c>
      <c r="R7" s="39">
        <f t="shared" si="8"/>
        <v>0.09090909090909091</v>
      </c>
      <c r="S7" s="44">
        <f>COUNTIF(Vertices[Clustering Coefficient],"&gt;= "&amp;R7)-COUNTIF(Vertices[Clustering Coefficient],"&gt;="&amp;R8)</f>
        <v>2</v>
      </c>
      <c r="T7" s="39" t="e">
        <f ca="1" t="shared" si="9"/>
        <v>#REF!</v>
      </c>
      <c r="U7" s="40" t="e">
        <f ca="1" t="shared" si="0"/>
        <v>#REF!</v>
      </c>
    </row>
    <row r="8" spans="1:21" ht="15">
      <c r="A8" s="34" t="s">
        <v>151</v>
      </c>
      <c r="B8" s="34">
        <v>246</v>
      </c>
      <c r="D8" s="32">
        <f t="shared" si="1"/>
        <v>1.4181818181818182</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61.78206610909091</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0.007895236363636364</v>
      </c>
      <c r="O8" s="38">
        <f>COUNTIF(Vertices[Eigenvector Centrality],"&gt;= "&amp;N8)-COUNTIF(Vertices[Eigenvector Centrality],"&gt;="&amp;N9)</f>
        <v>3</v>
      </c>
      <c r="P8" s="37">
        <f t="shared" si="7"/>
        <v>0.24423229090909088</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4"/>
      <c r="B9" s="114"/>
      <c r="D9" s="32">
        <f t="shared" si="1"/>
        <v>1.6545454545454545</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72.07907712727273</v>
      </c>
      <c r="K9" s="40">
        <f>COUNTIF(Vertices[Betweenness Centrality],"&gt;= "&amp;J9)-COUNTIF(Vertices[Betweenness Centrality],"&gt;="&amp;J10)</f>
        <v>7</v>
      </c>
      <c r="L9" s="39">
        <f t="shared" si="5"/>
        <v>0.1272727272727273</v>
      </c>
      <c r="M9" s="40">
        <f>COUNTIF(Vertices[Closeness Centrality],"&gt;= "&amp;L9)-COUNTIF(Vertices[Closeness Centrality],"&gt;="&amp;L10)</f>
        <v>0</v>
      </c>
      <c r="N9" s="39">
        <f t="shared" si="6"/>
        <v>0.009211109090909091</v>
      </c>
      <c r="O9" s="40">
        <f>COUNTIF(Vertices[Eigenvector Centrality],"&gt;= "&amp;N9)-COUNTIF(Vertices[Eigenvector Centrality],"&gt;="&amp;N10)</f>
        <v>4</v>
      </c>
      <c r="P9" s="39">
        <f t="shared" si="7"/>
        <v>0.28493767272727266</v>
      </c>
      <c r="Q9" s="40">
        <f>COUNTIF(Vertices[PageRank],"&gt;= "&amp;P9)-COUNTIF(Vertices[PageRank],"&gt;="&amp;P10)</f>
        <v>2</v>
      </c>
      <c r="R9" s="39">
        <f t="shared" si="8"/>
        <v>0.1272727272727273</v>
      </c>
      <c r="S9" s="44">
        <f>COUNTIF(Vertices[Clustering Coefficient],"&gt;= "&amp;R9)-COUNTIF(Vertices[Clustering Coefficient],"&gt;="&amp;R10)</f>
        <v>3</v>
      </c>
      <c r="T9" s="39" t="e">
        <f ca="1" t="shared" si="9"/>
        <v>#REF!</v>
      </c>
      <c r="U9" s="40" t="e">
        <f ca="1" t="shared" si="0"/>
        <v>#REF!</v>
      </c>
    </row>
    <row r="10" spans="1:21" ht="15">
      <c r="A10" s="34" t="s">
        <v>152</v>
      </c>
      <c r="B10" s="34">
        <v>0</v>
      </c>
      <c r="D10" s="32">
        <f t="shared" si="1"/>
        <v>1.8909090909090909</v>
      </c>
      <c r="E10" s="3">
        <f>COUNTIF(Vertices[Degree],"&gt;= "&amp;D10)-COUNTIF(Vertices[Degree],"&gt;="&amp;D11)</f>
        <v>15</v>
      </c>
      <c r="F10" s="37">
        <f t="shared" si="2"/>
        <v>0</v>
      </c>
      <c r="G10" s="38">
        <f>COUNTIF(Vertices[In-Degree],"&gt;= "&amp;F10)-COUNTIF(Vertices[In-Degree],"&gt;="&amp;F11)</f>
        <v>0</v>
      </c>
      <c r="H10" s="37">
        <f t="shared" si="3"/>
        <v>0</v>
      </c>
      <c r="I10" s="38">
        <f>COUNTIF(Vertices[Out-Degree],"&gt;= "&amp;H10)-COUNTIF(Vertices[Out-Degree],"&gt;="&amp;H11)</f>
        <v>0</v>
      </c>
      <c r="J10" s="37">
        <f t="shared" si="4"/>
        <v>82.37608814545455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0.010526981818181819</v>
      </c>
      <c r="O10" s="38">
        <f>COUNTIF(Vertices[Eigenvector Centrality],"&gt;= "&amp;N10)-COUNTIF(Vertices[Eigenvector Centrality],"&gt;="&amp;N11)</f>
        <v>1</v>
      </c>
      <c r="P10" s="37">
        <f t="shared" si="7"/>
        <v>0.3256430545454545</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4"/>
      <c r="B11" s="114"/>
      <c r="D11" s="32">
        <f t="shared" si="1"/>
        <v>2.1272727272727274</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92.67309916363637</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0.011842854545454546</v>
      </c>
      <c r="O11" s="40">
        <f>COUNTIF(Vertices[Eigenvector Centrality],"&gt;= "&amp;N11)-COUNTIF(Vertices[Eigenvector Centrality],"&gt;="&amp;N12)</f>
        <v>2</v>
      </c>
      <c r="P11" s="39">
        <f t="shared" si="7"/>
        <v>0.36634843636363634</v>
      </c>
      <c r="Q11" s="40">
        <f>COUNTIF(Vertices[PageRank],"&gt;= "&amp;P11)-COUNTIF(Vertices[PageRank],"&gt;="&amp;P12)</f>
        <v>3</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171</v>
      </c>
      <c r="B12" s="34" t="s">
        <v>1429</v>
      </c>
      <c r="D12" s="32">
        <f t="shared" si="1"/>
        <v>2.3636363636363638</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102.97011018181819</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0.013158727272727273</v>
      </c>
      <c r="O12" s="38">
        <f>COUNTIF(Vertices[Eigenvector Centrality],"&gt;= "&amp;N12)-COUNTIF(Vertices[Eigenvector Centrality],"&gt;="&amp;N13)</f>
        <v>0</v>
      </c>
      <c r="P12" s="37">
        <f t="shared" si="7"/>
        <v>0.4070538181818182</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172</v>
      </c>
      <c r="B13" s="34" t="s">
        <v>1429</v>
      </c>
      <c r="D13" s="32">
        <f t="shared" si="1"/>
        <v>2.6</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113.2671212</v>
      </c>
      <c r="K13" s="40">
        <f>COUNTIF(Vertices[Betweenness Centrality],"&gt;= "&amp;J13)-COUNTIF(Vertices[Betweenness Centrality],"&gt;="&amp;J14)</f>
        <v>3</v>
      </c>
      <c r="L13" s="39">
        <f t="shared" si="5"/>
        <v>0.20000000000000004</v>
      </c>
      <c r="M13" s="40">
        <f>COUNTIF(Vertices[Closeness Centrality],"&gt;= "&amp;L13)-COUNTIF(Vertices[Closeness Centrality],"&gt;="&amp;L14)</f>
        <v>0</v>
      </c>
      <c r="N13" s="39">
        <f t="shared" si="6"/>
        <v>0.0144746</v>
      </c>
      <c r="O13" s="40">
        <f>COUNTIF(Vertices[Eigenvector Centrality],"&gt;= "&amp;N13)-COUNTIF(Vertices[Eigenvector Centrality],"&gt;="&amp;N14)</f>
        <v>2</v>
      </c>
      <c r="P13" s="39">
        <f t="shared" si="7"/>
        <v>0.4477592</v>
      </c>
      <c r="Q13" s="40">
        <f>COUNTIF(Vertices[PageRank],"&gt;= "&amp;P13)-COUNTIF(Vertices[PageRank],"&gt;="&amp;P14)</f>
        <v>4</v>
      </c>
      <c r="R13" s="39">
        <f t="shared" si="8"/>
        <v>0.20000000000000004</v>
      </c>
      <c r="S13" s="44">
        <f>COUNTIF(Vertices[Clustering Coefficient],"&gt;= "&amp;R13)-COUNTIF(Vertices[Clustering Coefficient],"&gt;="&amp;R14)</f>
        <v>2</v>
      </c>
      <c r="T13" s="39" t="e">
        <f ca="1" t="shared" si="9"/>
        <v>#REF!</v>
      </c>
      <c r="U13" s="40" t="e">
        <f ca="1" t="shared" si="0"/>
        <v>#REF!</v>
      </c>
    </row>
    <row r="14" spans="1:21" ht="15">
      <c r="A14" s="114"/>
      <c r="B14" s="114"/>
      <c r="D14" s="32">
        <f t="shared" si="1"/>
        <v>2.8363636363636364</v>
      </c>
      <c r="E14" s="3">
        <f>COUNTIF(Vertices[Degree],"&gt;= "&amp;D14)-COUNTIF(Vertices[Degree],"&gt;="&amp;D15)</f>
        <v>11</v>
      </c>
      <c r="F14" s="37">
        <f t="shared" si="2"/>
        <v>0</v>
      </c>
      <c r="G14" s="38">
        <f>COUNTIF(Vertices[In-Degree],"&gt;= "&amp;F14)-COUNTIF(Vertices[In-Degree],"&gt;="&amp;F15)</f>
        <v>0</v>
      </c>
      <c r="H14" s="37">
        <f t="shared" si="3"/>
        <v>0</v>
      </c>
      <c r="I14" s="38">
        <f>COUNTIF(Vertices[Out-Degree],"&gt;= "&amp;H14)-COUNTIF(Vertices[Out-Degree],"&gt;="&amp;H15)</f>
        <v>0</v>
      </c>
      <c r="J14" s="37">
        <f t="shared" si="4"/>
        <v>123.56413221818183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0.015790472727272728</v>
      </c>
      <c r="O14" s="38">
        <f>COUNTIF(Vertices[Eigenvector Centrality],"&gt;= "&amp;N14)-COUNTIF(Vertices[Eigenvector Centrality],"&gt;="&amp;N15)</f>
        <v>1</v>
      </c>
      <c r="P14" s="37">
        <f t="shared" si="7"/>
        <v>0.48846458181818186</v>
      </c>
      <c r="Q14" s="38">
        <f>COUNTIF(Vertices[PageRank],"&gt;= "&amp;P14)-COUNTIF(Vertices[PageRank],"&gt;="&amp;P15)</f>
        <v>5</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153</v>
      </c>
      <c r="B15" s="34">
        <v>20</v>
      </c>
      <c r="D15" s="32">
        <f t="shared" si="1"/>
        <v>3.0727272727272728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133.86114323636363</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0.017106345454545455</v>
      </c>
      <c r="O15" s="40">
        <f>COUNTIF(Vertices[Eigenvector Centrality],"&gt;= "&amp;N15)-COUNTIF(Vertices[Eigenvector Centrality],"&gt;="&amp;N16)</f>
        <v>2</v>
      </c>
      <c r="P15" s="39">
        <f t="shared" si="7"/>
        <v>0.5291699636363637</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154</v>
      </c>
      <c r="B16" s="34">
        <v>18</v>
      </c>
      <c r="D16" s="32">
        <f t="shared" si="1"/>
        <v>3.309090909090909</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144.15815425454545</v>
      </c>
      <c r="K16" s="38">
        <f>COUNTIF(Vertices[Betweenness Centrality],"&gt;= "&amp;J16)-COUNTIF(Vertices[Betweenness Centrality],"&gt;="&amp;J17)</f>
        <v>3</v>
      </c>
      <c r="L16" s="37">
        <f t="shared" si="5"/>
        <v>0.2545454545454546</v>
      </c>
      <c r="M16" s="38">
        <f>COUNTIF(Vertices[Closeness Centrality],"&gt;= "&amp;L16)-COUNTIF(Vertices[Closeness Centrality],"&gt;="&amp;L17)</f>
        <v>0</v>
      </c>
      <c r="N16" s="37">
        <f t="shared" si="6"/>
        <v>0.018422218181818183</v>
      </c>
      <c r="O16" s="38">
        <f>COUNTIF(Vertices[Eigenvector Centrality],"&gt;= "&amp;N16)-COUNTIF(Vertices[Eigenvector Centrality],"&gt;="&amp;N17)</f>
        <v>1</v>
      </c>
      <c r="P16" s="37">
        <f t="shared" si="7"/>
        <v>0.5698753454545455</v>
      </c>
      <c r="Q16" s="38">
        <f>COUNTIF(Vertices[PageRank],"&gt;= "&amp;P16)-COUNTIF(Vertices[PageRank],"&gt;="&amp;P17)</f>
        <v>3</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155</v>
      </c>
      <c r="B17" s="34">
        <v>75</v>
      </c>
      <c r="D17" s="32">
        <f t="shared" si="1"/>
        <v>3.5454545454545454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154.45516527272727</v>
      </c>
      <c r="K17" s="40">
        <f>COUNTIF(Vertices[Betweenness Centrality],"&gt;= "&amp;J17)-COUNTIF(Vertices[Betweenness Centrality],"&gt;="&amp;J18)</f>
        <v>2</v>
      </c>
      <c r="L17" s="39">
        <f t="shared" si="5"/>
        <v>0.27272727272727276</v>
      </c>
      <c r="M17" s="40">
        <f>COUNTIF(Vertices[Closeness Centrality],"&gt;= "&amp;L17)-COUNTIF(Vertices[Closeness Centrality],"&gt;="&amp;L18)</f>
        <v>0</v>
      </c>
      <c r="N17" s="39">
        <f t="shared" si="6"/>
        <v>0.01973809090909091</v>
      </c>
      <c r="O17" s="40">
        <f>COUNTIF(Vertices[Eigenvector Centrality],"&gt;= "&amp;N17)-COUNTIF(Vertices[Eigenvector Centrality],"&gt;="&amp;N18)</f>
        <v>1</v>
      </c>
      <c r="P17" s="39">
        <f t="shared" si="7"/>
        <v>0.6105807272727274</v>
      </c>
      <c r="Q17" s="40">
        <f>COUNTIF(Vertices[PageRank],"&gt;= "&amp;P17)-COUNTIF(Vertices[PageRank],"&gt;="&amp;P18)</f>
        <v>2</v>
      </c>
      <c r="R17" s="39">
        <f t="shared" si="8"/>
        <v>0.27272727272727276</v>
      </c>
      <c r="S17" s="44">
        <f>COUNTIF(Vertices[Clustering Coefficient],"&gt;= "&amp;R17)-COUNTIF(Vertices[Clustering Coefficient],"&gt;="&amp;R18)</f>
        <v>4</v>
      </c>
      <c r="T17" s="39" t="e">
        <f ca="1" t="shared" si="9"/>
        <v>#REF!</v>
      </c>
      <c r="U17" s="40" t="e">
        <f ca="1" t="shared" si="0"/>
        <v>#REF!</v>
      </c>
    </row>
    <row r="18" spans="1:21" ht="15">
      <c r="A18" s="34" t="s">
        <v>156</v>
      </c>
      <c r="B18" s="34">
        <v>245</v>
      </c>
      <c r="D18" s="32">
        <f t="shared" si="1"/>
        <v>3.7818181818181817</v>
      </c>
      <c r="E18" s="3">
        <f>COUNTIF(Vertices[Degree],"&gt;= "&amp;D18)-COUNTIF(Vertices[Degree],"&gt;="&amp;D19)</f>
        <v>6</v>
      </c>
      <c r="F18" s="37">
        <f t="shared" si="2"/>
        <v>0</v>
      </c>
      <c r="G18" s="38">
        <f>COUNTIF(Vertices[In-Degree],"&gt;= "&amp;F18)-COUNTIF(Vertices[In-Degree],"&gt;="&amp;F19)</f>
        <v>0</v>
      </c>
      <c r="H18" s="37">
        <f t="shared" si="3"/>
        <v>0</v>
      </c>
      <c r="I18" s="38">
        <f>COUNTIF(Vertices[Out-Degree],"&gt;= "&amp;H18)-COUNTIF(Vertices[Out-Degree],"&gt;="&amp;H19)</f>
        <v>0</v>
      </c>
      <c r="J18" s="37">
        <f t="shared" si="4"/>
        <v>164.7521762909091</v>
      </c>
      <c r="K18" s="38">
        <f>COUNTIF(Vertices[Betweenness Centrality],"&gt;= "&amp;J18)-COUNTIF(Vertices[Betweenness Centrality],"&gt;="&amp;J19)</f>
        <v>2</v>
      </c>
      <c r="L18" s="37">
        <f t="shared" si="5"/>
        <v>0.29090909090909095</v>
      </c>
      <c r="M18" s="38">
        <f>COUNTIF(Vertices[Closeness Centrality],"&gt;= "&amp;L18)-COUNTIF(Vertices[Closeness Centrality],"&gt;="&amp;L19)</f>
        <v>0</v>
      </c>
      <c r="N18" s="37">
        <f t="shared" si="6"/>
        <v>0.021053963636363637</v>
      </c>
      <c r="O18" s="38">
        <f>COUNTIF(Vertices[Eigenvector Centrality],"&gt;= "&amp;N18)-COUNTIF(Vertices[Eigenvector Centrality],"&gt;="&amp;N19)</f>
        <v>0</v>
      </c>
      <c r="P18" s="37">
        <f t="shared" si="7"/>
        <v>0.6512861090909092</v>
      </c>
      <c r="Q18" s="38">
        <f>COUNTIF(Vertices[PageRank],"&gt;= "&amp;P18)-COUNTIF(Vertices[PageRank],"&gt;="&amp;P19)</f>
        <v>3</v>
      </c>
      <c r="R18" s="37">
        <f t="shared" si="8"/>
        <v>0.29090909090909095</v>
      </c>
      <c r="S18" s="43">
        <f>COUNTIF(Vertices[Clustering Coefficient],"&gt;= "&amp;R18)-COUNTIF(Vertices[Clustering Coefficient],"&gt;="&amp;R19)</f>
        <v>2</v>
      </c>
      <c r="T18" s="37" t="e">
        <f ca="1" t="shared" si="9"/>
        <v>#REF!</v>
      </c>
      <c r="U18" s="38" t="e">
        <f ca="1" t="shared" si="0"/>
        <v>#REF!</v>
      </c>
    </row>
    <row r="19" spans="1:21" ht="15">
      <c r="A19" s="114"/>
      <c r="B19" s="114"/>
      <c r="D19" s="32">
        <f t="shared" si="1"/>
        <v>4.0181818181818185</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175.0491873090909</v>
      </c>
      <c r="K19" s="40">
        <f>COUNTIF(Vertices[Betweenness Centrality],"&gt;= "&amp;J19)-COUNTIF(Vertices[Betweenness Centrality],"&gt;="&amp;J20)</f>
        <v>3</v>
      </c>
      <c r="L19" s="39">
        <f t="shared" si="5"/>
        <v>0.30909090909090914</v>
      </c>
      <c r="M19" s="40">
        <f>COUNTIF(Vertices[Closeness Centrality],"&gt;= "&amp;L19)-COUNTIF(Vertices[Closeness Centrality],"&gt;="&amp;L20)</f>
        <v>0</v>
      </c>
      <c r="N19" s="39">
        <f t="shared" si="6"/>
        <v>0.022369836363636365</v>
      </c>
      <c r="O19" s="40">
        <f>COUNTIF(Vertices[Eigenvector Centrality],"&gt;= "&amp;N19)-COUNTIF(Vertices[Eigenvector Centrality],"&gt;="&amp;N20)</f>
        <v>1</v>
      </c>
      <c r="P19" s="39">
        <f t="shared" si="7"/>
        <v>0.6919914909090911</v>
      </c>
      <c r="Q19" s="40">
        <f>COUNTIF(Vertices[PageRank],"&gt;= "&amp;P19)-COUNTIF(Vertices[PageRank],"&gt;="&amp;P20)</f>
        <v>2</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9</v>
      </c>
      <c r="D20" s="32">
        <f t="shared" si="1"/>
        <v>4.254545454545455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185.34619832727273</v>
      </c>
      <c r="K20" s="38">
        <f>COUNTIF(Vertices[Betweenness Centrality],"&gt;= "&amp;J20)-COUNTIF(Vertices[Betweenness Centrality],"&gt;="&amp;J21)</f>
        <v>3</v>
      </c>
      <c r="L20" s="37">
        <f t="shared" si="5"/>
        <v>0.3272727272727273</v>
      </c>
      <c r="M20" s="38">
        <f>COUNTIF(Vertices[Closeness Centrality],"&gt;= "&amp;L20)-COUNTIF(Vertices[Closeness Centrality],"&gt;="&amp;L21)</f>
        <v>0</v>
      </c>
      <c r="N20" s="37">
        <f t="shared" si="6"/>
        <v>0.023685709090909092</v>
      </c>
      <c r="O20" s="38">
        <f>COUNTIF(Vertices[Eigenvector Centrality],"&gt;= "&amp;N20)-COUNTIF(Vertices[Eigenvector Centrality],"&gt;="&amp;N21)</f>
        <v>1</v>
      </c>
      <c r="P20" s="37">
        <f t="shared" si="7"/>
        <v>0.7326968727272729</v>
      </c>
      <c r="Q20" s="38">
        <f>COUNTIF(Vertices[PageRank],"&gt;= "&amp;P20)-COUNTIF(Vertices[PageRank],"&gt;="&amp;P21)</f>
        <v>2</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158</v>
      </c>
      <c r="B21" s="34">
        <v>3.554095</v>
      </c>
      <c r="D21" s="32">
        <f t="shared" si="1"/>
        <v>4.490909090909091</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195.64320934545455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0.02500158181818182</v>
      </c>
      <c r="O21" s="40">
        <f>COUNTIF(Vertices[Eigenvector Centrality],"&gt;= "&amp;N21)-COUNTIF(Vertices[Eigenvector Centrality],"&gt;="&amp;N22)</f>
        <v>1</v>
      </c>
      <c r="P21" s="39">
        <f t="shared" si="7"/>
        <v>0.7734022545454547</v>
      </c>
      <c r="Q21" s="40">
        <f>COUNTIF(Vertices[PageRank],"&gt;= "&amp;P21)-COUNTIF(Vertices[PageRank],"&gt;="&amp;P22)</f>
        <v>4</v>
      </c>
      <c r="R21" s="39">
        <f t="shared" si="8"/>
        <v>0.3454545454545455</v>
      </c>
      <c r="S21" s="44">
        <f>COUNTIF(Vertices[Clustering Coefficient],"&gt;= "&amp;R21)-COUNTIF(Vertices[Clustering Coefficient],"&gt;="&amp;R22)</f>
        <v>0</v>
      </c>
      <c r="T21" s="39" t="e">
        <f ca="1" t="shared" si="9"/>
        <v>#REF!</v>
      </c>
      <c r="U21" s="40" t="e">
        <f ca="1" t="shared" si="0"/>
        <v>#REF!</v>
      </c>
    </row>
    <row r="22" spans="1:21" ht="15">
      <c r="A22" s="114"/>
      <c r="B22" s="114"/>
      <c r="D22" s="32">
        <f t="shared" si="1"/>
        <v>4.7272727272727275</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205.94022036363637</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0.026317454545454547</v>
      </c>
      <c r="O22" s="38">
        <f>COUNTIF(Vertices[Eigenvector Centrality],"&gt;= "&amp;N22)-COUNTIF(Vertices[Eigenvector Centrality],"&gt;="&amp;N23)</f>
        <v>1</v>
      </c>
      <c r="P22" s="37">
        <f t="shared" si="7"/>
        <v>0.8141076363636366</v>
      </c>
      <c r="Q22" s="38">
        <f>COUNTIF(Vertices[PageRank],"&gt;= "&amp;P22)-COUNTIF(Vertices[PageRank],"&gt;="&amp;P23)</f>
        <v>4</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159</v>
      </c>
      <c r="B23" s="34">
        <v>0.0374020156774916</v>
      </c>
      <c r="D23" s="32">
        <f t="shared" si="1"/>
        <v>4.963636363636364</v>
      </c>
      <c r="E23" s="3">
        <f>COUNTIF(Vertices[Degree],"&gt;= "&amp;D23)-COUNTIF(Vertices[Degree],"&gt;="&amp;D24)</f>
        <v>8</v>
      </c>
      <c r="F23" s="39">
        <f t="shared" si="2"/>
        <v>0</v>
      </c>
      <c r="G23" s="40">
        <f>COUNTIF(Vertices[In-Degree],"&gt;= "&amp;F23)-COUNTIF(Vertices[In-Degree],"&gt;="&amp;F24)</f>
        <v>0</v>
      </c>
      <c r="H23" s="39">
        <f t="shared" si="3"/>
        <v>0</v>
      </c>
      <c r="I23" s="40">
        <f>COUNTIF(Vertices[Out-Degree],"&gt;= "&amp;H23)-COUNTIF(Vertices[Out-Degree],"&gt;="&amp;H24)</f>
        <v>0</v>
      </c>
      <c r="J23" s="39">
        <f t="shared" si="4"/>
        <v>216.2372313818182</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0.027633327272727274</v>
      </c>
      <c r="O23" s="40">
        <f>COUNTIF(Vertices[Eigenvector Centrality],"&gt;= "&amp;N23)-COUNTIF(Vertices[Eigenvector Centrality],"&gt;="&amp;N24)</f>
        <v>0</v>
      </c>
      <c r="P23" s="39">
        <f t="shared" si="7"/>
        <v>0.8548130181818184</v>
      </c>
      <c r="Q23" s="40">
        <f>COUNTIF(Vertices[PageRank],"&gt;= "&amp;P23)-COUNTIF(Vertices[PageRank],"&gt;="&amp;P24)</f>
        <v>2</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1427</v>
      </c>
      <c r="B24" s="34">
        <v>0.3925</v>
      </c>
      <c r="D24" s="32">
        <f t="shared" si="1"/>
        <v>5.2</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226.5342424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0.0289492</v>
      </c>
      <c r="O24" s="38">
        <f>COUNTIF(Vertices[Eigenvector Centrality],"&gt;= "&amp;N24)-COUNTIF(Vertices[Eigenvector Centrality],"&gt;="&amp;N25)</f>
        <v>0</v>
      </c>
      <c r="P24" s="37">
        <f t="shared" si="7"/>
        <v>0.8955184000000003</v>
      </c>
      <c r="Q24" s="38">
        <f>COUNTIF(Vertices[PageRank],"&gt;= "&amp;P24)-COUNTIF(Vertices[PageRank],"&gt;="&amp;P25)</f>
        <v>2</v>
      </c>
      <c r="R24" s="37">
        <f t="shared" si="8"/>
        <v>0.4000000000000001</v>
      </c>
      <c r="S24" s="43">
        <f>COUNTIF(Vertices[Clustering Coefficient],"&gt;= "&amp;R24)-COUNTIF(Vertices[Clustering Coefficient],"&gt;="&amp;R25)</f>
        <v>1</v>
      </c>
      <c r="T24" s="37" t="e">
        <f ca="1" t="shared" si="9"/>
        <v>#REF!</v>
      </c>
      <c r="U24" s="38" t="e">
        <f ca="1" t="shared" si="0"/>
        <v>#REF!</v>
      </c>
    </row>
    <row r="25" spans="1:21" ht="15">
      <c r="A25" s="114"/>
      <c r="B25" s="114"/>
      <c r="D25" s="32">
        <f t="shared" si="1"/>
        <v>5.4363636363636365</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236.83125341818183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0.03026507272727273</v>
      </c>
      <c r="O25" s="40">
        <f>COUNTIF(Vertices[Eigenvector Centrality],"&gt;= "&amp;N25)-COUNTIF(Vertices[Eigenvector Centrality],"&gt;="&amp;N26)</f>
        <v>0</v>
      </c>
      <c r="P25" s="39">
        <f t="shared" si="7"/>
        <v>0.9362237818181821</v>
      </c>
      <c r="Q25" s="40">
        <f>COUNTIF(Vertices[PageRank],"&gt;= "&amp;P25)-COUNTIF(Vertices[PageRank],"&gt;="&amp;P26)</f>
        <v>4</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1428</v>
      </c>
      <c r="B26" s="34" t="s">
        <v>1430</v>
      </c>
      <c r="D26" s="32">
        <f t="shared" si="1"/>
        <v>5.672727272727273</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247.12826443636365</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0.031580945454545456</v>
      </c>
      <c r="O26" s="38">
        <f>COUNTIF(Vertices[Eigenvector Centrality],"&gt;= "&amp;N26)-COUNTIF(Vertices[Eigenvector Centrality],"&gt;="&amp;N28)</f>
        <v>1</v>
      </c>
      <c r="P26" s="37">
        <f t="shared" si="7"/>
        <v>0.976929163636364</v>
      </c>
      <c r="Q26" s="38">
        <f>COUNTIF(Vertices[PageRank],"&gt;= "&amp;P26)-COUNTIF(Vertices[PageRank],"&gt;="&amp;P28)</f>
        <v>2</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-23</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-7</v>
      </c>
      <c r="L27" s="62"/>
      <c r="M27" s="63">
        <f>COUNTIF(Vertices[Closeness Centrality],"&gt;= "&amp;L27)-COUNTIF(Vertices[Closeness Centrality],"&gt;="&amp;L28)</f>
        <v>-2</v>
      </c>
      <c r="N27" s="62"/>
      <c r="O27" s="63">
        <f>COUNTIF(Vertices[Eigenvector Centrality],"&gt;= "&amp;N27)-COUNTIF(Vertices[Eigenvector Centrality],"&gt;="&amp;N28)</f>
        <v>-10</v>
      </c>
      <c r="P27" s="62"/>
      <c r="Q27" s="63">
        <f>COUNTIF(Vertices[Eigenvector Centrality],"&gt;= "&amp;P27)-COUNTIF(Vertices[Eigenvector Centrality],"&gt;="&amp;P28)</f>
        <v>0</v>
      </c>
      <c r="R27" s="62"/>
      <c r="S27" s="64">
        <f>COUNTIF(Vertices[Clustering Coefficient],"&gt;= "&amp;R27)-COUNTIF(Vertices[Clustering Coefficient],"&gt;="&amp;R28)</f>
        <v>-11</v>
      </c>
      <c r="T27" s="62"/>
      <c r="U27" s="63">
        <f ca="1">COUNTIF(Vertices[Clustering Coefficient],"&gt;= "&amp;T27)-COUNTIF(Vertices[Clustering Coefficient],"&gt;="&amp;T28)</f>
        <v>0</v>
      </c>
    </row>
    <row r="28" spans="4:21" ht="15">
      <c r="D28" s="32">
        <f>D26+($D$57-$D$2)/BinDivisor</f>
        <v>5.909090909090909</v>
      </c>
      <c r="E28" s="3">
        <f>COUNTIF(Vertices[Degree],"&gt;= "&amp;D28)-COUNTIF(Vertices[Degree],"&gt;="&amp;D40)</f>
        <v>4</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257.42527545454544</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0.03289681818181818</v>
      </c>
      <c r="O28" s="40">
        <f>COUNTIF(Vertices[Eigenvector Centrality],"&gt;= "&amp;N28)-COUNTIF(Vertices[Eigenvector Centrality],"&gt;="&amp;N40)</f>
        <v>0</v>
      </c>
      <c r="P28" s="39">
        <f>P26+($P$57-$P$2)/BinDivisor</f>
        <v>1.0176345454545457</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-19</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-6</v>
      </c>
      <c r="L38" s="62"/>
      <c r="M38" s="63">
        <f>COUNTIF(Vertices[Closeness Centrality],"&gt;= "&amp;L38)-COUNTIF(Vertices[Closeness Centrality],"&gt;="&amp;L40)</f>
        <v>-2</v>
      </c>
      <c r="N38" s="62"/>
      <c r="O38" s="63">
        <f>COUNTIF(Vertices[Eigenvector Centrality],"&gt;= "&amp;N38)-COUNTIF(Vertices[Eigenvector Centrality],"&gt;="&amp;N40)</f>
        <v>-10</v>
      </c>
      <c r="P38" s="62"/>
      <c r="Q38" s="63">
        <f>COUNTIF(Vertices[Eigenvector Centrality],"&gt;= "&amp;P38)-COUNTIF(Vertices[Eigenvector Centrality],"&gt;="&amp;P40)</f>
        <v>0</v>
      </c>
      <c r="R38" s="62"/>
      <c r="S38" s="64">
        <f>COUNTIF(Vertices[Clustering Coefficient],"&gt;= "&amp;R38)-COUNTIF(Vertices[Clustering Coefficient],"&gt;="&amp;R40)</f>
        <v>-10</v>
      </c>
      <c r="T38" s="62"/>
      <c r="U38" s="63">
        <f ca="1">COUNTIF(Vertices[Clustering Coefficient],"&gt;= "&amp;T38)-COUNTIF(Vertices[Clustering Coefficient],"&gt;="&amp;T40)</f>
        <v>0</v>
      </c>
    </row>
    <row r="39" spans="4:21" ht="15">
      <c r="D39" s="32"/>
      <c r="E39" s="3">
        <f>COUNTIF(Vertices[Degree],"&gt;= "&amp;D39)-COUNTIF(Vertices[Degree],"&gt;="&amp;D40)</f>
        <v>-19</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-6</v>
      </c>
      <c r="L39" s="62"/>
      <c r="M39" s="63">
        <f>COUNTIF(Vertices[Closeness Centrality],"&gt;= "&amp;L39)-COUNTIF(Vertices[Closeness Centrality],"&gt;="&amp;L40)</f>
        <v>-2</v>
      </c>
      <c r="N39" s="62"/>
      <c r="O39" s="63">
        <f>COUNTIF(Vertices[Eigenvector Centrality],"&gt;= "&amp;N39)-COUNTIF(Vertices[Eigenvector Centrality],"&gt;="&amp;N40)</f>
        <v>-10</v>
      </c>
      <c r="P39" s="62"/>
      <c r="Q39" s="63">
        <f>COUNTIF(Vertices[Eigenvector Centrality],"&gt;= "&amp;P39)-COUNTIF(Vertices[Eigenvector Centrality],"&gt;="&amp;P40)</f>
        <v>0</v>
      </c>
      <c r="R39" s="62"/>
      <c r="S39" s="64">
        <f>COUNTIF(Vertices[Clustering Coefficient],"&gt;= "&amp;R39)-COUNTIF(Vertices[Clustering Coefficient],"&gt;="&amp;R40)</f>
        <v>-10</v>
      </c>
      <c r="T39" s="62"/>
      <c r="U39" s="63">
        <f ca="1">COUNTIF(Vertices[Clustering Coefficient],"&gt;= "&amp;T39)-COUNTIF(Vertices[Clustering Coefficient],"&gt;="&amp;T40)</f>
        <v>0</v>
      </c>
    </row>
    <row r="40" spans="4:21" ht="15">
      <c r="D40" s="32">
        <f>D28+($D$57-$D$2)/BinDivisor</f>
        <v>6.1454545454545455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267.72228647272726</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0.034212690909090904</v>
      </c>
      <c r="O40" s="38">
        <f>COUNTIF(Vertices[Eigenvector Centrality],"&gt;= "&amp;N40)-COUNTIF(Vertices[Eigenvector Centrality],"&gt;="&amp;N41)</f>
        <v>0</v>
      </c>
      <c r="P40" s="37">
        <f>P28+($P$57-$P$2)/BinDivisor</f>
        <v>1.0583399272727274</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6.381818181818182</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278.0192974909091</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0</v>
      </c>
      <c r="N41" s="39">
        <f aca="true" t="shared" si="15" ref="N41:N56">N40+($N$57-$N$2)/BinDivisor</f>
        <v>0.03552856363636363</v>
      </c>
      <c r="O41" s="40">
        <f>COUNTIF(Vertices[Eigenvector Centrality],"&gt;= "&amp;N41)-COUNTIF(Vertices[Eigenvector Centrality],"&gt;="&amp;N42)</f>
        <v>1</v>
      </c>
      <c r="P41" s="39">
        <f aca="true" t="shared" si="16" ref="P41:P56">P40+($P$57-$P$2)/BinDivisor</f>
        <v>1.0990453090909091</v>
      </c>
      <c r="Q41" s="40">
        <f>COUNTIF(Vertices[PageRank],"&gt;= "&amp;P41)-COUNTIF(Vertices[PageRank],"&gt;="&amp;P42)</f>
        <v>1</v>
      </c>
      <c r="R41" s="39">
        <f aca="true" t="shared" si="17" ref="R41:R56">R40+($R$57-$R$2)/BinDivisor</f>
        <v>0.490909090909091</v>
      </c>
      <c r="S41" s="44">
        <f>COUNTIF(Vertices[Clustering Coefficient],"&gt;= "&amp;R41)-COUNTIF(Vertices[Clustering Coefficient],"&gt;="&amp;R42)</f>
        <v>1</v>
      </c>
      <c r="T41" s="39" t="e">
        <f aca="true" t="shared" si="18" ref="T41:T56">T40+($T$57-$T$2)/BinDivisor</f>
        <v>#REF!</v>
      </c>
      <c r="U41" s="40" t="e">
        <f ca="1" t="shared" si="0"/>
        <v>#REF!</v>
      </c>
    </row>
    <row r="42" spans="1:21" ht="15">
      <c r="A42" s="33"/>
      <c r="B42" s="33"/>
      <c r="D42" s="32">
        <f t="shared" si="10"/>
        <v>6.618181818181818</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288.3163085090909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0.03684443636363635</v>
      </c>
      <c r="O42" s="38">
        <f>COUNTIF(Vertices[Eigenvector Centrality],"&gt;= "&amp;N42)-COUNTIF(Vertices[Eigenvector Centrality],"&gt;="&amp;N43)</f>
        <v>0</v>
      </c>
      <c r="P42" s="37">
        <f t="shared" si="16"/>
        <v>1.1397506909090909</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6.8545454545454545</v>
      </c>
      <c r="E43" s="3">
        <f>COUNTIF(Vertices[Degree],"&gt;= "&amp;D43)-COUNTIF(Vertices[Degree],"&gt;="&amp;D44)</f>
        <v>5</v>
      </c>
      <c r="F43" s="39">
        <f t="shared" si="11"/>
        <v>0</v>
      </c>
      <c r="G43" s="40">
        <f>COUNTIF(Vertices[In-Degree],"&gt;= "&amp;F43)-COUNTIF(Vertices[In-Degree],"&gt;="&amp;F44)</f>
        <v>0</v>
      </c>
      <c r="H43" s="39">
        <f t="shared" si="12"/>
        <v>0</v>
      </c>
      <c r="I43" s="40">
        <f>COUNTIF(Vertices[Out-Degree],"&gt;= "&amp;H43)-COUNTIF(Vertices[Out-Degree],"&gt;="&amp;H44)</f>
        <v>0</v>
      </c>
      <c r="J43" s="39">
        <f t="shared" si="13"/>
        <v>298.6133195272727</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0.038160309090909075</v>
      </c>
      <c r="O43" s="40">
        <f>COUNTIF(Vertices[Eigenvector Centrality],"&gt;= "&amp;N43)-COUNTIF(Vertices[Eigenvector Centrality],"&gt;="&amp;N44)</f>
        <v>1</v>
      </c>
      <c r="P43" s="39">
        <f t="shared" si="16"/>
        <v>1.1804560727272726</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7.090909090909091</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308.91033054545454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0.0394761818181818</v>
      </c>
      <c r="O44" s="38">
        <f>COUNTIF(Vertices[Eigenvector Centrality],"&gt;= "&amp;N44)-COUNTIF(Vertices[Eigenvector Centrality],"&gt;="&amp;N45)</f>
        <v>0</v>
      </c>
      <c r="P44" s="37">
        <f t="shared" si="16"/>
        <v>1.2211614545454543</v>
      </c>
      <c r="Q44" s="38">
        <f>COUNTIF(Vertices[PageRank],"&gt;= "&amp;P44)-COUNTIF(Vertices[PageRank],"&gt;="&amp;P45)</f>
        <v>2</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7.327272727272727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319.20734156363636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0.04079205454545452</v>
      </c>
      <c r="O45" s="40">
        <f>COUNTIF(Vertices[Eigenvector Centrality],"&gt;= "&amp;N45)-COUNTIF(Vertices[Eigenvector Centrality],"&gt;="&amp;N46)</f>
        <v>0</v>
      </c>
      <c r="P45" s="39">
        <f t="shared" si="16"/>
        <v>1.261866836363636</v>
      </c>
      <c r="Q45" s="40">
        <f>COUNTIF(Vertices[PageRank],"&gt;= "&amp;P45)-COUNTIF(Vertices[PageRank],"&gt;="&amp;P46)</f>
        <v>3</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7.5636363636363635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329.5043525818182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0.04210792727272725</v>
      </c>
      <c r="O46" s="38">
        <f>COUNTIF(Vertices[Eigenvector Centrality],"&gt;= "&amp;N46)-COUNTIF(Vertices[Eigenvector Centrality],"&gt;="&amp;N47)</f>
        <v>0</v>
      </c>
      <c r="P46" s="37">
        <f t="shared" si="16"/>
        <v>1.3025722181818178</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7.8</v>
      </c>
      <c r="E47" s="3">
        <f>COUNTIF(Vertices[Degree],"&gt;= "&amp;D47)-COUNTIF(Vertices[Degree],"&gt;="&amp;D48)</f>
        <v>4</v>
      </c>
      <c r="F47" s="39">
        <f t="shared" si="11"/>
        <v>0</v>
      </c>
      <c r="G47" s="40">
        <f>COUNTIF(Vertices[In-Degree],"&gt;= "&amp;F47)-COUNTIF(Vertices[In-Degree],"&gt;="&amp;F48)</f>
        <v>0</v>
      </c>
      <c r="H47" s="39">
        <f t="shared" si="12"/>
        <v>0</v>
      </c>
      <c r="I47" s="40">
        <f>COUNTIF(Vertices[Out-Degree],"&gt;= "&amp;H47)-COUNTIF(Vertices[Out-Degree],"&gt;="&amp;H48)</f>
        <v>0</v>
      </c>
      <c r="J47" s="39">
        <f t="shared" si="13"/>
        <v>339.8013636</v>
      </c>
      <c r="K47" s="40">
        <f>COUNTIF(Vertices[Betweenness Centrality],"&gt;= "&amp;J47)-COUNTIF(Vertices[Betweenness Centrality],"&gt;="&amp;J48)</f>
        <v>2</v>
      </c>
      <c r="L47" s="39">
        <f t="shared" si="14"/>
        <v>0.6000000000000001</v>
      </c>
      <c r="M47" s="40">
        <f>COUNTIF(Vertices[Closeness Centrality],"&gt;= "&amp;L47)-COUNTIF(Vertices[Closeness Centrality],"&gt;="&amp;L48)</f>
        <v>0</v>
      </c>
      <c r="N47" s="39">
        <f t="shared" si="15"/>
        <v>0.04342379999999997</v>
      </c>
      <c r="O47" s="40">
        <f>COUNTIF(Vertices[Eigenvector Centrality],"&gt;= "&amp;N47)-COUNTIF(Vertices[Eigenvector Centrality],"&gt;="&amp;N48)</f>
        <v>1</v>
      </c>
      <c r="P47" s="39">
        <f t="shared" si="16"/>
        <v>1.3432775999999995</v>
      </c>
      <c r="Q47" s="40">
        <f>COUNTIF(Vertices[PageRank],"&gt;= "&amp;P47)-COUNTIF(Vertices[PageRank],"&gt;="&amp;P48)</f>
        <v>3</v>
      </c>
      <c r="R47" s="39">
        <f t="shared" si="17"/>
        <v>0.6000000000000001</v>
      </c>
      <c r="S47" s="44">
        <f>COUNTIF(Vertices[Clustering Coefficient],"&gt;= "&amp;R47)-COUNTIF(Vertices[Clustering Coefficient],"&gt;="&amp;R48)</f>
        <v>4</v>
      </c>
      <c r="T47" s="39" t="e">
        <f ca="1" t="shared" si="18"/>
        <v>#REF!</v>
      </c>
      <c r="U47" s="40" t="e">
        <f ca="1" t="shared" si="0"/>
        <v>#REF!</v>
      </c>
    </row>
    <row r="48" spans="4:21" ht="15">
      <c r="D48" s="32">
        <f t="shared" si="10"/>
        <v>8.036363636363637</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350.0983746181818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0.044739672727272695</v>
      </c>
      <c r="O48" s="38">
        <f>COUNTIF(Vertices[Eigenvector Centrality],"&gt;= "&amp;N48)-COUNTIF(Vertices[Eigenvector Centrality],"&gt;="&amp;N49)</f>
        <v>0</v>
      </c>
      <c r="P48" s="37">
        <f t="shared" si="16"/>
        <v>1.3839829818181812</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8.272727272727273</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360.39538563636364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0.04605554545454542</v>
      </c>
      <c r="O49" s="40">
        <f>COUNTIF(Vertices[Eigenvector Centrality],"&gt;= "&amp;N49)-COUNTIF(Vertices[Eigenvector Centrality],"&gt;="&amp;N50)</f>
        <v>0</v>
      </c>
      <c r="P49" s="39">
        <f t="shared" si="16"/>
        <v>1.424688363636363</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8.50909090909091</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370.69239665454546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0.04737141818181814</v>
      </c>
      <c r="O50" s="38">
        <f>COUNTIF(Vertices[Eigenvector Centrality],"&gt;= "&amp;N50)-COUNTIF(Vertices[Eigenvector Centrality],"&gt;="&amp;N51)</f>
        <v>0</v>
      </c>
      <c r="P50" s="37">
        <f t="shared" si="16"/>
        <v>1.4653937454545447</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8.745454545454546</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380.9894076727273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0.048687290909090866</v>
      </c>
      <c r="O51" s="40">
        <f>COUNTIF(Vertices[Eigenvector Centrality],"&gt;= "&amp;N51)-COUNTIF(Vertices[Eigenvector Centrality],"&gt;="&amp;N52)</f>
        <v>0</v>
      </c>
      <c r="P51" s="39">
        <f t="shared" si="16"/>
        <v>1.5060991272727264</v>
      </c>
      <c r="Q51" s="40">
        <f>COUNTIF(Vertices[PageRank],"&gt;= "&amp;P51)-COUNTIF(Vertices[PageRank],"&gt;="&amp;P52)</f>
        <v>2</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8.981818181818182</v>
      </c>
      <c r="E52" s="3">
        <f>COUNTIF(Vertices[Degree],"&gt;= "&amp;D52)-COUNTIF(Vertices[Degree],"&gt;="&amp;D53)</f>
        <v>5</v>
      </c>
      <c r="F52" s="37">
        <f t="shared" si="11"/>
        <v>0</v>
      </c>
      <c r="G52" s="38">
        <f>COUNTIF(Vertices[In-Degree],"&gt;= "&amp;F52)-COUNTIF(Vertices[In-Degree],"&gt;="&amp;F53)</f>
        <v>0</v>
      </c>
      <c r="H52" s="37">
        <f t="shared" si="12"/>
        <v>0</v>
      </c>
      <c r="I52" s="38">
        <f>COUNTIF(Vertices[Out-Degree],"&gt;= "&amp;H52)-COUNTIF(Vertices[Out-Degree],"&gt;="&amp;H53)</f>
        <v>0</v>
      </c>
      <c r="J52" s="37">
        <f t="shared" si="13"/>
        <v>391.2864186909091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0.05000316363636359</v>
      </c>
      <c r="O52" s="38">
        <f>COUNTIF(Vertices[Eigenvector Centrality],"&gt;= "&amp;N52)-COUNTIF(Vertices[Eigenvector Centrality],"&gt;="&amp;N53)</f>
        <v>1</v>
      </c>
      <c r="P52" s="37">
        <f t="shared" si="16"/>
        <v>1.5468045090909082</v>
      </c>
      <c r="Q52" s="38">
        <f>COUNTIF(Vertices[PageRank],"&gt;= "&amp;P52)-COUNTIF(Vertices[PageRank],"&gt;="&amp;P53)</f>
        <v>2</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9.218181818181819</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401.5834297090909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0.051319036363636314</v>
      </c>
      <c r="O53" s="40">
        <f>COUNTIF(Vertices[Eigenvector Centrality],"&gt;= "&amp;N53)-COUNTIF(Vertices[Eigenvector Centrality],"&gt;="&amp;N54)</f>
        <v>1</v>
      </c>
      <c r="P53" s="39">
        <f t="shared" si="16"/>
        <v>1.58750989090909</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9.454545454545455</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411.88044072727274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0.05263490909090904</v>
      </c>
      <c r="O54" s="38">
        <f>COUNTIF(Vertices[Eigenvector Centrality],"&gt;= "&amp;N54)-COUNTIF(Vertices[Eigenvector Centrality],"&gt;="&amp;N55)</f>
        <v>0</v>
      </c>
      <c r="P54" s="37">
        <f t="shared" si="16"/>
        <v>1.6282152727272716</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82</v>
      </c>
      <c r="B55" s="46">
        <f>IF(COUNT(Vertices[Degree])&gt;0,D2,NoMetricMessage)</f>
        <v>0</v>
      </c>
      <c r="D55" s="32">
        <f t="shared" si="10"/>
        <v>9.690909090909091</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422.17745174545456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0.05395078181818176</v>
      </c>
      <c r="O55" s="40">
        <f>COUNTIF(Vertices[Eigenvector Centrality],"&gt;= "&amp;N55)-COUNTIF(Vertices[Eigenvector Centrality],"&gt;="&amp;N56)</f>
        <v>0</v>
      </c>
      <c r="P55" s="39">
        <f t="shared" si="16"/>
        <v>1.6689206545454534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f>IF(COUNT(Vertices[Degree])&gt;0,D57,NoMetricMessage)</f>
        <v>13</v>
      </c>
      <c r="D56" s="32">
        <f t="shared" si="10"/>
        <v>9.927272727272728</v>
      </c>
      <c r="E56" s="3">
        <f>COUNTIF(Vertices[Degree],"&gt;= "&amp;D56)-COUNTIF(Vertices[Degree],"&gt;="&amp;D57)</f>
        <v>3</v>
      </c>
      <c r="F56" s="37">
        <f t="shared" si="11"/>
        <v>0</v>
      </c>
      <c r="G56" s="38">
        <f>COUNTIF(Vertices[In-Degree],"&gt;= "&amp;F56)-COUNTIF(Vertices[In-Degree],"&gt;="&amp;F57)</f>
        <v>0</v>
      </c>
      <c r="H56" s="37">
        <f t="shared" si="12"/>
        <v>0</v>
      </c>
      <c r="I56" s="38">
        <f>COUNTIF(Vertices[Out-Degree],"&gt;= "&amp;H56)-COUNTIF(Vertices[Out-Degree],"&gt;="&amp;H57)</f>
        <v>0</v>
      </c>
      <c r="J56" s="37">
        <f t="shared" si="13"/>
        <v>432.4744627636364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0.055266654545454486</v>
      </c>
      <c r="O56" s="38">
        <f>COUNTIF(Vertices[Eigenvector Centrality],"&gt;= "&amp;N56)-COUNTIF(Vertices[Eigenvector Centrality],"&gt;="&amp;N57)</f>
        <v>4</v>
      </c>
      <c r="P56" s="37">
        <f t="shared" si="16"/>
        <v>1.709626036363635</v>
      </c>
      <c r="Q56" s="38">
        <f>COUNTIF(Vertices[PageRank],"&gt;= "&amp;P56)-COUNTIF(Vertices[PageRank],"&gt;="&amp;P57)</f>
        <v>7</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84</v>
      </c>
      <c r="B57" s="47">
        <f>_xlfn.IFERROR(AVERAGE(Vertices[Degree]),NoMetricMessage)</f>
        <v>3.5157894736842104</v>
      </c>
      <c r="D57" s="32">
        <f>MAX(Vertices[Degree])</f>
        <v>13</v>
      </c>
      <c r="E57" s="3">
        <f>COUNTIF(Vertices[Degree],"&gt;= "&amp;D57)-COUNTIF(Vertices[Degree],"&gt;="&amp;D58)</f>
        <v>2</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566.335606</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0.072373</v>
      </c>
      <c r="O57" s="42">
        <f>COUNTIF(Vertices[Eigenvector Centrality],"&gt;= "&amp;N57)-COUNTIF(Vertices[Eigenvector Centrality],"&gt;="&amp;N58)</f>
        <v>1</v>
      </c>
      <c r="P57" s="41">
        <f>MAX(Vertices[PageRank])</f>
        <v>2.238796</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85</v>
      </c>
      <c r="B58" s="47">
        <f>_xlfn.IFERROR(MEDIAN(Vertices[Degree]),NoMetricMessage)</f>
        <v>3</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566.335606</v>
      </c>
    </row>
    <row r="99" spans="1:2" ht="15">
      <c r="A99" s="33" t="s">
        <v>103</v>
      </c>
      <c r="B99" s="47">
        <f>_xlfn.IFERROR(AVERAGE(Vertices[Betweenness Centrality]),NoMetricMessage)</f>
        <v>76.07368419999999</v>
      </c>
    </row>
    <row r="100" spans="1:2" ht="15">
      <c r="A100" s="33" t="s">
        <v>104</v>
      </c>
      <c r="B100" s="47">
        <f>_xlfn.IFERROR(MEDIAN(Vertices[Betweenness Centrality]),NoMetricMessage)</f>
        <v>24.785714</v>
      </c>
    </row>
    <row r="111" spans="1:2" ht="15">
      <c r="A111" s="33" t="s">
        <v>107</v>
      </c>
      <c r="B111" s="47">
        <f>IF(COUNT(Vertices[Closeness Centrality])&gt;0,L2,NoMetricMessage)</f>
        <v>0</v>
      </c>
    </row>
    <row r="112" spans="1:2" ht="15">
      <c r="A112" s="33" t="s">
        <v>108</v>
      </c>
      <c r="B112" s="47">
        <f>IF(COUNT(Vertices[Closeness Centrality])&gt;0,L57,NoMetricMessage)</f>
        <v>1</v>
      </c>
    </row>
    <row r="113" spans="1:2" ht="15">
      <c r="A113" s="33" t="s">
        <v>109</v>
      </c>
      <c r="B113" s="47">
        <f>_xlfn.IFERROR(AVERAGE(Vertices[Closeness Centrality]),NoMetricMessage)</f>
        <v>0.0241424</v>
      </c>
    </row>
    <row r="114" spans="1:2" ht="15">
      <c r="A114" s="33" t="s">
        <v>110</v>
      </c>
      <c r="B114" s="47">
        <f>_xlfn.IFERROR(MEDIAN(Vertices[Closeness Centrality]),NoMetricMessage)</f>
        <v>0.003745</v>
      </c>
    </row>
    <row r="125" spans="1:2" ht="15">
      <c r="A125" s="33" t="s">
        <v>113</v>
      </c>
      <c r="B125" s="47">
        <f>IF(COUNT(Vertices[Eigenvector Centrality])&gt;0,N2,NoMetricMessage)</f>
        <v>0</v>
      </c>
    </row>
    <row r="126" spans="1:2" ht="15">
      <c r="A126" s="33" t="s">
        <v>114</v>
      </c>
      <c r="B126" s="47">
        <f>IF(COUNT(Vertices[Eigenvector Centrality])&gt;0,N57,NoMetricMessage)</f>
        <v>0.072373</v>
      </c>
    </row>
    <row r="127" spans="1:2" ht="15">
      <c r="A127" s="33" t="s">
        <v>115</v>
      </c>
      <c r="B127" s="47">
        <f>_xlfn.IFERROR(AVERAGE(Vertices[Eigenvector Centrality]),NoMetricMessage)</f>
        <v>0.01052630526315789</v>
      </c>
    </row>
    <row r="128" spans="1:2" ht="15">
      <c r="A128" s="33" t="s">
        <v>116</v>
      </c>
      <c r="B128" s="47">
        <f>_xlfn.IFERROR(MEDIAN(Vertices[Eigenvector Centrality]),NoMetricMessage)</f>
        <v>0.0035</v>
      </c>
    </row>
    <row r="139" spans="1:2" ht="15">
      <c r="A139" s="33" t="s">
        <v>141</v>
      </c>
      <c r="B139" s="47">
        <f>IF(COUNT(Vertices[PageRank])&gt;0,P2,NoMetricMessage)</f>
        <v>0</v>
      </c>
    </row>
    <row r="140" spans="1:2" ht="15">
      <c r="A140" s="33" t="s">
        <v>142</v>
      </c>
      <c r="B140" s="47">
        <f>IF(COUNT(Vertices[PageRank])&gt;0,P57,NoMetricMessage)</f>
        <v>2.238796</v>
      </c>
    </row>
    <row r="141" spans="1:2" ht="15">
      <c r="A141" s="33" t="s">
        <v>143</v>
      </c>
      <c r="B141" s="47">
        <f>_xlfn.IFERROR(AVERAGE(Vertices[PageRank]),NoMetricMessage)</f>
        <v>0.8105207052631577</v>
      </c>
    </row>
    <row r="142" spans="1:2" ht="15">
      <c r="A142" s="33" t="s">
        <v>144</v>
      </c>
      <c r="B142" s="47">
        <f>_xlfn.IFERROR(MEDIAN(Vertices[PageRank]),NoMetricMessage)</f>
        <v>0.790426</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0.16666695877222193</v>
      </c>
    </row>
    <row r="156" spans="1:2" ht="15">
      <c r="A156" s="33" t="s">
        <v>122</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175</v>
      </c>
    </row>
    <row r="6" spans="1:18" ht="15">
      <c r="A6">
        <v>0</v>
      </c>
      <c r="B6" s="1" t="s">
        <v>137</v>
      </c>
      <c r="C6">
        <v>1</v>
      </c>
      <c r="D6" t="s">
        <v>60</v>
      </c>
      <c r="E6" t="s">
        <v>60</v>
      </c>
      <c r="F6">
        <v>0</v>
      </c>
      <c r="H6" t="s">
        <v>72</v>
      </c>
      <c r="J6" t="s">
        <v>174</v>
      </c>
      <c r="K6">
        <v>18</v>
      </c>
      <c r="R6" t="s">
        <v>130</v>
      </c>
    </row>
    <row r="7" spans="1:11" ht="409.5">
      <c r="A7">
        <v>2</v>
      </c>
      <c r="B7">
        <v>1</v>
      </c>
      <c r="C7">
        <v>0</v>
      </c>
      <c r="D7" t="s">
        <v>61</v>
      </c>
      <c r="E7" t="s">
        <v>61</v>
      </c>
      <c r="F7">
        <v>2</v>
      </c>
      <c r="H7" t="s">
        <v>73</v>
      </c>
      <c r="J7" t="s">
        <v>176</v>
      </c>
      <c r="K7" s="13" t="s">
        <v>177</v>
      </c>
    </row>
    <row r="8" spans="1:11" ht="409.5">
      <c r="A8"/>
      <c r="B8">
        <v>2</v>
      </c>
      <c r="C8">
        <v>2</v>
      </c>
      <c r="D8" t="s">
        <v>62</v>
      </c>
      <c r="E8" t="s">
        <v>62</v>
      </c>
      <c r="H8" t="s">
        <v>74</v>
      </c>
      <c r="J8" t="s">
        <v>178</v>
      </c>
      <c r="K8" s="13" t="s">
        <v>179</v>
      </c>
    </row>
    <row r="9" spans="1:11" ht="409.5">
      <c r="A9"/>
      <c r="B9">
        <v>3</v>
      </c>
      <c r="C9">
        <v>4</v>
      </c>
      <c r="D9" t="s">
        <v>63</v>
      </c>
      <c r="E9" t="s">
        <v>63</v>
      </c>
      <c r="H9" t="s">
        <v>75</v>
      </c>
      <c r="J9" t="s">
        <v>180</v>
      </c>
      <c r="K9" s="13" t="s">
        <v>1385</v>
      </c>
    </row>
    <row r="10" spans="1:11" ht="409.5">
      <c r="A10"/>
      <c r="B10">
        <v>4</v>
      </c>
      <c r="D10" t="s">
        <v>64</v>
      </c>
      <c r="E10" t="s">
        <v>64</v>
      </c>
      <c r="H10" t="s">
        <v>76</v>
      </c>
      <c r="J10" t="s">
        <v>181</v>
      </c>
      <c r="K10" s="13" t="s">
        <v>1386</v>
      </c>
    </row>
    <row r="11" spans="1:11" ht="15">
      <c r="A11"/>
      <c r="B11">
        <v>5</v>
      </c>
      <c r="D11" t="s">
        <v>47</v>
      </c>
      <c r="E11">
        <v>1</v>
      </c>
      <c r="H11" t="s">
        <v>77</v>
      </c>
      <c r="J11" t="s">
        <v>182</v>
      </c>
      <c r="K11" t="s">
        <v>1387</v>
      </c>
    </row>
    <row r="12" spans="1:11" ht="15">
      <c r="A12"/>
      <c r="B12"/>
      <c r="D12" t="s">
        <v>65</v>
      </c>
      <c r="E12">
        <v>2</v>
      </c>
      <c r="H12">
        <v>0</v>
      </c>
      <c r="J12" t="s">
        <v>183</v>
      </c>
      <c r="K12" t="s">
        <v>1388</v>
      </c>
    </row>
    <row r="13" spans="1:11" ht="15">
      <c r="A13"/>
      <c r="B13"/>
      <c r="D13">
        <v>1</v>
      </c>
      <c r="E13">
        <v>3</v>
      </c>
      <c r="H13">
        <v>1</v>
      </c>
      <c r="J13" t="s">
        <v>184</v>
      </c>
      <c r="K13" t="s">
        <v>1389</v>
      </c>
    </row>
    <row r="14" spans="4:11" ht="15">
      <c r="D14">
        <v>2</v>
      </c>
      <c r="E14">
        <v>4</v>
      </c>
      <c r="H14">
        <v>2</v>
      </c>
      <c r="J14" t="s">
        <v>185</v>
      </c>
      <c r="K14" t="s">
        <v>1390</v>
      </c>
    </row>
    <row r="15" spans="4:11" ht="15">
      <c r="D15">
        <v>3</v>
      </c>
      <c r="E15">
        <v>5</v>
      </c>
      <c r="H15">
        <v>3</v>
      </c>
      <c r="J15" t="s">
        <v>186</v>
      </c>
      <c r="K15" t="s">
        <v>1391</v>
      </c>
    </row>
    <row r="16" spans="4:11" ht="15">
      <c r="D16">
        <v>4</v>
      </c>
      <c r="E16">
        <v>6</v>
      </c>
      <c r="H16">
        <v>4</v>
      </c>
      <c r="J16" t="s">
        <v>187</v>
      </c>
      <c r="K16" t="s">
        <v>1392</v>
      </c>
    </row>
    <row r="17" spans="4:11" ht="15">
      <c r="D17">
        <v>5</v>
      </c>
      <c r="E17">
        <v>7</v>
      </c>
      <c r="H17">
        <v>5</v>
      </c>
      <c r="J17" t="s">
        <v>188</v>
      </c>
      <c r="K17" t="s">
        <v>1393</v>
      </c>
    </row>
    <row r="18" spans="4:11" ht="15">
      <c r="D18">
        <v>6</v>
      </c>
      <c r="E18">
        <v>8</v>
      </c>
      <c r="H18">
        <v>6</v>
      </c>
      <c r="J18" t="s">
        <v>189</v>
      </c>
      <c r="K18" t="s">
        <v>1394</v>
      </c>
    </row>
    <row r="19" spans="4:11" ht="15">
      <c r="D19">
        <v>7</v>
      </c>
      <c r="E19">
        <v>9</v>
      </c>
      <c r="H19">
        <v>7</v>
      </c>
      <c r="J19" t="s">
        <v>190</v>
      </c>
      <c r="K19" t="s">
        <v>1395</v>
      </c>
    </row>
    <row r="20" spans="4:11" ht="15">
      <c r="D20">
        <v>8</v>
      </c>
      <c r="H20">
        <v>8</v>
      </c>
      <c r="J20" t="s">
        <v>191</v>
      </c>
      <c r="K20" t="s">
        <v>1396</v>
      </c>
    </row>
    <row r="21" spans="4:11" ht="409.5">
      <c r="D21">
        <v>9</v>
      </c>
      <c r="H21">
        <v>9</v>
      </c>
      <c r="J21" t="s">
        <v>192</v>
      </c>
      <c r="K21" s="13" t="s">
        <v>1673</v>
      </c>
    </row>
    <row r="22" spans="4:11" ht="409.5">
      <c r="D22">
        <v>10</v>
      </c>
      <c r="J22" t="s">
        <v>193</v>
      </c>
      <c r="K22" s="13" t="s">
        <v>1674</v>
      </c>
    </row>
    <row r="23" spans="4:11" ht="409.5">
      <c r="D23">
        <v>11</v>
      </c>
      <c r="J23" t="s">
        <v>194</v>
      </c>
      <c r="K23" s="13" t="s">
        <v>1675</v>
      </c>
    </row>
    <row r="24" spans="10:11" ht="15">
      <c r="J24" t="s">
        <v>195</v>
      </c>
      <c r="K24" t="s">
        <v>1670</v>
      </c>
    </row>
    <row r="25" spans="10:11" ht="409.5">
      <c r="J25" t="s">
        <v>196</v>
      </c>
      <c r="K25" s="13" t="s">
        <v>1672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6CF7B-D1E1-4408-862F-772AFD4CA5F5}">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1423</v>
      </c>
      <c r="B2" s="113" t="s">
        <v>1424</v>
      </c>
      <c r="C2" s="52" t="s">
        <v>1425</v>
      </c>
    </row>
    <row r="3" spans="1:3" ht="15">
      <c r="A3" s="112" t="s">
        <v>1398</v>
      </c>
      <c r="B3" s="112" t="s">
        <v>1398</v>
      </c>
      <c r="C3" s="34">
        <v>84</v>
      </c>
    </row>
    <row r="4" spans="1:3" ht="15">
      <c r="A4" s="120" t="s">
        <v>1398</v>
      </c>
      <c r="B4" s="119" t="s">
        <v>1399</v>
      </c>
      <c r="C4" s="34">
        <v>9</v>
      </c>
    </row>
    <row r="5" spans="1:3" ht="15">
      <c r="A5" s="120" t="s">
        <v>1398</v>
      </c>
      <c r="B5" s="119" t="s">
        <v>1401</v>
      </c>
      <c r="C5" s="34">
        <v>1</v>
      </c>
    </row>
    <row r="6" spans="1:3" ht="15">
      <c r="A6" s="120" t="s">
        <v>1398</v>
      </c>
      <c r="B6" s="119" t="s">
        <v>1402</v>
      </c>
      <c r="C6" s="34">
        <v>6</v>
      </c>
    </row>
    <row r="7" spans="1:3" ht="15">
      <c r="A7" s="120" t="s">
        <v>1398</v>
      </c>
      <c r="B7" s="119" t="s">
        <v>1403</v>
      </c>
      <c r="C7" s="34">
        <v>7</v>
      </c>
    </row>
    <row r="8" spans="1:3" ht="15">
      <c r="A8" s="120" t="s">
        <v>1398</v>
      </c>
      <c r="B8" s="119" t="s">
        <v>1404</v>
      </c>
      <c r="C8" s="34">
        <v>1</v>
      </c>
    </row>
    <row r="9" spans="1:3" ht="15">
      <c r="A9" s="120" t="s">
        <v>1398</v>
      </c>
      <c r="B9" s="119" t="s">
        <v>1405</v>
      </c>
      <c r="C9" s="34">
        <v>2</v>
      </c>
    </row>
    <row r="10" spans="1:3" ht="15">
      <c r="A10" s="120" t="s">
        <v>1398</v>
      </c>
      <c r="B10" s="119" t="s">
        <v>1406</v>
      </c>
      <c r="C10" s="34">
        <v>4</v>
      </c>
    </row>
    <row r="11" spans="1:3" ht="15">
      <c r="A11" s="120" t="s">
        <v>1398</v>
      </c>
      <c r="B11" s="119" t="s">
        <v>1407</v>
      </c>
      <c r="C11" s="34">
        <v>3</v>
      </c>
    </row>
    <row r="12" spans="1:3" ht="15">
      <c r="A12" s="120" t="s">
        <v>1399</v>
      </c>
      <c r="B12" s="119" t="s">
        <v>1399</v>
      </c>
      <c r="C12" s="34">
        <v>56</v>
      </c>
    </row>
    <row r="13" spans="1:3" ht="15">
      <c r="A13" s="120" t="s">
        <v>1399</v>
      </c>
      <c r="B13" s="119" t="s">
        <v>1401</v>
      </c>
      <c r="C13" s="34">
        <v>11</v>
      </c>
    </row>
    <row r="14" spans="1:3" ht="15">
      <c r="A14" s="120" t="s">
        <v>1399</v>
      </c>
      <c r="B14" s="119" t="s">
        <v>1402</v>
      </c>
      <c r="C14" s="34">
        <v>5</v>
      </c>
    </row>
    <row r="15" spans="1:3" ht="15">
      <c r="A15" s="120" t="s">
        <v>1399</v>
      </c>
      <c r="B15" s="119" t="s">
        <v>1403</v>
      </c>
      <c r="C15" s="34">
        <v>2</v>
      </c>
    </row>
    <row r="16" spans="1:3" ht="15">
      <c r="A16" s="120" t="s">
        <v>1399</v>
      </c>
      <c r="B16" s="119" t="s">
        <v>1406</v>
      </c>
      <c r="C16" s="34">
        <v>1</v>
      </c>
    </row>
    <row r="17" spans="1:3" ht="15">
      <c r="A17" s="120" t="s">
        <v>1399</v>
      </c>
      <c r="B17" s="119" t="s">
        <v>1407</v>
      </c>
      <c r="C17" s="34">
        <v>1</v>
      </c>
    </row>
    <row r="18" spans="1:3" ht="15">
      <c r="A18" s="120" t="s">
        <v>1401</v>
      </c>
      <c r="B18" s="119" t="s">
        <v>1401</v>
      </c>
      <c r="C18" s="34">
        <v>9</v>
      </c>
    </row>
    <row r="19" spans="1:3" ht="15">
      <c r="A19" s="120" t="s">
        <v>1401</v>
      </c>
      <c r="B19" s="119" t="s">
        <v>1402</v>
      </c>
      <c r="C19" s="34">
        <v>2</v>
      </c>
    </row>
    <row r="20" spans="1:3" ht="15">
      <c r="A20" s="120" t="s">
        <v>1402</v>
      </c>
      <c r="B20" s="119" t="s">
        <v>1402</v>
      </c>
      <c r="C20" s="34">
        <v>15</v>
      </c>
    </row>
    <row r="21" spans="1:3" ht="15">
      <c r="A21" s="120" t="s">
        <v>1402</v>
      </c>
      <c r="B21" s="119" t="s">
        <v>1403</v>
      </c>
      <c r="C21" s="34">
        <v>2</v>
      </c>
    </row>
    <row r="22" spans="1:3" ht="15">
      <c r="A22" s="120" t="s">
        <v>1403</v>
      </c>
      <c r="B22" s="119" t="s">
        <v>1403</v>
      </c>
      <c r="C22" s="34">
        <v>4</v>
      </c>
    </row>
    <row r="23" spans="1:3" ht="15">
      <c r="A23" s="120" t="s">
        <v>1404</v>
      </c>
      <c r="B23" s="119" t="s">
        <v>1404</v>
      </c>
      <c r="C23" s="34">
        <v>7</v>
      </c>
    </row>
    <row r="24" spans="1:3" ht="15">
      <c r="A24" s="120" t="s">
        <v>1405</v>
      </c>
      <c r="B24" s="119" t="s">
        <v>1405</v>
      </c>
      <c r="C24" s="34">
        <v>3</v>
      </c>
    </row>
    <row r="25" spans="1:3" ht="15">
      <c r="A25" s="120" t="s">
        <v>1406</v>
      </c>
      <c r="B25" s="119" t="s">
        <v>1406</v>
      </c>
      <c r="C25" s="34">
        <v>6</v>
      </c>
    </row>
    <row r="26" spans="1:3" ht="15">
      <c r="A26" s="120" t="s">
        <v>1407</v>
      </c>
      <c r="B26" s="119" t="s">
        <v>1407</v>
      </c>
      <c r="C26" s="34">
        <v>4</v>
      </c>
    </row>
    <row r="27" spans="1:3" ht="15">
      <c r="A27" s="120" t="s">
        <v>1408</v>
      </c>
      <c r="B27" s="119" t="s">
        <v>1408</v>
      </c>
      <c r="C2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5B4F9-9432-4245-988B-E37C7E172A61}">
  <dimension ref="A1:G13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1431</v>
      </c>
      <c r="B1" s="13" t="s">
        <v>1593</v>
      </c>
      <c r="C1" s="13" t="s">
        <v>1594</v>
      </c>
      <c r="D1" s="13" t="s">
        <v>145</v>
      </c>
      <c r="E1" s="13" t="s">
        <v>1596</v>
      </c>
      <c r="F1" s="13" t="s">
        <v>1597</v>
      </c>
      <c r="G1" s="13" t="s">
        <v>1598</v>
      </c>
    </row>
    <row r="2" spans="1:7" ht="15">
      <c r="A2" s="79" t="s">
        <v>1432</v>
      </c>
      <c r="B2" s="79">
        <v>318</v>
      </c>
      <c r="C2" s="115">
        <v>0.048825426070935055</v>
      </c>
      <c r="D2" s="79" t="s">
        <v>1595</v>
      </c>
      <c r="E2" s="79"/>
      <c r="F2" s="79"/>
      <c r="G2" s="79"/>
    </row>
    <row r="3" spans="1:7" ht="15">
      <c r="A3" s="79" t="s">
        <v>1433</v>
      </c>
      <c r="B3" s="79">
        <v>369</v>
      </c>
      <c r="C3" s="115">
        <v>0.05665591893136804</v>
      </c>
      <c r="D3" s="79" t="s">
        <v>1595</v>
      </c>
      <c r="E3" s="79"/>
      <c r="F3" s="79"/>
      <c r="G3" s="79"/>
    </row>
    <row r="4" spans="1:7" ht="15">
      <c r="A4" s="79" t="s">
        <v>1434</v>
      </c>
      <c r="B4" s="79">
        <v>0</v>
      </c>
      <c r="C4" s="115">
        <v>0</v>
      </c>
      <c r="D4" s="79" t="s">
        <v>1595</v>
      </c>
      <c r="E4" s="79"/>
      <c r="F4" s="79"/>
      <c r="G4" s="79"/>
    </row>
    <row r="5" spans="1:7" ht="15">
      <c r="A5" s="79" t="s">
        <v>1435</v>
      </c>
      <c r="B5" s="79">
        <v>5826</v>
      </c>
      <c r="C5" s="115">
        <v>0.894518654997697</v>
      </c>
      <c r="D5" s="79" t="s">
        <v>1595</v>
      </c>
      <c r="E5" s="79"/>
      <c r="F5" s="79"/>
      <c r="G5" s="79"/>
    </row>
    <row r="6" spans="1:7" ht="15">
      <c r="A6" s="79" t="s">
        <v>1436</v>
      </c>
      <c r="B6" s="79">
        <v>6513</v>
      </c>
      <c r="C6" s="115">
        <v>1</v>
      </c>
      <c r="D6" s="79" t="s">
        <v>1595</v>
      </c>
      <c r="E6" s="79"/>
      <c r="F6" s="79"/>
      <c r="G6" s="79"/>
    </row>
    <row r="7" spans="1:7" ht="15">
      <c r="A7" s="111" t="s">
        <v>1438</v>
      </c>
      <c r="B7" s="79">
        <v>134</v>
      </c>
      <c r="C7" s="115">
        <v>0.015259245562685523</v>
      </c>
      <c r="D7" s="79" t="s">
        <v>1595</v>
      </c>
      <c r="E7" s="79" t="b">
        <v>1</v>
      </c>
      <c r="F7" s="79" t="b">
        <v>0</v>
      </c>
      <c r="G7" s="79" t="b">
        <v>0</v>
      </c>
    </row>
    <row r="8" spans="1:7" ht="15">
      <c r="A8" s="111" t="s">
        <v>1439</v>
      </c>
      <c r="B8" s="79">
        <v>94</v>
      </c>
      <c r="C8" s="115">
        <v>0.015156688040087478</v>
      </c>
      <c r="D8" s="79" t="s">
        <v>1595</v>
      </c>
      <c r="E8" s="79" t="b">
        <v>0</v>
      </c>
      <c r="F8" s="79" t="b">
        <v>0</v>
      </c>
      <c r="G8" s="79" t="b">
        <v>0</v>
      </c>
    </row>
    <row r="9" spans="1:7" ht="15">
      <c r="A9" s="111" t="s">
        <v>1676</v>
      </c>
      <c r="B9" s="79">
        <v>80</v>
      </c>
      <c r="C9" s="115">
        <v>0.013520481776205724</v>
      </c>
      <c r="D9" s="79" t="s">
        <v>1595</v>
      </c>
      <c r="E9" s="79" t="b">
        <v>0</v>
      </c>
      <c r="F9" s="79" t="b">
        <v>0</v>
      </c>
      <c r="G9" s="79" t="b">
        <v>0</v>
      </c>
    </row>
    <row r="10" spans="1:7" ht="15">
      <c r="A10" s="111" t="s">
        <v>1440</v>
      </c>
      <c r="B10" s="79">
        <v>38</v>
      </c>
      <c r="C10" s="115">
        <v>0.010108080361689104</v>
      </c>
      <c r="D10" s="79" t="s">
        <v>1595</v>
      </c>
      <c r="E10" s="79" t="b">
        <v>0</v>
      </c>
      <c r="F10" s="79" t="b">
        <v>0</v>
      </c>
      <c r="G10" s="79" t="b">
        <v>0</v>
      </c>
    </row>
    <row r="11" spans="1:7" ht="15">
      <c r="A11" s="111" t="s">
        <v>1447</v>
      </c>
      <c r="B11" s="79">
        <v>35</v>
      </c>
      <c r="C11" s="115">
        <v>0.008717221268310189</v>
      </c>
      <c r="D11" s="79" t="s">
        <v>1595</v>
      </c>
      <c r="E11" s="79" t="b">
        <v>0</v>
      </c>
      <c r="F11" s="79" t="b">
        <v>0</v>
      </c>
      <c r="G11" s="79" t="b">
        <v>0</v>
      </c>
    </row>
    <row r="12" spans="1:7" ht="15">
      <c r="A12" s="111" t="s">
        <v>1550</v>
      </c>
      <c r="B12" s="79">
        <v>33</v>
      </c>
      <c r="C12" s="115">
        <v>0.008931272348932753</v>
      </c>
      <c r="D12" s="79" t="s">
        <v>1595</v>
      </c>
      <c r="E12" s="79" t="b">
        <v>0</v>
      </c>
      <c r="F12" s="79" t="b">
        <v>0</v>
      </c>
      <c r="G12" s="79" t="b">
        <v>0</v>
      </c>
    </row>
    <row r="13" spans="1:7" ht="15">
      <c r="A13" s="111" t="s">
        <v>1437</v>
      </c>
      <c r="B13" s="79">
        <v>26</v>
      </c>
      <c r="C13" s="115">
        <v>0.00822366880045046</v>
      </c>
      <c r="D13" s="79" t="s">
        <v>1595</v>
      </c>
      <c r="E13" s="79" t="b">
        <v>0</v>
      </c>
      <c r="F13" s="79" t="b">
        <v>0</v>
      </c>
      <c r="G13" s="79" t="b">
        <v>0</v>
      </c>
    </row>
    <row r="14" spans="1:7" ht="15">
      <c r="A14" s="111" t="s">
        <v>1677</v>
      </c>
      <c r="B14" s="79">
        <v>23</v>
      </c>
      <c r="C14" s="115">
        <v>0.014988145942594091</v>
      </c>
      <c r="D14" s="79" t="s">
        <v>1595</v>
      </c>
      <c r="E14" s="79" t="b">
        <v>0</v>
      </c>
      <c r="F14" s="79" t="b">
        <v>1</v>
      </c>
      <c r="G14" s="79" t="b">
        <v>0</v>
      </c>
    </row>
    <row r="15" spans="1:7" ht="15">
      <c r="A15" s="111" t="s">
        <v>1678</v>
      </c>
      <c r="B15" s="79">
        <v>21</v>
      </c>
      <c r="C15" s="115">
        <v>0.00851587558526578</v>
      </c>
      <c r="D15" s="79" t="s">
        <v>1595</v>
      </c>
      <c r="E15" s="79" t="b">
        <v>0</v>
      </c>
      <c r="F15" s="79" t="b">
        <v>0</v>
      </c>
      <c r="G15" s="79" t="b">
        <v>0</v>
      </c>
    </row>
    <row r="16" spans="1:7" ht="15">
      <c r="A16" s="111" t="s">
        <v>1679</v>
      </c>
      <c r="B16" s="79">
        <v>19</v>
      </c>
      <c r="C16" s="115">
        <v>0.007202989107376451</v>
      </c>
      <c r="D16" s="79" t="s">
        <v>1595</v>
      </c>
      <c r="E16" s="79" t="b">
        <v>0</v>
      </c>
      <c r="F16" s="79" t="b">
        <v>0</v>
      </c>
      <c r="G16" s="79" t="b">
        <v>0</v>
      </c>
    </row>
    <row r="17" spans="1:7" ht="15">
      <c r="A17" s="111" t="s">
        <v>1452</v>
      </c>
      <c r="B17" s="79">
        <v>18</v>
      </c>
      <c r="C17" s="115">
        <v>0.005571525439084578</v>
      </c>
      <c r="D17" s="79" t="s">
        <v>1595</v>
      </c>
      <c r="E17" s="79" t="b">
        <v>0</v>
      </c>
      <c r="F17" s="79" t="b">
        <v>0</v>
      </c>
      <c r="G17" s="79" t="b">
        <v>0</v>
      </c>
    </row>
    <row r="18" spans="1:7" ht="15">
      <c r="A18" s="111" t="s">
        <v>1477</v>
      </c>
      <c r="B18" s="79">
        <v>18</v>
      </c>
      <c r="C18" s="115">
        <v>0.006264881871446651</v>
      </c>
      <c r="D18" s="79" t="s">
        <v>1595</v>
      </c>
      <c r="E18" s="79" t="b">
        <v>0</v>
      </c>
      <c r="F18" s="79" t="b">
        <v>0</v>
      </c>
      <c r="G18" s="79" t="b">
        <v>0</v>
      </c>
    </row>
    <row r="19" spans="1:7" ht="15">
      <c r="A19" s="111" t="s">
        <v>1491</v>
      </c>
      <c r="B19" s="79">
        <v>17</v>
      </c>
      <c r="C19" s="115">
        <v>0.005767707880683401</v>
      </c>
      <c r="D19" s="79" t="s">
        <v>1595</v>
      </c>
      <c r="E19" s="79" t="b">
        <v>0</v>
      </c>
      <c r="F19" s="79" t="b">
        <v>0</v>
      </c>
      <c r="G19" s="79" t="b">
        <v>0</v>
      </c>
    </row>
    <row r="20" spans="1:7" ht="15">
      <c r="A20" s="111" t="s">
        <v>1680</v>
      </c>
      <c r="B20" s="79">
        <v>16</v>
      </c>
      <c r="C20" s="115">
        <v>0.005568783885730357</v>
      </c>
      <c r="D20" s="79" t="s">
        <v>1595</v>
      </c>
      <c r="E20" s="79" t="b">
        <v>0</v>
      </c>
      <c r="F20" s="79" t="b">
        <v>1</v>
      </c>
      <c r="G20" s="79" t="b">
        <v>0</v>
      </c>
    </row>
    <row r="21" spans="1:7" ht="15">
      <c r="A21" s="111" t="s">
        <v>1442</v>
      </c>
      <c r="B21" s="79">
        <v>16</v>
      </c>
      <c r="C21" s="115">
        <v>0.006065675037790696</v>
      </c>
      <c r="D21" s="79" t="s">
        <v>1595</v>
      </c>
      <c r="E21" s="79" t="b">
        <v>0</v>
      </c>
      <c r="F21" s="79" t="b">
        <v>0</v>
      </c>
      <c r="G21" s="79" t="b">
        <v>0</v>
      </c>
    </row>
    <row r="22" spans="1:7" ht="15">
      <c r="A22" s="111" t="s">
        <v>1445</v>
      </c>
      <c r="B22" s="79">
        <v>16</v>
      </c>
      <c r="C22" s="115">
        <v>0.005297765486171481</v>
      </c>
      <c r="D22" s="79" t="s">
        <v>1595</v>
      </c>
      <c r="E22" s="79" t="b">
        <v>0</v>
      </c>
      <c r="F22" s="79" t="b">
        <v>0</v>
      </c>
      <c r="G22" s="79" t="b">
        <v>0</v>
      </c>
    </row>
    <row r="23" spans="1:7" ht="15">
      <c r="A23" s="111" t="s">
        <v>1463</v>
      </c>
      <c r="B23" s="79">
        <v>15</v>
      </c>
      <c r="C23" s="115">
        <v>0.005517344325205046</v>
      </c>
      <c r="D23" s="79" t="s">
        <v>1595</v>
      </c>
      <c r="E23" s="79" t="b">
        <v>0</v>
      </c>
      <c r="F23" s="79" t="b">
        <v>0</v>
      </c>
      <c r="G23" s="79" t="b">
        <v>0</v>
      </c>
    </row>
    <row r="24" spans="1:7" ht="15">
      <c r="A24" s="111" t="s">
        <v>1547</v>
      </c>
      <c r="B24" s="79">
        <v>12</v>
      </c>
      <c r="C24" s="115">
        <v>0.004290282456437463</v>
      </c>
      <c r="D24" s="79" t="s">
        <v>1595</v>
      </c>
      <c r="E24" s="79" t="b">
        <v>0</v>
      </c>
      <c r="F24" s="79" t="b">
        <v>0</v>
      </c>
      <c r="G24" s="79" t="b">
        <v>0</v>
      </c>
    </row>
    <row r="25" spans="1:7" ht="15">
      <c r="A25" s="111" t="s">
        <v>1527</v>
      </c>
      <c r="B25" s="79">
        <v>12</v>
      </c>
      <c r="C25" s="115">
        <v>0.0044138754601640365</v>
      </c>
      <c r="D25" s="79" t="s">
        <v>1595</v>
      </c>
      <c r="E25" s="79" t="b">
        <v>0</v>
      </c>
      <c r="F25" s="79" t="b">
        <v>0</v>
      </c>
      <c r="G25" s="79" t="b">
        <v>0</v>
      </c>
    </row>
    <row r="26" spans="1:7" ht="15">
      <c r="A26" s="111" t="s">
        <v>1443</v>
      </c>
      <c r="B26" s="79">
        <v>12</v>
      </c>
      <c r="C26" s="115">
        <v>0.004290282456437463</v>
      </c>
      <c r="D26" s="79" t="s">
        <v>1595</v>
      </c>
      <c r="E26" s="79" t="b">
        <v>0</v>
      </c>
      <c r="F26" s="79" t="b">
        <v>0</v>
      </c>
      <c r="G26" s="79" t="b">
        <v>0</v>
      </c>
    </row>
    <row r="27" spans="1:7" ht="15">
      <c r="A27" s="111" t="s">
        <v>1516</v>
      </c>
      <c r="B27" s="79">
        <v>12</v>
      </c>
      <c r="C27" s="115">
        <v>0.004698912829645313</v>
      </c>
      <c r="D27" s="79" t="s">
        <v>1595</v>
      </c>
      <c r="E27" s="79" t="b">
        <v>0</v>
      </c>
      <c r="F27" s="79" t="b">
        <v>0</v>
      </c>
      <c r="G27" s="79" t="b">
        <v>0</v>
      </c>
    </row>
    <row r="28" spans="1:7" ht="15">
      <c r="A28" s="111" t="s">
        <v>1502</v>
      </c>
      <c r="B28" s="79">
        <v>12</v>
      </c>
      <c r="C28" s="115">
        <v>0.004290282456437463</v>
      </c>
      <c r="D28" s="79" t="s">
        <v>1595</v>
      </c>
      <c r="E28" s="79" t="b">
        <v>0</v>
      </c>
      <c r="F28" s="79" t="b">
        <v>0</v>
      </c>
      <c r="G28" s="79" t="b">
        <v>0</v>
      </c>
    </row>
    <row r="29" spans="1:7" ht="15">
      <c r="A29" s="111" t="s">
        <v>1519</v>
      </c>
      <c r="B29" s="79">
        <v>12</v>
      </c>
      <c r="C29" s="115">
        <v>0.004290282456437463</v>
      </c>
      <c r="D29" s="79" t="s">
        <v>1595</v>
      </c>
      <c r="E29" s="79" t="b">
        <v>1</v>
      </c>
      <c r="F29" s="79" t="b">
        <v>0</v>
      </c>
      <c r="G29" s="79" t="b">
        <v>0</v>
      </c>
    </row>
    <row r="30" spans="1:7" ht="15">
      <c r="A30" s="111" t="s">
        <v>1681</v>
      </c>
      <c r="B30" s="79">
        <v>12</v>
      </c>
      <c r="C30" s="115">
        <v>0.006259407530281985</v>
      </c>
      <c r="D30" s="79" t="s">
        <v>1595</v>
      </c>
      <c r="E30" s="79" t="b">
        <v>0</v>
      </c>
      <c r="F30" s="79" t="b">
        <v>0</v>
      </c>
      <c r="G30" s="79" t="b">
        <v>0</v>
      </c>
    </row>
    <row r="31" spans="1:7" ht="15">
      <c r="A31" s="111" t="s">
        <v>1467</v>
      </c>
      <c r="B31" s="79">
        <v>12</v>
      </c>
      <c r="C31" s="115">
        <v>0.004698912829645313</v>
      </c>
      <c r="D31" s="79" t="s">
        <v>1595</v>
      </c>
      <c r="E31" s="79" t="b">
        <v>0</v>
      </c>
      <c r="F31" s="79" t="b">
        <v>0</v>
      </c>
      <c r="G31" s="79" t="b">
        <v>0</v>
      </c>
    </row>
    <row r="32" spans="1:7" ht="15">
      <c r="A32" s="111" t="s">
        <v>1682</v>
      </c>
      <c r="B32" s="79">
        <v>11</v>
      </c>
      <c r="C32" s="115">
        <v>0.004460696735139218</v>
      </c>
      <c r="D32" s="79" t="s">
        <v>1595</v>
      </c>
      <c r="E32" s="79" t="b">
        <v>0</v>
      </c>
      <c r="F32" s="79" t="b">
        <v>0</v>
      </c>
      <c r="G32" s="79" t="b">
        <v>0</v>
      </c>
    </row>
    <row r="33" spans="1:7" ht="15">
      <c r="A33" s="111" t="s">
        <v>1444</v>
      </c>
      <c r="B33" s="79">
        <v>11</v>
      </c>
      <c r="C33" s="115">
        <v>0.004046052505150367</v>
      </c>
      <c r="D33" s="79" t="s">
        <v>1595</v>
      </c>
      <c r="E33" s="79" t="b">
        <v>0</v>
      </c>
      <c r="F33" s="79" t="b">
        <v>0</v>
      </c>
      <c r="G33" s="79" t="b">
        <v>0</v>
      </c>
    </row>
    <row r="34" spans="1:7" ht="15">
      <c r="A34" s="111" t="s">
        <v>1482</v>
      </c>
      <c r="B34" s="79">
        <v>11</v>
      </c>
      <c r="C34" s="115">
        <v>0.0043073367605082034</v>
      </c>
      <c r="D34" s="79" t="s">
        <v>1595</v>
      </c>
      <c r="E34" s="79" t="b">
        <v>0</v>
      </c>
      <c r="F34" s="79" t="b">
        <v>0</v>
      </c>
      <c r="G34" s="79" t="b">
        <v>0</v>
      </c>
    </row>
    <row r="35" spans="1:7" ht="15">
      <c r="A35" s="111" t="s">
        <v>1478</v>
      </c>
      <c r="B35" s="79">
        <v>11</v>
      </c>
      <c r="C35" s="115">
        <v>0.004046052505150367</v>
      </c>
      <c r="D35" s="79" t="s">
        <v>1595</v>
      </c>
      <c r="E35" s="79" t="b">
        <v>0</v>
      </c>
      <c r="F35" s="79" t="b">
        <v>0</v>
      </c>
      <c r="G35" s="79" t="b">
        <v>0</v>
      </c>
    </row>
    <row r="36" spans="1:7" ht="15">
      <c r="A36" s="111" t="s">
        <v>1461</v>
      </c>
      <c r="B36" s="79">
        <v>10</v>
      </c>
      <c r="C36" s="115">
        <v>0.003915760691371094</v>
      </c>
      <c r="D36" s="79" t="s">
        <v>1595</v>
      </c>
      <c r="E36" s="79" t="b">
        <v>0</v>
      </c>
      <c r="F36" s="79" t="b">
        <v>0</v>
      </c>
      <c r="G36" s="79" t="b">
        <v>0</v>
      </c>
    </row>
    <row r="37" spans="1:7" ht="15">
      <c r="A37" s="111" t="s">
        <v>1683</v>
      </c>
      <c r="B37" s="79">
        <v>10</v>
      </c>
      <c r="C37" s="115">
        <v>0.0037910468986191853</v>
      </c>
      <c r="D37" s="79" t="s">
        <v>1595</v>
      </c>
      <c r="E37" s="79" t="b">
        <v>0</v>
      </c>
      <c r="F37" s="79" t="b">
        <v>1</v>
      </c>
      <c r="G37" s="79" t="b">
        <v>0</v>
      </c>
    </row>
    <row r="38" spans="1:7" ht="15">
      <c r="A38" s="111" t="s">
        <v>1448</v>
      </c>
      <c r="B38" s="79">
        <v>10</v>
      </c>
      <c r="C38" s="115">
        <v>0.0042132381223470225</v>
      </c>
      <c r="D38" s="79" t="s">
        <v>1595</v>
      </c>
      <c r="E38" s="79" t="b">
        <v>0</v>
      </c>
      <c r="F38" s="79" t="b">
        <v>0</v>
      </c>
      <c r="G38" s="79" t="b">
        <v>0</v>
      </c>
    </row>
    <row r="39" spans="1:7" ht="15">
      <c r="A39" s="111" t="s">
        <v>1541</v>
      </c>
      <c r="B39" s="79">
        <v>10</v>
      </c>
      <c r="C39" s="115">
        <v>0.0037910468986191853</v>
      </c>
      <c r="D39" s="79" t="s">
        <v>1595</v>
      </c>
      <c r="E39" s="79" t="b">
        <v>0</v>
      </c>
      <c r="F39" s="79" t="b">
        <v>0</v>
      </c>
      <c r="G39" s="79" t="b">
        <v>0</v>
      </c>
    </row>
    <row r="40" spans="1:7" ht="15">
      <c r="A40" s="111" t="s">
        <v>1537</v>
      </c>
      <c r="B40" s="79">
        <v>10</v>
      </c>
      <c r="C40" s="115">
        <v>0.0037910468986191853</v>
      </c>
      <c r="D40" s="79" t="s">
        <v>1595</v>
      </c>
      <c r="E40" s="79" t="b">
        <v>0</v>
      </c>
      <c r="F40" s="79" t="b">
        <v>0</v>
      </c>
      <c r="G40" s="79" t="b">
        <v>0</v>
      </c>
    </row>
    <row r="41" spans="1:7" ht="15">
      <c r="A41" s="111" t="s">
        <v>1684</v>
      </c>
      <c r="B41" s="79">
        <v>10</v>
      </c>
      <c r="C41" s="115">
        <v>0.004395704161133103</v>
      </c>
      <c r="D41" s="79" t="s">
        <v>1595</v>
      </c>
      <c r="E41" s="79" t="b">
        <v>0</v>
      </c>
      <c r="F41" s="79" t="b">
        <v>0</v>
      </c>
      <c r="G41" s="79" t="b">
        <v>0</v>
      </c>
    </row>
    <row r="42" spans="1:7" ht="15">
      <c r="A42" s="111" t="s">
        <v>1566</v>
      </c>
      <c r="B42" s="79">
        <v>10</v>
      </c>
      <c r="C42" s="115">
        <v>0.0037910468986191853</v>
      </c>
      <c r="D42" s="79" t="s">
        <v>1595</v>
      </c>
      <c r="E42" s="79" t="b">
        <v>0</v>
      </c>
      <c r="F42" s="79" t="b">
        <v>0</v>
      </c>
      <c r="G42" s="79" t="b">
        <v>0</v>
      </c>
    </row>
    <row r="43" spans="1:7" ht="15">
      <c r="A43" s="111" t="s">
        <v>1685</v>
      </c>
      <c r="B43" s="79">
        <v>10</v>
      </c>
      <c r="C43" s="115">
        <v>0.0037910468986191853</v>
      </c>
      <c r="D43" s="79" t="s">
        <v>1595</v>
      </c>
      <c r="E43" s="79" t="b">
        <v>0</v>
      </c>
      <c r="F43" s="79" t="b">
        <v>0</v>
      </c>
      <c r="G43" s="79" t="b">
        <v>0</v>
      </c>
    </row>
    <row r="44" spans="1:7" ht="15">
      <c r="A44" s="111" t="s">
        <v>1501</v>
      </c>
      <c r="B44" s="79">
        <v>9</v>
      </c>
      <c r="C44" s="115">
        <v>0.0036496609651139058</v>
      </c>
      <c r="D44" s="79" t="s">
        <v>1595</v>
      </c>
      <c r="E44" s="79" t="b">
        <v>0</v>
      </c>
      <c r="F44" s="79" t="b">
        <v>0</v>
      </c>
      <c r="G44" s="79" t="b">
        <v>0</v>
      </c>
    </row>
    <row r="45" spans="1:7" ht="15">
      <c r="A45" s="111" t="s">
        <v>1510</v>
      </c>
      <c r="B45" s="79">
        <v>9</v>
      </c>
      <c r="C45" s="115">
        <v>0.0036496609651139058</v>
      </c>
      <c r="D45" s="79" t="s">
        <v>1595</v>
      </c>
      <c r="E45" s="79" t="b">
        <v>0</v>
      </c>
      <c r="F45" s="79" t="b">
        <v>0</v>
      </c>
      <c r="G45" s="79" t="b">
        <v>0</v>
      </c>
    </row>
    <row r="46" spans="1:7" ht="15">
      <c r="A46" s="111" t="s">
        <v>1686</v>
      </c>
      <c r="B46" s="79">
        <v>9</v>
      </c>
      <c r="C46" s="115">
        <v>0.00379191431011232</v>
      </c>
      <c r="D46" s="79" t="s">
        <v>1595</v>
      </c>
      <c r="E46" s="79" t="b">
        <v>0</v>
      </c>
      <c r="F46" s="79" t="b">
        <v>0</v>
      </c>
      <c r="G46" s="79" t="b">
        <v>0</v>
      </c>
    </row>
    <row r="47" spans="1:7" ht="15">
      <c r="A47" s="111" t="s">
        <v>1508</v>
      </c>
      <c r="B47" s="79">
        <v>9</v>
      </c>
      <c r="C47" s="115">
        <v>0.0035241846222339845</v>
      </c>
      <c r="D47" s="79" t="s">
        <v>1595</v>
      </c>
      <c r="E47" s="79" t="b">
        <v>1</v>
      </c>
      <c r="F47" s="79" t="b">
        <v>0</v>
      </c>
      <c r="G47" s="79" t="b">
        <v>0</v>
      </c>
    </row>
    <row r="48" spans="1:7" ht="15">
      <c r="A48" s="111" t="s">
        <v>1687</v>
      </c>
      <c r="B48" s="79">
        <v>9</v>
      </c>
      <c r="C48" s="115">
        <v>0.004694555647711488</v>
      </c>
      <c r="D48" s="79" t="s">
        <v>1595</v>
      </c>
      <c r="E48" s="79" t="b">
        <v>0</v>
      </c>
      <c r="F48" s="79" t="b">
        <v>0</v>
      </c>
      <c r="G48" s="79" t="b">
        <v>0</v>
      </c>
    </row>
    <row r="49" spans="1:7" ht="15">
      <c r="A49" s="111" t="s">
        <v>1497</v>
      </c>
      <c r="B49" s="79">
        <v>9</v>
      </c>
      <c r="C49" s="115">
        <v>0.0035241846222339845</v>
      </c>
      <c r="D49" s="79" t="s">
        <v>1595</v>
      </c>
      <c r="E49" s="79" t="b">
        <v>0</v>
      </c>
      <c r="F49" s="79" t="b">
        <v>0</v>
      </c>
      <c r="G49" s="79" t="b">
        <v>0</v>
      </c>
    </row>
    <row r="50" spans="1:7" ht="15">
      <c r="A50" s="111" t="s">
        <v>1507</v>
      </c>
      <c r="B50" s="79">
        <v>9</v>
      </c>
      <c r="C50" s="115">
        <v>0.003956133745019793</v>
      </c>
      <c r="D50" s="79" t="s">
        <v>1595</v>
      </c>
      <c r="E50" s="79" t="b">
        <v>0</v>
      </c>
      <c r="F50" s="79" t="b">
        <v>0</v>
      </c>
      <c r="G50" s="79" t="b">
        <v>0</v>
      </c>
    </row>
    <row r="51" spans="1:7" ht="15">
      <c r="A51" s="111" t="s">
        <v>1474</v>
      </c>
      <c r="B51" s="79">
        <v>9</v>
      </c>
      <c r="C51" s="115">
        <v>0.0035241846222339845</v>
      </c>
      <c r="D51" s="79" t="s">
        <v>1595</v>
      </c>
      <c r="E51" s="79" t="b">
        <v>0</v>
      </c>
      <c r="F51" s="79" t="b">
        <v>0</v>
      </c>
      <c r="G51" s="79" t="b">
        <v>0</v>
      </c>
    </row>
    <row r="52" spans="1:7" ht="15">
      <c r="A52" s="111" t="s">
        <v>1688</v>
      </c>
      <c r="B52" s="79">
        <v>9</v>
      </c>
      <c r="C52" s="115">
        <v>0.0035241846222339845</v>
      </c>
      <c r="D52" s="79" t="s">
        <v>1595</v>
      </c>
      <c r="E52" s="79" t="b">
        <v>0</v>
      </c>
      <c r="F52" s="79" t="b">
        <v>0</v>
      </c>
      <c r="G52" s="79" t="b">
        <v>0</v>
      </c>
    </row>
    <row r="53" spans="1:7" ht="15">
      <c r="A53" s="111" t="s">
        <v>1476</v>
      </c>
      <c r="B53" s="79">
        <v>9</v>
      </c>
      <c r="C53" s="115">
        <v>0.0036496609651139058</v>
      </c>
      <c r="D53" s="79" t="s">
        <v>1595</v>
      </c>
      <c r="E53" s="79" t="b">
        <v>0</v>
      </c>
      <c r="F53" s="79" t="b">
        <v>0</v>
      </c>
      <c r="G53" s="79" t="b">
        <v>0</v>
      </c>
    </row>
    <row r="54" spans="1:7" ht="15">
      <c r="A54" s="111" t="s">
        <v>1689</v>
      </c>
      <c r="B54" s="79">
        <v>9</v>
      </c>
      <c r="C54" s="115">
        <v>0.0035241846222339845</v>
      </c>
      <c r="D54" s="79" t="s">
        <v>1595</v>
      </c>
      <c r="E54" s="79" t="b">
        <v>0</v>
      </c>
      <c r="F54" s="79" t="b">
        <v>0</v>
      </c>
      <c r="G54" s="79" t="b">
        <v>0</v>
      </c>
    </row>
    <row r="55" spans="1:7" ht="15">
      <c r="A55" s="111" t="s">
        <v>1532</v>
      </c>
      <c r="B55" s="79">
        <v>8</v>
      </c>
      <c r="C55" s="115">
        <v>0.0032441430801012495</v>
      </c>
      <c r="D55" s="79" t="s">
        <v>1595</v>
      </c>
      <c r="E55" s="79" t="b">
        <v>0</v>
      </c>
      <c r="F55" s="79" t="b">
        <v>0</v>
      </c>
      <c r="G55" s="79" t="b">
        <v>0</v>
      </c>
    </row>
    <row r="56" spans="1:7" ht="15">
      <c r="A56" s="111" t="s">
        <v>1690</v>
      </c>
      <c r="B56" s="79">
        <v>8</v>
      </c>
      <c r="C56" s="115">
        <v>0.0032441430801012495</v>
      </c>
      <c r="D56" s="79" t="s">
        <v>1595</v>
      </c>
      <c r="E56" s="79" t="b">
        <v>0</v>
      </c>
      <c r="F56" s="79" t="b">
        <v>1</v>
      </c>
      <c r="G56" s="79" t="b">
        <v>0</v>
      </c>
    </row>
    <row r="57" spans="1:7" ht="15">
      <c r="A57" s="111" t="s">
        <v>1691</v>
      </c>
      <c r="B57" s="79">
        <v>8</v>
      </c>
      <c r="C57" s="115">
        <v>0.0035165633289064822</v>
      </c>
      <c r="D57" s="79" t="s">
        <v>1595</v>
      </c>
      <c r="E57" s="79" t="b">
        <v>0</v>
      </c>
      <c r="F57" s="79" t="b">
        <v>0</v>
      </c>
      <c r="G57" s="79" t="b">
        <v>0</v>
      </c>
    </row>
    <row r="58" spans="1:7" ht="15">
      <c r="A58" s="111" t="s">
        <v>1470</v>
      </c>
      <c r="B58" s="79">
        <v>8</v>
      </c>
      <c r="C58" s="115">
        <v>0.0032441430801012495</v>
      </c>
      <c r="D58" s="79" t="s">
        <v>1595</v>
      </c>
      <c r="E58" s="79" t="b">
        <v>1</v>
      </c>
      <c r="F58" s="79" t="b">
        <v>0</v>
      </c>
      <c r="G58" s="79" t="b">
        <v>0</v>
      </c>
    </row>
    <row r="59" spans="1:7" ht="15">
      <c r="A59" s="111" t="s">
        <v>1692</v>
      </c>
      <c r="B59" s="79">
        <v>8</v>
      </c>
      <c r="C59" s="115">
        <v>0.0039005181047160904</v>
      </c>
      <c r="D59" s="79" t="s">
        <v>1595</v>
      </c>
      <c r="E59" s="79" t="b">
        <v>0</v>
      </c>
      <c r="F59" s="79" t="b">
        <v>0</v>
      </c>
      <c r="G59" s="79" t="b">
        <v>0</v>
      </c>
    </row>
    <row r="60" spans="1:7" ht="15">
      <c r="A60" s="111" t="s">
        <v>1693</v>
      </c>
      <c r="B60" s="79">
        <v>8</v>
      </c>
      <c r="C60" s="115">
        <v>0.0032441430801012495</v>
      </c>
      <c r="D60" s="79" t="s">
        <v>1595</v>
      </c>
      <c r="E60" s="79" t="b">
        <v>0</v>
      </c>
      <c r="F60" s="79" t="b">
        <v>0</v>
      </c>
      <c r="G60" s="79" t="b">
        <v>0</v>
      </c>
    </row>
    <row r="61" spans="1:7" ht="15">
      <c r="A61" s="111" t="s">
        <v>1509</v>
      </c>
      <c r="B61" s="79">
        <v>8</v>
      </c>
      <c r="C61" s="115">
        <v>0.0032441430801012495</v>
      </c>
      <c r="D61" s="79" t="s">
        <v>1595</v>
      </c>
      <c r="E61" s="79" t="b">
        <v>0</v>
      </c>
      <c r="F61" s="79" t="b">
        <v>0</v>
      </c>
      <c r="G61" s="79" t="b">
        <v>0</v>
      </c>
    </row>
    <row r="62" spans="1:7" ht="15">
      <c r="A62" s="111" t="s">
        <v>1694</v>
      </c>
      <c r="B62" s="79">
        <v>8</v>
      </c>
      <c r="C62" s="115">
        <v>0.0039005181047160904</v>
      </c>
      <c r="D62" s="79" t="s">
        <v>1595</v>
      </c>
      <c r="E62" s="79" t="b">
        <v>1</v>
      </c>
      <c r="F62" s="79" t="b">
        <v>0</v>
      </c>
      <c r="G62" s="79" t="b">
        <v>0</v>
      </c>
    </row>
    <row r="63" spans="1:7" ht="15">
      <c r="A63" s="111" t="s">
        <v>1446</v>
      </c>
      <c r="B63" s="79">
        <v>8</v>
      </c>
      <c r="C63" s="115">
        <v>0.003689212543510189</v>
      </c>
      <c r="D63" s="79" t="s">
        <v>1595</v>
      </c>
      <c r="E63" s="79" t="b">
        <v>0</v>
      </c>
      <c r="F63" s="79" t="b">
        <v>0</v>
      </c>
      <c r="G63" s="79" t="b">
        <v>0</v>
      </c>
    </row>
    <row r="64" spans="1:7" ht="15">
      <c r="A64" s="111" t="s">
        <v>1558</v>
      </c>
      <c r="B64" s="79">
        <v>8</v>
      </c>
      <c r="C64" s="115">
        <v>0.0032441430801012495</v>
      </c>
      <c r="D64" s="79" t="s">
        <v>1595</v>
      </c>
      <c r="E64" s="79" t="b">
        <v>0</v>
      </c>
      <c r="F64" s="79" t="b">
        <v>0</v>
      </c>
      <c r="G64" s="79" t="b">
        <v>0</v>
      </c>
    </row>
    <row r="65" spans="1:7" ht="15">
      <c r="A65" s="111" t="s">
        <v>1465</v>
      </c>
      <c r="B65" s="79">
        <v>8</v>
      </c>
      <c r="C65" s="115">
        <v>0.0033705904978776177</v>
      </c>
      <c r="D65" s="79" t="s">
        <v>1595</v>
      </c>
      <c r="E65" s="79" t="b">
        <v>0</v>
      </c>
      <c r="F65" s="79" t="b">
        <v>0</v>
      </c>
      <c r="G65" s="79" t="b">
        <v>0</v>
      </c>
    </row>
    <row r="66" spans="1:7" ht="15">
      <c r="A66" s="111" t="s">
        <v>1695</v>
      </c>
      <c r="B66" s="79">
        <v>8</v>
      </c>
      <c r="C66" s="115">
        <v>0.005213268153945771</v>
      </c>
      <c r="D66" s="79" t="s">
        <v>1595</v>
      </c>
      <c r="E66" s="79" t="b">
        <v>0</v>
      </c>
      <c r="F66" s="79" t="b">
        <v>0</v>
      </c>
      <c r="G66" s="79" t="b">
        <v>0</v>
      </c>
    </row>
    <row r="67" spans="1:7" ht="15">
      <c r="A67" s="111" t="s">
        <v>1696</v>
      </c>
      <c r="B67" s="79">
        <v>8</v>
      </c>
      <c r="C67" s="115">
        <v>0.004556893129330931</v>
      </c>
      <c r="D67" s="79" t="s">
        <v>1595</v>
      </c>
      <c r="E67" s="79" t="b">
        <v>0</v>
      </c>
      <c r="F67" s="79" t="b">
        <v>1</v>
      </c>
      <c r="G67" s="79" t="b">
        <v>0</v>
      </c>
    </row>
    <row r="68" spans="1:7" ht="15">
      <c r="A68" s="111" t="s">
        <v>1697</v>
      </c>
      <c r="B68" s="79">
        <v>8</v>
      </c>
      <c r="C68" s="115">
        <v>0.0035165633289064822</v>
      </c>
      <c r="D68" s="79" t="s">
        <v>1595</v>
      </c>
      <c r="E68" s="79" t="b">
        <v>0</v>
      </c>
      <c r="F68" s="79" t="b">
        <v>0</v>
      </c>
      <c r="G68" s="79" t="b">
        <v>0</v>
      </c>
    </row>
    <row r="69" spans="1:7" ht="15">
      <c r="A69" s="111" t="s">
        <v>1698</v>
      </c>
      <c r="B69" s="79">
        <v>8</v>
      </c>
      <c r="C69" s="115">
        <v>0.0032441430801012495</v>
      </c>
      <c r="D69" s="79" t="s">
        <v>1595</v>
      </c>
      <c r="E69" s="79" t="b">
        <v>0</v>
      </c>
      <c r="F69" s="79" t="b">
        <v>0</v>
      </c>
      <c r="G69" s="79" t="b">
        <v>0</v>
      </c>
    </row>
    <row r="70" spans="1:7" ht="15">
      <c r="A70" s="111" t="s">
        <v>1571</v>
      </c>
      <c r="B70" s="79">
        <v>8</v>
      </c>
      <c r="C70" s="115">
        <v>0.0032441430801012495</v>
      </c>
      <c r="D70" s="79" t="s">
        <v>1595</v>
      </c>
      <c r="E70" s="79" t="b">
        <v>0</v>
      </c>
      <c r="F70" s="79" t="b">
        <v>0</v>
      </c>
      <c r="G70" s="79" t="b">
        <v>0</v>
      </c>
    </row>
    <row r="71" spans="1:7" ht="15">
      <c r="A71" s="111" t="s">
        <v>1472</v>
      </c>
      <c r="B71" s="79">
        <v>8</v>
      </c>
      <c r="C71" s="115">
        <v>0.0032441430801012495</v>
      </c>
      <c r="D71" s="79" t="s">
        <v>1595</v>
      </c>
      <c r="E71" s="79" t="b">
        <v>0</v>
      </c>
      <c r="F71" s="79" t="b">
        <v>0</v>
      </c>
      <c r="G71" s="79" t="b">
        <v>0</v>
      </c>
    </row>
    <row r="72" spans="1:7" ht="15">
      <c r="A72" s="111" t="s">
        <v>1699</v>
      </c>
      <c r="B72" s="79">
        <v>8</v>
      </c>
      <c r="C72" s="115">
        <v>0.003689212543510189</v>
      </c>
      <c r="D72" s="79" t="s">
        <v>1595</v>
      </c>
      <c r="E72" s="79" t="b">
        <v>0</v>
      </c>
      <c r="F72" s="79" t="b">
        <v>0</v>
      </c>
      <c r="G72" s="79" t="b">
        <v>0</v>
      </c>
    </row>
    <row r="73" spans="1:7" ht="15">
      <c r="A73" s="111" t="s">
        <v>1700</v>
      </c>
      <c r="B73" s="79">
        <v>7</v>
      </c>
      <c r="C73" s="115">
        <v>0.0029492666856429156</v>
      </c>
      <c r="D73" s="79" t="s">
        <v>1595</v>
      </c>
      <c r="E73" s="79" t="b">
        <v>0</v>
      </c>
      <c r="F73" s="79" t="b">
        <v>0</v>
      </c>
      <c r="G73" s="79" t="b">
        <v>0</v>
      </c>
    </row>
    <row r="74" spans="1:7" ht="15">
      <c r="A74" s="111" t="s">
        <v>1701</v>
      </c>
      <c r="B74" s="79">
        <v>7</v>
      </c>
      <c r="C74" s="115">
        <v>0.0029492666856429156</v>
      </c>
      <c r="D74" s="79" t="s">
        <v>1595</v>
      </c>
      <c r="E74" s="79" t="b">
        <v>0</v>
      </c>
      <c r="F74" s="79" t="b">
        <v>0</v>
      </c>
      <c r="G74" s="79" t="b">
        <v>0</v>
      </c>
    </row>
    <row r="75" spans="1:7" ht="15">
      <c r="A75" s="111" t="s">
        <v>1522</v>
      </c>
      <c r="B75" s="79">
        <v>7</v>
      </c>
      <c r="C75" s="115">
        <v>0.0029492666856429156</v>
      </c>
      <c r="D75" s="79" t="s">
        <v>1595</v>
      </c>
      <c r="E75" s="79" t="b">
        <v>0</v>
      </c>
      <c r="F75" s="79" t="b">
        <v>0</v>
      </c>
      <c r="G75" s="79" t="b">
        <v>0</v>
      </c>
    </row>
    <row r="76" spans="1:7" ht="15">
      <c r="A76" s="111" t="s">
        <v>1450</v>
      </c>
      <c r="B76" s="79">
        <v>7</v>
      </c>
      <c r="C76" s="115">
        <v>0.003412953341626579</v>
      </c>
      <c r="D76" s="79" t="s">
        <v>1595</v>
      </c>
      <c r="E76" s="79" t="b">
        <v>0</v>
      </c>
      <c r="F76" s="79" t="b">
        <v>0</v>
      </c>
      <c r="G76" s="79" t="b">
        <v>0</v>
      </c>
    </row>
    <row r="77" spans="1:7" ht="15">
      <c r="A77" s="111" t="s">
        <v>1582</v>
      </c>
      <c r="B77" s="79">
        <v>7</v>
      </c>
      <c r="C77" s="115">
        <v>0.0032280609755714154</v>
      </c>
      <c r="D77" s="79" t="s">
        <v>1595</v>
      </c>
      <c r="E77" s="79" t="b">
        <v>0</v>
      </c>
      <c r="F77" s="79" t="b">
        <v>0</v>
      </c>
      <c r="G77" s="79" t="b">
        <v>0</v>
      </c>
    </row>
    <row r="78" spans="1:7" ht="15">
      <c r="A78" s="111" t="s">
        <v>1702</v>
      </c>
      <c r="B78" s="79">
        <v>7</v>
      </c>
      <c r="C78" s="115">
        <v>0.0029492666856429156</v>
      </c>
      <c r="D78" s="79" t="s">
        <v>1595</v>
      </c>
      <c r="E78" s="79" t="b">
        <v>0</v>
      </c>
      <c r="F78" s="79" t="b">
        <v>0</v>
      </c>
      <c r="G78" s="79" t="b">
        <v>0</v>
      </c>
    </row>
    <row r="79" spans="1:7" ht="15">
      <c r="A79" s="111" t="s">
        <v>1703</v>
      </c>
      <c r="B79" s="79">
        <v>7</v>
      </c>
      <c r="C79" s="115">
        <v>0.0029492666856429156</v>
      </c>
      <c r="D79" s="79" t="s">
        <v>1595</v>
      </c>
      <c r="E79" s="79" t="b">
        <v>0</v>
      </c>
      <c r="F79" s="79" t="b">
        <v>0</v>
      </c>
      <c r="G79" s="79" t="b">
        <v>0</v>
      </c>
    </row>
    <row r="80" spans="1:7" ht="15">
      <c r="A80" s="111" t="s">
        <v>1487</v>
      </c>
      <c r="B80" s="79">
        <v>7</v>
      </c>
      <c r="C80" s="115">
        <v>0.0029492666856429156</v>
      </c>
      <c r="D80" s="79" t="s">
        <v>1595</v>
      </c>
      <c r="E80" s="79" t="b">
        <v>0</v>
      </c>
      <c r="F80" s="79" t="b">
        <v>0</v>
      </c>
      <c r="G80" s="79" t="b">
        <v>0</v>
      </c>
    </row>
    <row r="81" spans="1:7" ht="15">
      <c r="A81" s="111" t="s">
        <v>1488</v>
      </c>
      <c r="B81" s="79">
        <v>7</v>
      </c>
      <c r="C81" s="115">
        <v>0.0029492666856429156</v>
      </c>
      <c r="D81" s="79" t="s">
        <v>1595</v>
      </c>
      <c r="E81" s="79" t="b">
        <v>0</v>
      </c>
      <c r="F81" s="79" t="b">
        <v>0</v>
      </c>
      <c r="G81" s="79" t="b">
        <v>0</v>
      </c>
    </row>
    <row r="82" spans="1:7" ht="15">
      <c r="A82" s="111" t="s">
        <v>1704</v>
      </c>
      <c r="B82" s="79">
        <v>7</v>
      </c>
      <c r="C82" s="115">
        <v>0.0029492666856429156</v>
      </c>
      <c r="D82" s="79" t="s">
        <v>1595</v>
      </c>
      <c r="E82" s="79" t="b">
        <v>0</v>
      </c>
      <c r="F82" s="79" t="b">
        <v>1</v>
      </c>
      <c r="G82" s="79" t="b">
        <v>0</v>
      </c>
    </row>
    <row r="83" spans="1:7" ht="15">
      <c r="A83" s="111" t="s">
        <v>1505</v>
      </c>
      <c r="B83" s="79">
        <v>7</v>
      </c>
      <c r="C83" s="115">
        <v>0.0029492666856429156</v>
      </c>
      <c r="D83" s="79" t="s">
        <v>1595</v>
      </c>
      <c r="E83" s="79" t="b">
        <v>0</v>
      </c>
      <c r="F83" s="79" t="b">
        <v>0</v>
      </c>
      <c r="G83" s="79" t="b">
        <v>0</v>
      </c>
    </row>
    <row r="84" spans="1:7" ht="15">
      <c r="A84" s="111" t="s">
        <v>1549</v>
      </c>
      <c r="B84" s="79">
        <v>7</v>
      </c>
      <c r="C84" s="115">
        <v>0.0029492666856429156</v>
      </c>
      <c r="D84" s="79" t="s">
        <v>1595</v>
      </c>
      <c r="E84" s="79" t="b">
        <v>0</v>
      </c>
      <c r="F84" s="79" t="b">
        <v>0</v>
      </c>
      <c r="G84" s="79" t="b">
        <v>0</v>
      </c>
    </row>
    <row r="85" spans="1:7" ht="15">
      <c r="A85" s="111" t="s">
        <v>1705</v>
      </c>
      <c r="B85" s="79">
        <v>7</v>
      </c>
      <c r="C85" s="115">
        <v>0.0032280609755714154</v>
      </c>
      <c r="D85" s="79" t="s">
        <v>1595</v>
      </c>
      <c r="E85" s="79" t="b">
        <v>0</v>
      </c>
      <c r="F85" s="79" t="b">
        <v>0</v>
      </c>
      <c r="G85" s="79" t="b">
        <v>0</v>
      </c>
    </row>
    <row r="86" spans="1:7" ht="15">
      <c r="A86" s="111" t="s">
        <v>1706</v>
      </c>
      <c r="B86" s="79">
        <v>7</v>
      </c>
      <c r="C86" s="115">
        <v>0.0029492666856429156</v>
      </c>
      <c r="D86" s="79" t="s">
        <v>1595</v>
      </c>
      <c r="E86" s="79" t="b">
        <v>0</v>
      </c>
      <c r="F86" s="79" t="b">
        <v>0</v>
      </c>
      <c r="G86" s="79" t="b">
        <v>0</v>
      </c>
    </row>
    <row r="87" spans="1:7" ht="15">
      <c r="A87" s="111" t="s">
        <v>1544</v>
      </c>
      <c r="B87" s="79">
        <v>7</v>
      </c>
      <c r="C87" s="115">
        <v>0.0029492666856429156</v>
      </c>
      <c r="D87" s="79" t="s">
        <v>1595</v>
      </c>
      <c r="E87" s="79" t="b">
        <v>0</v>
      </c>
      <c r="F87" s="79" t="b">
        <v>0</v>
      </c>
      <c r="G87" s="79" t="b">
        <v>0</v>
      </c>
    </row>
    <row r="88" spans="1:7" ht="15">
      <c r="A88" s="111" t="s">
        <v>1579</v>
      </c>
      <c r="B88" s="79">
        <v>7</v>
      </c>
      <c r="C88" s="115">
        <v>0.0032280609755714154</v>
      </c>
      <c r="D88" s="79" t="s">
        <v>1595</v>
      </c>
      <c r="E88" s="79" t="b">
        <v>0</v>
      </c>
      <c r="F88" s="79" t="b">
        <v>0</v>
      </c>
      <c r="G88" s="79" t="b">
        <v>0</v>
      </c>
    </row>
    <row r="89" spans="1:7" ht="15">
      <c r="A89" s="111" t="s">
        <v>1707</v>
      </c>
      <c r="B89" s="79">
        <v>7</v>
      </c>
      <c r="C89" s="115">
        <v>0.0029492666856429156</v>
      </c>
      <c r="D89" s="79" t="s">
        <v>1595</v>
      </c>
      <c r="E89" s="79" t="b">
        <v>0</v>
      </c>
      <c r="F89" s="79" t="b">
        <v>1</v>
      </c>
      <c r="G89" s="79" t="b">
        <v>0</v>
      </c>
    </row>
    <row r="90" spans="1:7" ht="15">
      <c r="A90" s="111" t="s">
        <v>1708</v>
      </c>
      <c r="B90" s="79">
        <v>7</v>
      </c>
      <c r="C90" s="115">
        <v>0.0029492666856429156</v>
      </c>
      <c r="D90" s="79" t="s">
        <v>1595</v>
      </c>
      <c r="E90" s="79" t="b">
        <v>0</v>
      </c>
      <c r="F90" s="79" t="b">
        <v>1</v>
      </c>
      <c r="G90" s="79" t="b">
        <v>0</v>
      </c>
    </row>
    <row r="91" spans="1:7" ht="15">
      <c r="A91" s="111" t="s">
        <v>1484</v>
      </c>
      <c r="B91" s="79">
        <v>7</v>
      </c>
      <c r="C91" s="115">
        <v>0.0029492666856429156</v>
      </c>
      <c r="D91" s="79" t="s">
        <v>1595</v>
      </c>
      <c r="E91" s="79" t="b">
        <v>0</v>
      </c>
      <c r="F91" s="79" t="b">
        <v>0</v>
      </c>
      <c r="G91" s="79" t="b">
        <v>0</v>
      </c>
    </row>
    <row r="92" spans="1:7" ht="15">
      <c r="A92" s="111" t="s">
        <v>1490</v>
      </c>
      <c r="B92" s="79">
        <v>7</v>
      </c>
      <c r="C92" s="115">
        <v>0.0029492666856429156</v>
      </c>
      <c r="D92" s="79" t="s">
        <v>1595</v>
      </c>
      <c r="E92" s="79" t="b">
        <v>0</v>
      </c>
      <c r="F92" s="79" t="b">
        <v>0</v>
      </c>
      <c r="G92" s="79" t="b">
        <v>0</v>
      </c>
    </row>
    <row r="93" spans="1:7" ht="15">
      <c r="A93" s="111" t="s">
        <v>1709</v>
      </c>
      <c r="B93" s="79">
        <v>7</v>
      </c>
      <c r="C93" s="115">
        <v>0.0029492666856429156</v>
      </c>
      <c r="D93" s="79" t="s">
        <v>1595</v>
      </c>
      <c r="E93" s="79" t="b">
        <v>1</v>
      </c>
      <c r="F93" s="79" t="b">
        <v>0</v>
      </c>
      <c r="G93" s="79" t="b">
        <v>0</v>
      </c>
    </row>
    <row r="94" spans="1:7" ht="15">
      <c r="A94" s="111" t="s">
        <v>1496</v>
      </c>
      <c r="B94" s="79">
        <v>7</v>
      </c>
      <c r="C94" s="115">
        <v>0.0029492666856429156</v>
      </c>
      <c r="D94" s="79" t="s">
        <v>1595</v>
      </c>
      <c r="E94" s="79" t="b">
        <v>0</v>
      </c>
      <c r="F94" s="79" t="b">
        <v>0</v>
      </c>
      <c r="G94" s="79" t="b">
        <v>0</v>
      </c>
    </row>
    <row r="95" spans="1:7" ht="15">
      <c r="A95" s="111" t="s">
        <v>1710</v>
      </c>
      <c r="B95" s="79">
        <v>6</v>
      </c>
      <c r="C95" s="115">
        <v>0.0026374224966798617</v>
      </c>
      <c r="D95" s="79" t="s">
        <v>1595</v>
      </c>
      <c r="E95" s="79" t="b">
        <v>0</v>
      </c>
      <c r="F95" s="79" t="b">
        <v>0</v>
      </c>
      <c r="G95" s="79" t="b">
        <v>0</v>
      </c>
    </row>
    <row r="96" spans="1:7" ht="15">
      <c r="A96" s="111" t="s">
        <v>1711</v>
      </c>
      <c r="B96" s="79">
        <v>6</v>
      </c>
      <c r="C96" s="115">
        <v>0.0031297037651409924</v>
      </c>
      <c r="D96" s="79" t="s">
        <v>1595</v>
      </c>
      <c r="E96" s="79" t="b">
        <v>0</v>
      </c>
      <c r="F96" s="79" t="b">
        <v>0</v>
      </c>
      <c r="G96" s="79" t="b">
        <v>0</v>
      </c>
    </row>
    <row r="97" spans="1:7" ht="15">
      <c r="A97" s="111" t="s">
        <v>1712</v>
      </c>
      <c r="B97" s="79">
        <v>6</v>
      </c>
      <c r="C97" s="115">
        <v>0.0031297037651409924</v>
      </c>
      <c r="D97" s="79" t="s">
        <v>1595</v>
      </c>
      <c r="E97" s="79" t="b">
        <v>0</v>
      </c>
      <c r="F97" s="79" t="b">
        <v>0</v>
      </c>
      <c r="G97" s="79" t="b">
        <v>0</v>
      </c>
    </row>
    <row r="98" spans="1:7" ht="15">
      <c r="A98" s="111" t="s">
        <v>1713</v>
      </c>
      <c r="B98" s="79">
        <v>6</v>
      </c>
      <c r="C98" s="115">
        <v>0.0031297037651409924</v>
      </c>
      <c r="D98" s="79" t="s">
        <v>1595</v>
      </c>
      <c r="E98" s="79" t="b">
        <v>0</v>
      </c>
      <c r="F98" s="79" t="b">
        <v>0</v>
      </c>
      <c r="G98" s="79" t="b">
        <v>0</v>
      </c>
    </row>
    <row r="99" spans="1:7" ht="15">
      <c r="A99" s="111" t="s">
        <v>1714</v>
      </c>
      <c r="B99" s="79">
        <v>6</v>
      </c>
      <c r="C99" s="115">
        <v>0.0031297037651409924</v>
      </c>
      <c r="D99" s="79" t="s">
        <v>1595</v>
      </c>
      <c r="E99" s="79" t="b">
        <v>0</v>
      </c>
      <c r="F99" s="79" t="b">
        <v>0</v>
      </c>
      <c r="G99" s="79" t="b">
        <v>0</v>
      </c>
    </row>
    <row r="100" spans="1:7" ht="15">
      <c r="A100" s="111" t="s">
        <v>1715</v>
      </c>
      <c r="B100" s="79">
        <v>6</v>
      </c>
      <c r="C100" s="115">
        <v>0.0027669094076326417</v>
      </c>
      <c r="D100" s="79" t="s">
        <v>1595</v>
      </c>
      <c r="E100" s="79" t="b">
        <v>0</v>
      </c>
      <c r="F100" s="79" t="b">
        <v>0</v>
      </c>
      <c r="G100" s="79" t="b">
        <v>0</v>
      </c>
    </row>
    <row r="101" spans="1:7" ht="15">
      <c r="A101" s="111" t="s">
        <v>1716</v>
      </c>
      <c r="B101" s="79">
        <v>6</v>
      </c>
      <c r="C101" s="115">
        <v>0.0027669094076326417</v>
      </c>
      <c r="D101" s="79" t="s">
        <v>1595</v>
      </c>
      <c r="E101" s="79" t="b">
        <v>0</v>
      </c>
      <c r="F101" s="79" t="b">
        <v>1</v>
      </c>
      <c r="G101" s="79" t="b">
        <v>0</v>
      </c>
    </row>
    <row r="102" spans="1:7" ht="15">
      <c r="A102" s="111" t="s">
        <v>1504</v>
      </c>
      <c r="B102" s="79">
        <v>6</v>
      </c>
      <c r="C102" s="115">
        <v>0.0027669094076326417</v>
      </c>
      <c r="D102" s="79" t="s">
        <v>1595</v>
      </c>
      <c r="E102" s="79" t="b">
        <v>0</v>
      </c>
      <c r="F102" s="79" t="b">
        <v>0</v>
      </c>
      <c r="G102" s="79" t="b">
        <v>0</v>
      </c>
    </row>
    <row r="103" spans="1:7" ht="15">
      <c r="A103" s="111" t="s">
        <v>1451</v>
      </c>
      <c r="B103" s="79">
        <v>6</v>
      </c>
      <c r="C103" s="115">
        <v>0.0027669094076326417</v>
      </c>
      <c r="D103" s="79" t="s">
        <v>1595</v>
      </c>
      <c r="E103" s="79" t="b">
        <v>0</v>
      </c>
      <c r="F103" s="79" t="b">
        <v>0</v>
      </c>
      <c r="G103" s="79" t="b">
        <v>0</v>
      </c>
    </row>
    <row r="104" spans="1:7" ht="15">
      <c r="A104" s="111" t="s">
        <v>1717</v>
      </c>
      <c r="B104" s="79">
        <v>6</v>
      </c>
      <c r="C104" s="115">
        <v>0.0027669094076326417</v>
      </c>
      <c r="D104" s="79" t="s">
        <v>1595</v>
      </c>
      <c r="E104" s="79" t="b">
        <v>1</v>
      </c>
      <c r="F104" s="79" t="b">
        <v>0</v>
      </c>
      <c r="G104" s="79" t="b">
        <v>0</v>
      </c>
    </row>
    <row r="105" spans="1:7" ht="15">
      <c r="A105" s="111" t="s">
        <v>1718</v>
      </c>
      <c r="B105" s="79">
        <v>6</v>
      </c>
      <c r="C105" s="115">
        <v>0.0031297037651409924</v>
      </c>
      <c r="D105" s="79" t="s">
        <v>1595</v>
      </c>
      <c r="E105" s="79" t="b">
        <v>0</v>
      </c>
      <c r="F105" s="79" t="b">
        <v>0</v>
      </c>
      <c r="G105" s="79" t="b">
        <v>0</v>
      </c>
    </row>
    <row r="106" spans="1:7" ht="15">
      <c r="A106" s="111" t="s">
        <v>1719</v>
      </c>
      <c r="B106" s="79">
        <v>6</v>
      </c>
      <c r="C106" s="115">
        <v>0.0031297037651409924</v>
      </c>
      <c r="D106" s="79" t="s">
        <v>1595</v>
      </c>
      <c r="E106" s="79" t="b">
        <v>0</v>
      </c>
      <c r="F106" s="79" t="b">
        <v>0</v>
      </c>
      <c r="G106" s="79" t="b">
        <v>0</v>
      </c>
    </row>
    <row r="107" spans="1:7" ht="15">
      <c r="A107" s="111" t="s">
        <v>1720</v>
      </c>
      <c r="B107" s="79">
        <v>6</v>
      </c>
      <c r="C107" s="115">
        <v>0.0031297037651409924</v>
      </c>
      <c r="D107" s="79" t="s">
        <v>1595</v>
      </c>
      <c r="E107" s="79" t="b">
        <v>0</v>
      </c>
      <c r="F107" s="79" t="b">
        <v>0</v>
      </c>
      <c r="G107" s="79" t="b">
        <v>0</v>
      </c>
    </row>
    <row r="108" spans="1:7" ht="15">
      <c r="A108" s="111" t="s">
        <v>1721</v>
      </c>
      <c r="B108" s="79">
        <v>6</v>
      </c>
      <c r="C108" s="115">
        <v>0.0031297037651409924</v>
      </c>
      <c r="D108" s="79" t="s">
        <v>1595</v>
      </c>
      <c r="E108" s="79" t="b">
        <v>0</v>
      </c>
      <c r="F108" s="79" t="b">
        <v>1</v>
      </c>
      <c r="G108" s="79" t="b">
        <v>0</v>
      </c>
    </row>
    <row r="109" spans="1:7" ht="15">
      <c r="A109" s="111" t="s">
        <v>1722</v>
      </c>
      <c r="B109" s="79">
        <v>6</v>
      </c>
      <c r="C109" s="115">
        <v>0.0031297037651409924</v>
      </c>
      <c r="D109" s="79" t="s">
        <v>1595</v>
      </c>
      <c r="E109" s="79" t="b">
        <v>0</v>
      </c>
      <c r="F109" s="79" t="b">
        <v>0</v>
      </c>
      <c r="G109" s="79" t="b">
        <v>0</v>
      </c>
    </row>
    <row r="110" spans="1:7" ht="15">
      <c r="A110" s="111" t="s">
        <v>1723</v>
      </c>
      <c r="B110" s="79">
        <v>6</v>
      </c>
      <c r="C110" s="115">
        <v>0.0031297037651409924</v>
      </c>
      <c r="D110" s="79" t="s">
        <v>1595</v>
      </c>
      <c r="E110" s="79" t="b">
        <v>0</v>
      </c>
      <c r="F110" s="79" t="b">
        <v>1</v>
      </c>
      <c r="G110" s="79" t="b">
        <v>0</v>
      </c>
    </row>
    <row r="111" spans="1:7" ht="15">
      <c r="A111" s="111" t="s">
        <v>1724</v>
      </c>
      <c r="B111" s="79">
        <v>6</v>
      </c>
      <c r="C111" s="115">
        <v>0.0031297037651409924</v>
      </c>
      <c r="D111" s="79" t="s">
        <v>1595</v>
      </c>
      <c r="E111" s="79" t="b">
        <v>0</v>
      </c>
      <c r="F111" s="79" t="b">
        <v>0</v>
      </c>
      <c r="G111" s="79" t="b">
        <v>0</v>
      </c>
    </row>
    <row r="112" spans="1:7" ht="15">
      <c r="A112" s="111" t="s">
        <v>1725</v>
      </c>
      <c r="B112" s="79">
        <v>6</v>
      </c>
      <c r="C112" s="115">
        <v>0.0026374224966798617</v>
      </c>
      <c r="D112" s="79" t="s">
        <v>1595</v>
      </c>
      <c r="E112" s="79" t="b">
        <v>0</v>
      </c>
      <c r="F112" s="79" t="b">
        <v>0</v>
      </c>
      <c r="G112" s="79" t="b">
        <v>0</v>
      </c>
    </row>
    <row r="113" spans="1:7" ht="15">
      <c r="A113" s="111" t="s">
        <v>1726</v>
      </c>
      <c r="B113" s="79">
        <v>6</v>
      </c>
      <c r="C113" s="115">
        <v>0.0026374224966798617</v>
      </c>
      <c r="D113" s="79" t="s">
        <v>1595</v>
      </c>
      <c r="E113" s="79" t="b">
        <v>0</v>
      </c>
      <c r="F113" s="79" t="b">
        <v>0</v>
      </c>
      <c r="G113" s="79" t="b">
        <v>0</v>
      </c>
    </row>
    <row r="114" spans="1:7" ht="15">
      <c r="A114" s="111" t="s">
        <v>1493</v>
      </c>
      <c r="B114" s="79">
        <v>6</v>
      </c>
      <c r="C114" s="115">
        <v>0.0026374224966798617</v>
      </c>
      <c r="D114" s="79" t="s">
        <v>1595</v>
      </c>
      <c r="E114" s="79" t="b">
        <v>1</v>
      </c>
      <c r="F114" s="79" t="b">
        <v>0</v>
      </c>
      <c r="G114" s="79" t="b">
        <v>0</v>
      </c>
    </row>
    <row r="115" spans="1:7" ht="15">
      <c r="A115" s="111" t="s">
        <v>1471</v>
      </c>
      <c r="B115" s="79">
        <v>6</v>
      </c>
      <c r="C115" s="115">
        <v>0.003417669846998198</v>
      </c>
      <c r="D115" s="79" t="s">
        <v>1595</v>
      </c>
      <c r="E115" s="79" t="b">
        <v>0</v>
      </c>
      <c r="F115" s="79" t="b">
        <v>0</v>
      </c>
      <c r="G115" s="79" t="b">
        <v>0</v>
      </c>
    </row>
    <row r="116" spans="1:7" ht="15">
      <c r="A116" s="111" t="s">
        <v>1483</v>
      </c>
      <c r="B116" s="79">
        <v>6</v>
      </c>
      <c r="C116" s="115">
        <v>0.0027669094076326417</v>
      </c>
      <c r="D116" s="79" t="s">
        <v>1595</v>
      </c>
      <c r="E116" s="79" t="b">
        <v>0</v>
      </c>
      <c r="F116" s="79" t="b">
        <v>0</v>
      </c>
      <c r="G116" s="79" t="b">
        <v>0</v>
      </c>
    </row>
    <row r="117" spans="1:7" ht="15">
      <c r="A117" s="111" t="s">
        <v>1727</v>
      </c>
      <c r="B117" s="79">
        <v>6</v>
      </c>
      <c r="C117" s="115">
        <v>0.0031297037651409924</v>
      </c>
      <c r="D117" s="79" t="s">
        <v>1595</v>
      </c>
      <c r="E117" s="79" t="b">
        <v>0</v>
      </c>
      <c r="F117" s="79" t="b">
        <v>0</v>
      </c>
      <c r="G117" s="79" t="b">
        <v>0</v>
      </c>
    </row>
    <row r="118" spans="1:7" ht="15">
      <c r="A118" s="111" t="s">
        <v>1728</v>
      </c>
      <c r="B118" s="79">
        <v>6</v>
      </c>
      <c r="C118" s="115">
        <v>0.0027669094076326417</v>
      </c>
      <c r="D118" s="79" t="s">
        <v>1595</v>
      </c>
      <c r="E118" s="79" t="b">
        <v>0</v>
      </c>
      <c r="F118" s="79" t="b">
        <v>0</v>
      </c>
      <c r="G118" s="79" t="b">
        <v>0</v>
      </c>
    </row>
    <row r="119" spans="1:7" ht="15">
      <c r="A119" s="111" t="s">
        <v>1729</v>
      </c>
      <c r="B119" s="79">
        <v>6</v>
      </c>
      <c r="C119" s="115">
        <v>0.0026374224966798617</v>
      </c>
      <c r="D119" s="79" t="s">
        <v>1595</v>
      </c>
      <c r="E119" s="79" t="b">
        <v>0</v>
      </c>
      <c r="F119" s="79" t="b">
        <v>0</v>
      </c>
      <c r="G119" s="79" t="b">
        <v>0</v>
      </c>
    </row>
    <row r="120" spans="1:7" ht="15">
      <c r="A120" s="111" t="s">
        <v>1730</v>
      </c>
      <c r="B120" s="79">
        <v>6</v>
      </c>
      <c r="C120" s="115">
        <v>0.003909951115459329</v>
      </c>
      <c r="D120" s="79" t="s">
        <v>1595</v>
      </c>
      <c r="E120" s="79" t="b">
        <v>0</v>
      </c>
      <c r="F120" s="79" t="b">
        <v>0</v>
      </c>
      <c r="G120" s="79" t="b">
        <v>0</v>
      </c>
    </row>
    <row r="121" spans="1:7" ht="15">
      <c r="A121" s="111" t="s">
        <v>1731</v>
      </c>
      <c r="B121" s="79">
        <v>6</v>
      </c>
      <c r="C121" s="115">
        <v>0.0026374224966798617</v>
      </c>
      <c r="D121" s="79" t="s">
        <v>1595</v>
      </c>
      <c r="E121" s="79" t="b">
        <v>0</v>
      </c>
      <c r="F121" s="79" t="b">
        <v>0</v>
      </c>
      <c r="G121" s="79" t="b">
        <v>0</v>
      </c>
    </row>
    <row r="122" spans="1:7" ht="15">
      <c r="A122" s="111" t="s">
        <v>1732</v>
      </c>
      <c r="B122" s="79">
        <v>6</v>
      </c>
      <c r="C122" s="115">
        <v>0.0026374224966798617</v>
      </c>
      <c r="D122" s="79" t="s">
        <v>1595</v>
      </c>
      <c r="E122" s="79" t="b">
        <v>0</v>
      </c>
      <c r="F122" s="79" t="b">
        <v>0</v>
      </c>
      <c r="G122" s="79" t="b">
        <v>0</v>
      </c>
    </row>
    <row r="123" spans="1:7" ht="15">
      <c r="A123" s="111" t="s">
        <v>1573</v>
      </c>
      <c r="B123" s="79">
        <v>6</v>
      </c>
      <c r="C123" s="115">
        <v>0.0026374224966798617</v>
      </c>
      <c r="D123" s="79" t="s">
        <v>1595</v>
      </c>
      <c r="E123" s="79" t="b">
        <v>0</v>
      </c>
      <c r="F123" s="79" t="b">
        <v>0</v>
      </c>
      <c r="G123" s="79" t="b">
        <v>0</v>
      </c>
    </row>
    <row r="124" spans="1:7" ht="15">
      <c r="A124" s="111" t="s">
        <v>638</v>
      </c>
      <c r="B124" s="79">
        <v>6</v>
      </c>
      <c r="C124" s="115">
        <v>0.0027669094076326417</v>
      </c>
      <c r="D124" s="79" t="s">
        <v>1595</v>
      </c>
      <c r="E124" s="79" t="b">
        <v>0</v>
      </c>
      <c r="F124" s="79" t="b">
        <v>0</v>
      </c>
      <c r="G124" s="79" t="b">
        <v>0</v>
      </c>
    </row>
    <row r="125" spans="1:7" ht="15">
      <c r="A125" s="111" t="s">
        <v>1733</v>
      </c>
      <c r="B125" s="79">
        <v>6</v>
      </c>
      <c r="C125" s="115">
        <v>0.0029253885785370678</v>
      </c>
      <c r="D125" s="79" t="s">
        <v>1595</v>
      </c>
      <c r="E125" s="79" t="b">
        <v>0</v>
      </c>
      <c r="F125" s="79" t="b">
        <v>0</v>
      </c>
      <c r="G125" s="79" t="b">
        <v>0</v>
      </c>
    </row>
    <row r="126" spans="1:7" ht="15">
      <c r="A126" s="111" t="s">
        <v>1545</v>
      </c>
      <c r="B126" s="79">
        <v>6</v>
      </c>
      <c r="C126" s="115">
        <v>0.0026374224966798617</v>
      </c>
      <c r="D126" s="79" t="s">
        <v>1595</v>
      </c>
      <c r="E126" s="79" t="b">
        <v>0</v>
      </c>
      <c r="F126" s="79" t="b">
        <v>0</v>
      </c>
      <c r="G126" s="79" t="b">
        <v>0</v>
      </c>
    </row>
    <row r="127" spans="1:7" ht="15">
      <c r="A127" s="111" t="s">
        <v>1734</v>
      </c>
      <c r="B127" s="79">
        <v>6</v>
      </c>
      <c r="C127" s="115">
        <v>0.0026374224966798617</v>
      </c>
      <c r="D127" s="79" t="s">
        <v>1595</v>
      </c>
      <c r="E127" s="79" t="b">
        <v>0</v>
      </c>
      <c r="F127" s="79" t="b">
        <v>1</v>
      </c>
      <c r="G127" s="79" t="b">
        <v>0</v>
      </c>
    </row>
    <row r="128" spans="1:7" ht="15">
      <c r="A128" s="111" t="s">
        <v>1530</v>
      </c>
      <c r="B128" s="79">
        <v>6</v>
      </c>
      <c r="C128" s="115">
        <v>0.0026374224966798617</v>
      </c>
      <c r="D128" s="79" t="s">
        <v>1595</v>
      </c>
      <c r="E128" s="79" t="b">
        <v>0</v>
      </c>
      <c r="F128" s="79" t="b">
        <v>0</v>
      </c>
      <c r="G128" s="79" t="b">
        <v>0</v>
      </c>
    </row>
    <row r="129" spans="1:7" ht="15">
      <c r="A129" s="111" t="s">
        <v>1735</v>
      </c>
      <c r="B129" s="79">
        <v>6</v>
      </c>
      <c r="C129" s="115">
        <v>0.0026374224966798617</v>
      </c>
      <c r="D129" s="79" t="s">
        <v>1595</v>
      </c>
      <c r="E129" s="79" t="b">
        <v>0</v>
      </c>
      <c r="F129" s="79" t="b">
        <v>0</v>
      </c>
      <c r="G129" s="79" t="b">
        <v>0</v>
      </c>
    </row>
    <row r="130" spans="1:7" ht="15">
      <c r="A130" s="111" t="s">
        <v>1736</v>
      </c>
      <c r="B130" s="79">
        <v>6</v>
      </c>
      <c r="C130" s="115">
        <v>0.0026374224966798617</v>
      </c>
      <c r="D130" s="79" t="s">
        <v>1595</v>
      </c>
      <c r="E130" s="79" t="b">
        <v>0</v>
      </c>
      <c r="F130" s="79" t="b">
        <v>1</v>
      </c>
      <c r="G130" s="79" t="b">
        <v>0</v>
      </c>
    </row>
    <row r="131" spans="1:7" ht="15">
      <c r="A131" s="111" t="s">
        <v>1590</v>
      </c>
      <c r="B131" s="79">
        <v>6</v>
      </c>
      <c r="C131" s="115">
        <v>0.0026374224966798617</v>
      </c>
      <c r="D131" s="79" t="s">
        <v>1595</v>
      </c>
      <c r="E131" s="79" t="b">
        <v>1</v>
      </c>
      <c r="F131" s="79" t="b">
        <v>0</v>
      </c>
      <c r="G131" s="79" t="b">
        <v>0</v>
      </c>
    </row>
    <row r="132" spans="1:7" ht="15">
      <c r="A132" s="111" t="s">
        <v>1737</v>
      </c>
      <c r="B132" s="79">
        <v>5</v>
      </c>
      <c r="C132" s="115">
        <v>0.002305757839693868</v>
      </c>
      <c r="D132" s="79" t="s">
        <v>1595</v>
      </c>
      <c r="E132" s="79" t="b">
        <v>0</v>
      </c>
      <c r="F132" s="79" t="b">
        <v>0</v>
      </c>
      <c r="G132" s="79" t="b">
        <v>0</v>
      </c>
    </row>
    <row r="133" spans="1:7" ht="15">
      <c r="A133" s="111" t="s">
        <v>1514</v>
      </c>
      <c r="B133" s="79">
        <v>5</v>
      </c>
      <c r="C133" s="115">
        <v>0.002305757839693868</v>
      </c>
      <c r="D133" s="79" t="s">
        <v>1595</v>
      </c>
      <c r="E133" s="79" t="b">
        <v>0</v>
      </c>
      <c r="F133" s="79" t="b">
        <v>0</v>
      </c>
      <c r="G133" s="79" t="b">
        <v>0</v>
      </c>
    </row>
    <row r="134" spans="1:7" ht="15">
      <c r="A134" s="111" t="s">
        <v>1455</v>
      </c>
      <c r="B134" s="79">
        <v>5</v>
      </c>
      <c r="C134" s="115">
        <v>0.002305757839693868</v>
      </c>
      <c r="D134" s="79" t="s">
        <v>1595</v>
      </c>
      <c r="E134" s="79" t="b">
        <v>0</v>
      </c>
      <c r="F134" s="79" t="b">
        <v>0</v>
      </c>
      <c r="G134" s="79" t="b">
        <v>0</v>
      </c>
    </row>
    <row r="135" spans="1:7" ht="15">
      <c r="A135" s="111" t="s">
        <v>1555</v>
      </c>
      <c r="B135" s="79">
        <v>5</v>
      </c>
      <c r="C135" s="115">
        <v>0.002305757839693868</v>
      </c>
      <c r="D135" s="79" t="s">
        <v>1595</v>
      </c>
      <c r="E135" s="79" t="b">
        <v>0</v>
      </c>
      <c r="F135" s="79" t="b">
        <v>0</v>
      </c>
      <c r="G135" s="79" t="b">
        <v>0</v>
      </c>
    </row>
    <row r="136" spans="1:7" ht="15">
      <c r="A136" s="111" t="s">
        <v>1738</v>
      </c>
      <c r="B136" s="79">
        <v>5</v>
      </c>
      <c r="C136" s="115">
        <v>0.002305757839693868</v>
      </c>
      <c r="D136" s="79" t="s">
        <v>1595</v>
      </c>
      <c r="E136" s="79" t="b">
        <v>0</v>
      </c>
      <c r="F136" s="79" t="b">
        <v>0</v>
      </c>
      <c r="G136" s="79" t="b">
        <v>0</v>
      </c>
    </row>
    <row r="137" spans="1:7" ht="15">
      <c r="A137" s="111" t="s">
        <v>1561</v>
      </c>
      <c r="B137" s="79">
        <v>5</v>
      </c>
      <c r="C137" s="115">
        <v>0.002305757839693868</v>
      </c>
      <c r="D137" s="79" t="s">
        <v>1595</v>
      </c>
      <c r="E137" s="79" t="b">
        <v>0</v>
      </c>
      <c r="F137" s="79" t="b">
        <v>1</v>
      </c>
      <c r="G137" s="79" t="b">
        <v>0</v>
      </c>
    </row>
    <row r="138" spans="1:7" ht="15">
      <c r="A138" s="111" t="s">
        <v>1479</v>
      </c>
      <c r="B138" s="79">
        <v>5</v>
      </c>
      <c r="C138" s="115">
        <v>0.002305757839693868</v>
      </c>
      <c r="D138" s="79" t="s">
        <v>1595</v>
      </c>
      <c r="E138" s="79" t="b">
        <v>0</v>
      </c>
      <c r="F138" s="79" t="b">
        <v>0</v>
      </c>
      <c r="G138" s="79" t="b">
        <v>0</v>
      </c>
    </row>
    <row r="139" spans="1:7" ht="15">
      <c r="A139" s="111" t="s">
        <v>1592</v>
      </c>
      <c r="B139" s="79">
        <v>5</v>
      </c>
      <c r="C139" s="115">
        <v>0.002305757839693868</v>
      </c>
      <c r="D139" s="79" t="s">
        <v>1595</v>
      </c>
      <c r="E139" s="79" t="b">
        <v>0</v>
      </c>
      <c r="F139" s="79" t="b">
        <v>1</v>
      </c>
      <c r="G139" s="79" t="b">
        <v>0</v>
      </c>
    </row>
    <row r="140" spans="1:7" ht="15">
      <c r="A140" s="111" t="s">
        <v>1581</v>
      </c>
      <c r="B140" s="79">
        <v>5</v>
      </c>
      <c r="C140" s="115">
        <v>0.002305757839693868</v>
      </c>
      <c r="D140" s="79" t="s">
        <v>1595</v>
      </c>
      <c r="E140" s="79" t="b">
        <v>0</v>
      </c>
      <c r="F140" s="79" t="b">
        <v>0</v>
      </c>
      <c r="G140" s="79" t="b">
        <v>0</v>
      </c>
    </row>
    <row r="141" spans="1:7" ht="15">
      <c r="A141" s="111" t="s">
        <v>1739</v>
      </c>
      <c r="B141" s="79">
        <v>5</v>
      </c>
      <c r="C141" s="115">
        <v>0.002608086470950827</v>
      </c>
      <c r="D141" s="79" t="s">
        <v>1595</v>
      </c>
      <c r="E141" s="79" t="b">
        <v>0</v>
      </c>
      <c r="F141" s="79" t="b">
        <v>0</v>
      </c>
      <c r="G141" s="79" t="b">
        <v>0</v>
      </c>
    </row>
    <row r="142" spans="1:7" ht="15">
      <c r="A142" s="111" t="s">
        <v>1580</v>
      </c>
      <c r="B142" s="79">
        <v>5</v>
      </c>
      <c r="C142" s="115">
        <v>0.002608086470950827</v>
      </c>
      <c r="D142" s="79" t="s">
        <v>1595</v>
      </c>
      <c r="E142" s="79" t="b">
        <v>0</v>
      </c>
      <c r="F142" s="79" t="b">
        <v>0</v>
      </c>
      <c r="G142" s="79" t="b">
        <v>0</v>
      </c>
    </row>
    <row r="143" spans="1:7" ht="15">
      <c r="A143" s="111" t="s">
        <v>1740</v>
      </c>
      <c r="B143" s="79">
        <v>5</v>
      </c>
      <c r="C143" s="115">
        <v>0.002305757839693868</v>
      </c>
      <c r="D143" s="79" t="s">
        <v>1595</v>
      </c>
      <c r="E143" s="79" t="b">
        <v>0</v>
      </c>
      <c r="F143" s="79" t="b">
        <v>0</v>
      </c>
      <c r="G143" s="79" t="b">
        <v>0</v>
      </c>
    </row>
    <row r="144" spans="1:7" ht="15">
      <c r="A144" s="111" t="s">
        <v>1741</v>
      </c>
      <c r="B144" s="79">
        <v>5</v>
      </c>
      <c r="C144" s="115">
        <v>0.002305757839693868</v>
      </c>
      <c r="D144" s="79" t="s">
        <v>1595</v>
      </c>
      <c r="E144" s="79" t="b">
        <v>0</v>
      </c>
      <c r="F144" s="79" t="b">
        <v>0</v>
      </c>
      <c r="G144" s="79" t="b">
        <v>0</v>
      </c>
    </row>
    <row r="145" spans="1:7" ht="15">
      <c r="A145" s="111" t="s">
        <v>1548</v>
      </c>
      <c r="B145" s="79">
        <v>5</v>
      </c>
      <c r="C145" s="115">
        <v>0.002305757839693868</v>
      </c>
      <c r="D145" s="79" t="s">
        <v>1595</v>
      </c>
      <c r="E145" s="79" t="b">
        <v>0</v>
      </c>
      <c r="F145" s="79" t="b">
        <v>1</v>
      </c>
      <c r="G145" s="79" t="b">
        <v>0</v>
      </c>
    </row>
    <row r="146" spans="1:7" ht="15">
      <c r="A146" s="111" t="s">
        <v>1486</v>
      </c>
      <c r="B146" s="79">
        <v>5</v>
      </c>
      <c r="C146" s="115">
        <v>0.0024378238154475563</v>
      </c>
      <c r="D146" s="79" t="s">
        <v>1595</v>
      </c>
      <c r="E146" s="79" t="b">
        <v>0</v>
      </c>
      <c r="F146" s="79" t="b">
        <v>0</v>
      </c>
      <c r="G146" s="79" t="b">
        <v>0</v>
      </c>
    </row>
    <row r="147" spans="1:7" ht="15">
      <c r="A147" s="111" t="s">
        <v>1742</v>
      </c>
      <c r="B147" s="79">
        <v>5</v>
      </c>
      <c r="C147" s="115">
        <v>0.003258292596216107</v>
      </c>
      <c r="D147" s="79" t="s">
        <v>1595</v>
      </c>
      <c r="E147" s="79" t="b">
        <v>0</v>
      </c>
      <c r="F147" s="79" t="b">
        <v>0</v>
      </c>
      <c r="G147" s="79" t="b">
        <v>0</v>
      </c>
    </row>
    <row r="148" spans="1:7" ht="15">
      <c r="A148" s="111" t="s">
        <v>1536</v>
      </c>
      <c r="B148" s="79">
        <v>5</v>
      </c>
      <c r="C148" s="115">
        <v>0.002305757839693868</v>
      </c>
      <c r="D148" s="79" t="s">
        <v>1595</v>
      </c>
      <c r="E148" s="79" t="b">
        <v>0</v>
      </c>
      <c r="F148" s="79" t="b">
        <v>0</v>
      </c>
      <c r="G148" s="79" t="b">
        <v>0</v>
      </c>
    </row>
    <row r="149" spans="1:7" ht="15">
      <c r="A149" s="111" t="s">
        <v>1570</v>
      </c>
      <c r="B149" s="79">
        <v>5</v>
      </c>
      <c r="C149" s="115">
        <v>0.002305757839693868</v>
      </c>
      <c r="D149" s="79" t="s">
        <v>1595</v>
      </c>
      <c r="E149" s="79" t="b">
        <v>0</v>
      </c>
      <c r="F149" s="79" t="b">
        <v>0</v>
      </c>
      <c r="G149" s="79" t="b">
        <v>0</v>
      </c>
    </row>
    <row r="150" spans="1:7" ht="15">
      <c r="A150" s="111" t="s">
        <v>1743</v>
      </c>
      <c r="B150" s="79">
        <v>5</v>
      </c>
      <c r="C150" s="115">
        <v>0.002305757839693868</v>
      </c>
      <c r="D150" s="79" t="s">
        <v>1595</v>
      </c>
      <c r="E150" s="79" t="b">
        <v>0</v>
      </c>
      <c r="F150" s="79" t="b">
        <v>0</v>
      </c>
      <c r="G150" s="79" t="b">
        <v>0</v>
      </c>
    </row>
    <row r="151" spans="1:7" ht="15">
      <c r="A151" s="111" t="s">
        <v>1744</v>
      </c>
      <c r="B151" s="79">
        <v>5</v>
      </c>
      <c r="C151" s="115">
        <v>0.0024378238154475563</v>
      </c>
      <c r="D151" s="79" t="s">
        <v>1595</v>
      </c>
      <c r="E151" s="79" t="b">
        <v>0</v>
      </c>
      <c r="F151" s="79" t="b">
        <v>0</v>
      </c>
      <c r="G151" s="79" t="b">
        <v>0</v>
      </c>
    </row>
    <row r="152" spans="1:7" ht="15">
      <c r="A152" s="111" t="s">
        <v>1567</v>
      </c>
      <c r="B152" s="79">
        <v>5</v>
      </c>
      <c r="C152" s="115">
        <v>0.002305757839693868</v>
      </c>
      <c r="D152" s="79" t="s">
        <v>1595</v>
      </c>
      <c r="E152" s="79" t="b">
        <v>0</v>
      </c>
      <c r="F152" s="79" t="b">
        <v>0</v>
      </c>
      <c r="G152" s="79" t="b">
        <v>0</v>
      </c>
    </row>
    <row r="153" spans="1:7" ht="15">
      <c r="A153" s="111" t="s">
        <v>1745</v>
      </c>
      <c r="B153" s="79">
        <v>5</v>
      </c>
      <c r="C153" s="115">
        <v>0.002305757839693868</v>
      </c>
      <c r="D153" s="79" t="s">
        <v>1595</v>
      </c>
      <c r="E153" s="79" t="b">
        <v>0</v>
      </c>
      <c r="F153" s="79" t="b">
        <v>0</v>
      </c>
      <c r="G153" s="79" t="b">
        <v>0</v>
      </c>
    </row>
    <row r="154" spans="1:7" ht="15">
      <c r="A154" s="111" t="s">
        <v>1746</v>
      </c>
      <c r="B154" s="79">
        <v>5</v>
      </c>
      <c r="C154" s="115">
        <v>0.002305757839693868</v>
      </c>
      <c r="D154" s="79" t="s">
        <v>1595</v>
      </c>
      <c r="E154" s="79" t="b">
        <v>0</v>
      </c>
      <c r="F154" s="79" t="b">
        <v>0</v>
      </c>
      <c r="G154" s="79" t="b">
        <v>0</v>
      </c>
    </row>
    <row r="155" spans="1:7" ht="15">
      <c r="A155" s="111" t="s">
        <v>1747</v>
      </c>
      <c r="B155" s="79">
        <v>5</v>
      </c>
      <c r="C155" s="115">
        <v>0.002305757839693868</v>
      </c>
      <c r="D155" s="79" t="s">
        <v>1595</v>
      </c>
      <c r="E155" s="79" t="b">
        <v>0</v>
      </c>
      <c r="F155" s="79" t="b">
        <v>0</v>
      </c>
      <c r="G155" s="79" t="b">
        <v>0</v>
      </c>
    </row>
    <row r="156" spans="1:7" ht="15">
      <c r="A156" s="111" t="s">
        <v>1748</v>
      </c>
      <c r="B156" s="79">
        <v>5</v>
      </c>
      <c r="C156" s="115">
        <v>0.002608086470950827</v>
      </c>
      <c r="D156" s="79" t="s">
        <v>1595</v>
      </c>
      <c r="E156" s="79" t="b">
        <v>0</v>
      </c>
      <c r="F156" s="79" t="b">
        <v>0</v>
      </c>
      <c r="G156" s="79" t="b">
        <v>0</v>
      </c>
    </row>
    <row r="157" spans="1:7" ht="15">
      <c r="A157" s="111" t="s">
        <v>1749</v>
      </c>
      <c r="B157" s="79">
        <v>5</v>
      </c>
      <c r="C157" s="115">
        <v>0.002305757839693868</v>
      </c>
      <c r="D157" s="79" t="s">
        <v>1595</v>
      </c>
      <c r="E157" s="79" t="b">
        <v>0</v>
      </c>
      <c r="F157" s="79" t="b">
        <v>0</v>
      </c>
      <c r="G157" s="79" t="b">
        <v>0</v>
      </c>
    </row>
    <row r="158" spans="1:7" ht="15">
      <c r="A158" s="111" t="s">
        <v>1750</v>
      </c>
      <c r="B158" s="79">
        <v>5</v>
      </c>
      <c r="C158" s="115">
        <v>0.003258292596216107</v>
      </c>
      <c r="D158" s="79" t="s">
        <v>1595</v>
      </c>
      <c r="E158" s="79" t="b">
        <v>0</v>
      </c>
      <c r="F158" s="79" t="b">
        <v>0</v>
      </c>
      <c r="G158" s="79" t="b">
        <v>0</v>
      </c>
    </row>
    <row r="159" spans="1:7" ht="15">
      <c r="A159" s="111" t="s">
        <v>1556</v>
      </c>
      <c r="B159" s="79">
        <v>5</v>
      </c>
      <c r="C159" s="115">
        <v>0.002608086470950827</v>
      </c>
      <c r="D159" s="79" t="s">
        <v>1595</v>
      </c>
      <c r="E159" s="79" t="b">
        <v>0</v>
      </c>
      <c r="F159" s="79" t="b">
        <v>0</v>
      </c>
      <c r="G159" s="79" t="b">
        <v>0</v>
      </c>
    </row>
    <row r="160" spans="1:7" ht="15">
      <c r="A160" s="111" t="s">
        <v>1512</v>
      </c>
      <c r="B160" s="79">
        <v>4</v>
      </c>
      <c r="C160" s="115">
        <v>0.0019502590523580452</v>
      </c>
      <c r="D160" s="79" t="s">
        <v>1595</v>
      </c>
      <c r="E160" s="79" t="b">
        <v>0</v>
      </c>
      <c r="F160" s="79" t="b">
        <v>0</v>
      </c>
      <c r="G160" s="79" t="b">
        <v>0</v>
      </c>
    </row>
    <row r="161" spans="1:7" ht="15">
      <c r="A161" s="111" t="s">
        <v>1751</v>
      </c>
      <c r="B161" s="79">
        <v>4</v>
      </c>
      <c r="C161" s="115">
        <v>0.0019502590523580452</v>
      </c>
      <c r="D161" s="79" t="s">
        <v>1595</v>
      </c>
      <c r="E161" s="79" t="b">
        <v>0</v>
      </c>
      <c r="F161" s="79" t="b">
        <v>0</v>
      </c>
      <c r="G161" s="79" t="b">
        <v>0</v>
      </c>
    </row>
    <row r="162" spans="1:7" ht="15">
      <c r="A162" s="111" t="s">
        <v>1752</v>
      </c>
      <c r="B162" s="79">
        <v>4</v>
      </c>
      <c r="C162" s="115">
        <v>0.0019502590523580452</v>
      </c>
      <c r="D162" s="79" t="s">
        <v>1595</v>
      </c>
      <c r="E162" s="79" t="b">
        <v>0</v>
      </c>
      <c r="F162" s="79" t="b">
        <v>0</v>
      </c>
      <c r="G162" s="79" t="b">
        <v>0</v>
      </c>
    </row>
    <row r="163" spans="1:7" ht="15">
      <c r="A163" s="111" t="s">
        <v>1753</v>
      </c>
      <c r="B163" s="79">
        <v>4</v>
      </c>
      <c r="C163" s="115">
        <v>0.0019502590523580452</v>
      </c>
      <c r="D163" s="79" t="s">
        <v>1595</v>
      </c>
      <c r="E163" s="79" t="b">
        <v>0</v>
      </c>
      <c r="F163" s="79" t="b">
        <v>0</v>
      </c>
      <c r="G163" s="79" t="b">
        <v>0</v>
      </c>
    </row>
    <row r="164" spans="1:7" ht="15">
      <c r="A164" s="111" t="s">
        <v>1754</v>
      </c>
      <c r="B164" s="79">
        <v>4</v>
      </c>
      <c r="C164" s="115">
        <v>0.0019502590523580452</v>
      </c>
      <c r="D164" s="79" t="s">
        <v>1595</v>
      </c>
      <c r="E164" s="79" t="b">
        <v>1</v>
      </c>
      <c r="F164" s="79" t="b">
        <v>0</v>
      </c>
      <c r="G164" s="79" t="b">
        <v>0</v>
      </c>
    </row>
    <row r="165" spans="1:7" ht="15">
      <c r="A165" s="111" t="s">
        <v>1755</v>
      </c>
      <c r="B165" s="79">
        <v>4</v>
      </c>
      <c r="C165" s="115">
        <v>0.0019502590523580452</v>
      </c>
      <c r="D165" s="79" t="s">
        <v>1595</v>
      </c>
      <c r="E165" s="79" t="b">
        <v>0</v>
      </c>
      <c r="F165" s="79" t="b">
        <v>0</v>
      </c>
      <c r="G165" s="79" t="b">
        <v>0</v>
      </c>
    </row>
    <row r="166" spans="1:7" ht="15">
      <c r="A166" s="111" t="s">
        <v>1756</v>
      </c>
      <c r="B166" s="79">
        <v>4</v>
      </c>
      <c r="C166" s="115">
        <v>0.0019502590523580452</v>
      </c>
      <c r="D166" s="79" t="s">
        <v>1595</v>
      </c>
      <c r="E166" s="79" t="b">
        <v>0</v>
      </c>
      <c r="F166" s="79" t="b">
        <v>0</v>
      </c>
      <c r="G166" s="79" t="b">
        <v>0</v>
      </c>
    </row>
    <row r="167" spans="1:7" ht="15">
      <c r="A167" s="111" t="s">
        <v>1757</v>
      </c>
      <c r="B167" s="79">
        <v>4</v>
      </c>
      <c r="C167" s="115">
        <v>0.0019502590523580452</v>
      </c>
      <c r="D167" s="79" t="s">
        <v>1595</v>
      </c>
      <c r="E167" s="79" t="b">
        <v>0</v>
      </c>
      <c r="F167" s="79" t="b">
        <v>1</v>
      </c>
      <c r="G167" s="79" t="b">
        <v>0</v>
      </c>
    </row>
    <row r="168" spans="1:7" ht="15">
      <c r="A168" s="111" t="s">
        <v>1758</v>
      </c>
      <c r="B168" s="79">
        <v>4</v>
      </c>
      <c r="C168" s="115">
        <v>0.0019502590523580452</v>
      </c>
      <c r="D168" s="79" t="s">
        <v>1595</v>
      </c>
      <c r="E168" s="79" t="b">
        <v>1</v>
      </c>
      <c r="F168" s="79" t="b">
        <v>0</v>
      </c>
      <c r="G168" s="79" t="b">
        <v>0</v>
      </c>
    </row>
    <row r="169" spans="1:7" ht="15">
      <c r="A169" s="111" t="s">
        <v>1759</v>
      </c>
      <c r="B169" s="79">
        <v>4</v>
      </c>
      <c r="C169" s="115">
        <v>0.0019502590523580452</v>
      </c>
      <c r="D169" s="79" t="s">
        <v>1595</v>
      </c>
      <c r="E169" s="79" t="b">
        <v>0</v>
      </c>
      <c r="F169" s="79" t="b">
        <v>0</v>
      </c>
      <c r="G169" s="79" t="b">
        <v>0</v>
      </c>
    </row>
    <row r="170" spans="1:7" ht="15">
      <c r="A170" s="111" t="s">
        <v>1489</v>
      </c>
      <c r="B170" s="79">
        <v>4</v>
      </c>
      <c r="C170" s="115">
        <v>0.0019502590523580452</v>
      </c>
      <c r="D170" s="79" t="s">
        <v>1595</v>
      </c>
      <c r="E170" s="79" t="b">
        <v>0</v>
      </c>
      <c r="F170" s="79" t="b">
        <v>0</v>
      </c>
      <c r="G170" s="79" t="b">
        <v>0</v>
      </c>
    </row>
    <row r="171" spans="1:7" ht="15">
      <c r="A171" s="111" t="s">
        <v>1760</v>
      </c>
      <c r="B171" s="79">
        <v>4</v>
      </c>
      <c r="C171" s="115">
        <v>0.0019502590523580452</v>
      </c>
      <c r="D171" s="79" t="s">
        <v>1595</v>
      </c>
      <c r="E171" s="79" t="b">
        <v>0</v>
      </c>
      <c r="F171" s="79" t="b">
        <v>0</v>
      </c>
      <c r="G171" s="79" t="b">
        <v>0</v>
      </c>
    </row>
    <row r="172" spans="1:7" ht="15">
      <c r="A172" s="111" t="s">
        <v>1761</v>
      </c>
      <c r="B172" s="79">
        <v>4</v>
      </c>
      <c r="C172" s="115">
        <v>0.0019502590523580452</v>
      </c>
      <c r="D172" s="79" t="s">
        <v>1595</v>
      </c>
      <c r="E172" s="79" t="b">
        <v>0</v>
      </c>
      <c r="F172" s="79" t="b">
        <v>0</v>
      </c>
      <c r="G172" s="79" t="b">
        <v>0</v>
      </c>
    </row>
    <row r="173" spans="1:7" ht="15">
      <c r="A173" s="111" t="s">
        <v>1762</v>
      </c>
      <c r="B173" s="79">
        <v>4</v>
      </c>
      <c r="C173" s="115">
        <v>0.0019502590523580452</v>
      </c>
      <c r="D173" s="79" t="s">
        <v>1595</v>
      </c>
      <c r="E173" s="79" t="b">
        <v>0</v>
      </c>
      <c r="F173" s="79" t="b">
        <v>0</v>
      </c>
      <c r="G173" s="79" t="b">
        <v>0</v>
      </c>
    </row>
    <row r="174" spans="1:7" ht="15">
      <c r="A174" s="111" t="s">
        <v>1574</v>
      </c>
      <c r="B174" s="79">
        <v>4</v>
      </c>
      <c r="C174" s="115">
        <v>0.0019502590523580452</v>
      </c>
      <c r="D174" s="79" t="s">
        <v>1595</v>
      </c>
      <c r="E174" s="79" t="b">
        <v>0</v>
      </c>
      <c r="F174" s="79" t="b">
        <v>0</v>
      </c>
      <c r="G174" s="79" t="b">
        <v>0</v>
      </c>
    </row>
    <row r="175" spans="1:7" ht="15">
      <c r="A175" s="111" t="s">
        <v>1763</v>
      </c>
      <c r="B175" s="79">
        <v>4</v>
      </c>
      <c r="C175" s="115">
        <v>0.0019502590523580452</v>
      </c>
      <c r="D175" s="79" t="s">
        <v>1595</v>
      </c>
      <c r="E175" s="79" t="b">
        <v>0</v>
      </c>
      <c r="F175" s="79" t="b">
        <v>0</v>
      </c>
      <c r="G175" s="79" t="b">
        <v>0</v>
      </c>
    </row>
    <row r="176" spans="1:7" ht="15">
      <c r="A176" s="111" t="s">
        <v>1764</v>
      </c>
      <c r="B176" s="79">
        <v>4</v>
      </c>
      <c r="C176" s="115">
        <v>0.0019502590523580452</v>
      </c>
      <c r="D176" s="79" t="s">
        <v>1595</v>
      </c>
      <c r="E176" s="79" t="b">
        <v>0</v>
      </c>
      <c r="F176" s="79" t="b">
        <v>0</v>
      </c>
      <c r="G176" s="79" t="b">
        <v>0</v>
      </c>
    </row>
    <row r="177" spans="1:7" ht="15">
      <c r="A177" s="111" t="s">
        <v>1765</v>
      </c>
      <c r="B177" s="79">
        <v>4</v>
      </c>
      <c r="C177" s="115">
        <v>0.0019502590523580452</v>
      </c>
      <c r="D177" s="79" t="s">
        <v>1595</v>
      </c>
      <c r="E177" s="79" t="b">
        <v>0</v>
      </c>
      <c r="F177" s="79" t="b">
        <v>0</v>
      </c>
      <c r="G177" s="79" t="b">
        <v>0</v>
      </c>
    </row>
    <row r="178" spans="1:7" ht="15">
      <c r="A178" s="111" t="s">
        <v>1564</v>
      </c>
      <c r="B178" s="79">
        <v>4</v>
      </c>
      <c r="C178" s="115">
        <v>0.0019502590523580452</v>
      </c>
      <c r="D178" s="79" t="s">
        <v>1595</v>
      </c>
      <c r="E178" s="79" t="b">
        <v>0</v>
      </c>
      <c r="F178" s="79" t="b">
        <v>0</v>
      </c>
      <c r="G178" s="79" t="b">
        <v>0</v>
      </c>
    </row>
    <row r="179" spans="1:7" ht="15">
      <c r="A179" s="111" t="s">
        <v>1766</v>
      </c>
      <c r="B179" s="79">
        <v>4</v>
      </c>
      <c r="C179" s="115">
        <v>0.0019502590523580452</v>
      </c>
      <c r="D179" s="79" t="s">
        <v>1595</v>
      </c>
      <c r="E179" s="79" t="b">
        <v>0</v>
      </c>
      <c r="F179" s="79" t="b">
        <v>0</v>
      </c>
      <c r="G179" s="79" t="b">
        <v>0</v>
      </c>
    </row>
    <row r="180" spans="1:7" ht="15">
      <c r="A180" s="111" t="s">
        <v>1767</v>
      </c>
      <c r="B180" s="79">
        <v>4</v>
      </c>
      <c r="C180" s="115">
        <v>0.0019502590523580452</v>
      </c>
      <c r="D180" s="79" t="s">
        <v>1595</v>
      </c>
      <c r="E180" s="79" t="b">
        <v>0</v>
      </c>
      <c r="F180" s="79" t="b">
        <v>0</v>
      </c>
      <c r="G180" s="79" t="b">
        <v>0</v>
      </c>
    </row>
    <row r="181" spans="1:7" ht="15">
      <c r="A181" s="111" t="s">
        <v>1768</v>
      </c>
      <c r="B181" s="79">
        <v>4</v>
      </c>
      <c r="C181" s="115">
        <v>0.0019502590523580452</v>
      </c>
      <c r="D181" s="79" t="s">
        <v>1595</v>
      </c>
      <c r="E181" s="79" t="b">
        <v>0</v>
      </c>
      <c r="F181" s="79" t="b">
        <v>1</v>
      </c>
      <c r="G181" s="79" t="b">
        <v>0</v>
      </c>
    </row>
    <row r="182" spans="1:7" ht="15">
      <c r="A182" s="111" t="s">
        <v>1769</v>
      </c>
      <c r="B182" s="79">
        <v>4</v>
      </c>
      <c r="C182" s="115">
        <v>0.0019502590523580452</v>
      </c>
      <c r="D182" s="79" t="s">
        <v>1595</v>
      </c>
      <c r="E182" s="79" t="b">
        <v>0</v>
      </c>
      <c r="F182" s="79" t="b">
        <v>0</v>
      </c>
      <c r="G182" s="79" t="b">
        <v>0</v>
      </c>
    </row>
    <row r="183" spans="1:7" ht="15">
      <c r="A183" s="111" t="s">
        <v>1770</v>
      </c>
      <c r="B183" s="79">
        <v>4</v>
      </c>
      <c r="C183" s="115">
        <v>0.0019502590523580452</v>
      </c>
      <c r="D183" s="79" t="s">
        <v>1595</v>
      </c>
      <c r="E183" s="79" t="b">
        <v>0</v>
      </c>
      <c r="F183" s="79" t="b">
        <v>0</v>
      </c>
      <c r="G183" s="79" t="b">
        <v>0</v>
      </c>
    </row>
    <row r="184" spans="1:7" ht="15">
      <c r="A184" s="111" t="s">
        <v>1771</v>
      </c>
      <c r="B184" s="79">
        <v>4</v>
      </c>
      <c r="C184" s="115">
        <v>0.0019502590523580452</v>
      </c>
      <c r="D184" s="79" t="s">
        <v>1595</v>
      </c>
      <c r="E184" s="79" t="b">
        <v>0</v>
      </c>
      <c r="F184" s="79" t="b">
        <v>0</v>
      </c>
      <c r="G184" s="79" t="b">
        <v>0</v>
      </c>
    </row>
    <row r="185" spans="1:7" ht="15">
      <c r="A185" s="111" t="s">
        <v>1772</v>
      </c>
      <c r="B185" s="79">
        <v>4</v>
      </c>
      <c r="C185" s="115">
        <v>0.0019502590523580452</v>
      </c>
      <c r="D185" s="79" t="s">
        <v>1595</v>
      </c>
      <c r="E185" s="79" t="b">
        <v>0</v>
      </c>
      <c r="F185" s="79" t="b">
        <v>0</v>
      </c>
      <c r="G185" s="79" t="b">
        <v>0</v>
      </c>
    </row>
    <row r="186" spans="1:7" ht="15">
      <c r="A186" s="111" t="s">
        <v>1773</v>
      </c>
      <c r="B186" s="79">
        <v>4</v>
      </c>
      <c r="C186" s="115">
        <v>0.0019502590523580452</v>
      </c>
      <c r="D186" s="79" t="s">
        <v>1595</v>
      </c>
      <c r="E186" s="79" t="b">
        <v>0</v>
      </c>
      <c r="F186" s="79" t="b">
        <v>0</v>
      </c>
      <c r="G186" s="79" t="b">
        <v>0</v>
      </c>
    </row>
    <row r="187" spans="1:7" ht="15">
      <c r="A187" s="111" t="s">
        <v>1774</v>
      </c>
      <c r="B187" s="79">
        <v>4</v>
      </c>
      <c r="C187" s="115">
        <v>0.0019502590523580452</v>
      </c>
      <c r="D187" s="79" t="s">
        <v>1595</v>
      </c>
      <c r="E187" s="79" t="b">
        <v>0</v>
      </c>
      <c r="F187" s="79" t="b">
        <v>0</v>
      </c>
      <c r="G187" s="79" t="b">
        <v>0</v>
      </c>
    </row>
    <row r="188" spans="1:7" ht="15">
      <c r="A188" s="111" t="s">
        <v>1775</v>
      </c>
      <c r="B188" s="79">
        <v>4</v>
      </c>
      <c r="C188" s="115">
        <v>0.0019502590523580452</v>
      </c>
      <c r="D188" s="79" t="s">
        <v>1595</v>
      </c>
      <c r="E188" s="79" t="b">
        <v>0</v>
      </c>
      <c r="F188" s="79" t="b">
        <v>0</v>
      </c>
      <c r="G188" s="79" t="b">
        <v>0</v>
      </c>
    </row>
    <row r="189" spans="1:7" ht="15">
      <c r="A189" s="111" t="s">
        <v>1776</v>
      </c>
      <c r="B189" s="79">
        <v>4</v>
      </c>
      <c r="C189" s="115">
        <v>0.0019502590523580452</v>
      </c>
      <c r="D189" s="79" t="s">
        <v>1595</v>
      </c>
      <c r="E189" s="79" t="b">
        <v>0</v>
      </c>
      <c r="F189" s="79" t="b">
        <v>0</v>
      </c>
      <c r="G189" s="79" t="b">
        <v>0</v>
      </c>
    </row>
    <row r="190" spans="1:7" ht="15">
      <c r="A190" s="111" t="s">
        <v>1777</v>
      </c>
      <c r="B190" s="79">
        <v>4</v>
      </c>
      <c r="C190" s="115">
        <v>0.0019502590523580452</v>
      </c>
      <c r="D190" s="79" t="s">
        <v>1595</v>
      </c>
      <c r="E190" s="79" t="b">
        <v>0</v>
      </c>
      <c r="F190" s="79" t="b">
        <v>0</v>
      </c>
      <c r="G190" s="79" t="b">
        <v>0</v>
      </c>
    </row>
    <row r="191" spans="1:7" ht="15">
      <c r="A191" s="111" t="s">
        <v>1506</v>
      </c>
      <c r="B191" s="79">
        <v>4</v>
      </c>
      <c r="C191" s="115">
        <v>0.0019502590523580452</v>
      </c>
      <c r="D191" s="79" t="s">
        <v>1595</v>
      </c>
      <c r="E191" s="79" t="b">
        <v>0</v>
      </c>
      <c r="F191" s="79" t="b">
        <v>0</v>
      </c>
      <c r="G191" s="79" t="b">
        <v>0</v>
      </c>
    </row>
    <row r="192" spans="1:7" ht="15">
      <c r="A192" s="111" t="s">
        <v>1778</v>
      </c>
      <c r="B192" s="79">
        <v>4</v>
      </c>
      <c r="C192" s="115">
        <v>0.0022784465646654654</v>
      </c>
      <c r="D192" s="79" t="s">
        <v>1595</v>
      </c>
      <c r="E192" s="79" t="b">
        <v>0</v>
      </c>
      <c r="F192" s="79" t="b">
        <v>0</v>
      </c>
      <c r="G192" s="79" t="b">
        <v>0</v>
      </c>
    </row>
    <row r="193" spans="1:7" ht="15">
      <c r="A193" s="111" t="s">
        <v>1779</v>
      </c>
      <c r="B193" s="79">
        <v>4</v>
      </c>
      <c r="C193" s="115">
        <v>0.0019502590523580452</v>
      </c>
      <c r="D193" s="79" t="s">
        <v>1595</v>
      </c>
      <c r="E193" s="79" t="b">
        <v>0</v>
      </c>
      <c r="F193" s="79" t="b">
        <v>0</v>
      </c>
      <c r="G193" s="79" t="b">
        <v>0</v>
      </c>
    </row>
    <row r="194" spans="1:7" ht="15">
      <c r="A194" s="111" t="s">
        <v>1780</v>
      </c>
      <c r="B194" s="79">
        <v>4</v>
      </c>
      <c r="C194" s="115">
        <v>0.0020864691767606613</v>
      </c>
      <c r="D194" s="79" t="s">
        <v>1595</v>
      </c>
      <c r="E194" s="79" t="b">
        <v>0</v>
      </c>
      <c r="F194" s="79" t="b">
        <v>0</v>
      </c>
      <c r="G194" s="79" t="b">
        <v>0</v>
      </c>
    </row>
    <row r="195" spans="1:7" ht="15">
      <c r="A195" s="111" t="s">
        <v>1781</v>
      </c>
      <c r="B195" s="79">
        <v>4</v>
      </c>
      <c r="C195" s="115">
        <v>0.0019502590523580452</v>
      </c>
      <c r="D195" s="79" t="s">
        <v>1595</v>
      </c>
      <c r="E195" s="79" t="b">
        <v>1</v>
      </c>
      <c r="F195" s="79" t="b">
        <v>0</v>
      </c>
      <c r="G195" s="79" t="b">
        <v>0</v>
      </c>
    </row>
    <row r="196" spans="1:7" ht="15">
      <c r="A196" s="111" t="s">
        <v>1521</v>
      </c>
      <c r="B196" s="79">
        <v>4</v>
      </c>
      <c r="C196" s="115">
        <v>0.0022784465646654654</v>
      </c>
      <c r="D196" s="79" t="s">
        <v>1595</v>
      </c>
      <c r="E196" s="79" t="b">
        <v>0</v>
      </c>
      <c r="F196" s="79" t="b">
        <v>0</v>
      </c>
      <c r="G196" s="79" t="b">
        <v>0</v>
      </c>
    </row>
    <row r="197" spans="1:7" ht="15">
      <c r="A197" s="111" t="s">
        <v>1782</v>
      </c>
      <c r="B197" s="79">
        <v>4</v>
      </c>
      <c r="C197" s="115">
        <v>0.0019502590523580452</v>
      </c>
      <c r="D197" s="79" t="s">
        <v>1595</v>
      </c>
      <c r="E197" s="79" t="b">
        <v>0</v>
      </c>
      <c r="F197" s="79" t="b">
        <v>0</v>
      </c>
      <c r="G197" s="79" t="b">
        <v>0</v>
      </c>
    </row>
    <row r="198" spans="1:7" ht="15">
      <c r="A198" s="111" t="s">
        <v>1559</v>
      </c>
      <c r="B198" s="79">
        <v>4</v>
      </c>
      <c r="C198" s="115">
        <v>0.0019502590523580452</v>
      </c>
      <c r="D198" s="79" t="s">
        <v>1595</v>
      </c>
      <c r="E198" s="79" t="b">
        <v>0</v>
      </c>
      <c r="F198" s="79" t="b">
        <v>0</v>
      </c>
      <c r="G198" s="79" t="b">
        <v>0</v>
      </c>
    </row>
    <row r="199" spans="1:7" ht="15">
      <c r="A199" s="111" t="s">
        <v>1586</v>
      </c>
      <c r="B199" s="79">
        <v>4</v>
      </c>
      <c r="C199" s="115">
        <v>0.0019502590523580452</v>
      </c>
      <c r="D199" s="79" t="s">
        <v>1595</v>
      </c>
      <c r="E199" s="79" t="b">
        <v>0</v>
      </c>
      <c r="F199" s="79" t="b">
        <v>0</v>
      </c>
      <c r="G199" s="79" t="b">
        <v>0</v>
      </c>
    </row>
    <row r="200" spans="1:7" ht="15">
      <c r="A200" s="111" t="s">
        <v>1783</v>
      </c>
      <c r="B200" s="79">
        <v>4</v>
      </c>
      <c r="C200" s="115">
        <v>0.0019502590523580452</v>
      </c>
      <c r="D200" s="79" t="s">
        <v>1595</v>
      </c>
      <c r="E200" s="79" t="b">
        <v>0</v>
      </c>
      <c r="F200" s="79" t="b">
        <v>1</v>
      </c>
      <c r="G200" s="79" t="b">
        <v>0</v>
      </c>
    </row>
    <row r="201" spans="1:7" ht="15">
      <c r="A201" s="111" t="s">
        <v>1784</v>
      </c>
      <c r="B201" s="79">
        <v>4</v>
      </c>
      <c r="C201" s="115">
        <v>0.0022784465646654654</v>
      </c>
      <c r="D201" s="79" t="s">
        <v>1595</v>
      </c>
      <c r="E201" s="79" t="b">
        <v>0</v>
      </c>
      <c r="F201" s="79" t="b">
        <v>0</v>
      </c>
      <c r="G201" s="79" t="b">
        <v>0</v>
      </c>
    </row>
    <row r="202" spans="1:7" ht="15">
      <c r="A202" s="111" t="s">
        <v>1785</v>
      </c>
      <c r="B202" s="79">
        <v>4</v>
      </c>
      <c r="C202" s="115">
        <v>0.0019502590523580452</v>
      </c>
      <c r="D202" s="79" t="s">
        <v>1595</v>
      </c>
      <c r="E202" s="79" t="b">
        <v>0</v>
      </c>
      <c r="F202" s="79" t="b">
        <v>0</v>
      </c>
      <c r="G202" s="79" t="b">
        <v>0</v>
      </c>
    </row>
    <row r="203" spans="1:7" ht="15">
      <c r="A203" s="111" t="s">
        <v>1495</v>
      </c>
      <c r="B203" s="79">
        <v>4</v>
      </c>
      <c r="C203" s="115">
        <v>0.0019502590523580452</v>
      </c>
      <c r="D203" s="79" t="s">
        <v>1595</v>
      </c>
      <c r="E203" s="79" t="b">
        <v>0</v>
      </c>
      <c r="F203" s="79" t="b">
        <v>0</v>
      </c>
      <c r="G203" s="79" t="b">
        <v>0</v>
      </c>
    </row>
    <row r="204" spans="1:7" ht="15">
      <c r="A204" s="111" t="s">
        <v>1786</v>
      </c>
      <c r="B204" s="79">
        <v>4</v>
      </c>
      <c r="C204" s="115">
        <v>0.0019502590523580452</v>
      </c>
      <c r="D204" s="79" t="s">
        <v>1595</v>
      </c>
      <c r="E204" s="79" t="b">
        <v>0</v>
      </c>
      <c r="F204" s="79" t="b">
        <v>0</v>
      </c>
      <c r="G204" s="79" t="b">
        <v>0</v>
      </c>
    </row>
    <row r="205" spans="1:7" ht="15">
      <c r="A205" s="111" t="s">
        <v>1787</v>
      </c>
      <c r="B205" s="79">
        <v>4</v>
      </c>
      <c r="C205" s="115">
        <v>0.0019502590523580452</v>
      </c>
      <c r="D205" s="79" t="s">
        <v>1595</v>
      </c>
      <c r="E205" s="79" t="b">
        <v>0</v>
      </c>
      <c r="F205" s="79" t="b">
        <v>0</v>
      </c>
      <c r="G205" s="79" t="b">
        <v>0</v>
      </c>
    </row>
    <row r="206" spans="1:7" ht="15">
      <c r="A206" s="111" t="s">
        <v>1788</v>
      </c>
      <c r="B206" s="79">
        <v>4</v>
      </c>
      <c r="C206" s="115">
        <v>0.0019502590523580452</v>
      </c>
      <c r="D206" s="79" t="s">
        <v>1595</v>
      </c>
      <c r="E206" s="79" t="b">
        <v>0</v>
      </c>
      <c r="F206" s="79" t="b">
        <v>0</v>
      </c>
      <c r="G206" s="79" t="b">
        <v>0</v>
      </c>
    </row>
    <row r="207" spans="1:7" ht="15">
      <c r="A207" s="111" t="s">
        <v>1789</v>
      </c>
      <c r="B207" s="79">
        <v>4</v>
      </c>
      <c r="C207" s="115">
        <v>0.0019502590523580452</v>
      </c>
      <c r="D207" s="79" t="s">
        <v>1595</v>
      </c>
      <c r="E207" s="79" t="b">
        <v>0</v>
      </c>
      <c r="F207" s="79" t="b">
        <v>0</v>
      </c>
      <c r="G207" s="79" t="b">
        <v>0</v>
      </c>
    </row>
    <row r="208" spans="1:7" ht="15">
      <c r="A208" s="111" t="s">
        <v>1583</v>
      </c>
      <c r="B208" s="79">
        <v>4</v>
      </c>
      <c r="C208" s="115">
        <v>0.0019502590523580452</v>
      </c>
      <c r="D208" s="79" t="s">
        <v>1595</v>
      </c>
      <c r="E208" s="79" t="b">
        <v>0</v>
      </c>
      <c r="F208" s="79" t="b">
        <v>0</v>
      </c>
      <c r="G208" s="79" t="b">
        <v>0</v>
      </c>
    </row>
    <row r="209" spans="1:7" ht="15">
      <c r="A209" s="111" t="s">
        <v>1790</v>
      </c>
      <c r="B209" s="79">
        <v>4</v>
      </c>
      <c r="C209" s="115">
        <v>0.0019502590523580452</v>
      </c>
      <c r="D209" s="79" t="s">
        <v>1595</v>
      </c>
      <c r="E209" s="79" t="b">
        <v>0</v>
      </c>
      <c r="F209" s="79" t="b">
        <v>0</v>
      </c>
      <c r="G209" s="79" t="b">
        <v>0</v>
      </c>
    </row>
    <row r="210" spans="1:7" ht="15">
      <c r="A210" s="111" t="s">
        <v>1585</v>
      </c>
      <c r="B210" s="79">
        <v>4</v>
      </c>
      <c r="C210" s="115">
        <v>0.0019502590523580452</v>
      </c>
      <c r="D210" s="79" t="s">
        <v>1595</v>
      </c>
      <c r="E210" s="79" t="b">
        <v>0</v>
      </c>
      <c r="F210" s="79" t="b">
        <v>0</v>
      </c>
      <c r="G210" s="79" t="b">
        <v>0</v>
      </c>
    </row>
    <row r="211" spans="1:7" ht="15">
      <c r="A211" s="111" t="s">
        <v>1791</v>
      </c>
      <c r="B211" s="79">
        <v>4</v>
      </c>
      <c r="C211" s="115">
        <v>0.0019502590523580452</v>
      </c>
      <c r="D211" s="79" t="s">
        <v>1595</v>
      </c>
      <c r="E211" s="79" t="b">
        <v>0</v>
      </c>
      <c r="F211" s="79" t="b">
        <v>0</v>
      </c>
      <c r="G211" s="79" t="b">
        <v>0</v>
      </c>
    </row>
    <row r="212" spans="1:7" ht="15">
      <c r="A212" s="111" t="s">
        <v>1475</v>
      </c>
      <c r="B212" s="79">
        <v>4</v>
      </c>
      <c r="C212" s="115">
        <v>0.0019502590523580452</v>
      </c>
      <c r="D212" s="79" t="s">
        <v>1595</v>
      </c>
      <c r="E212" s="79" t="b">
        <v>0</v>
      </c>
      <c r="F212" s="79" t="b">
        <v>0</v>
      </c>
      <c r="G212" s="79" t="b">
        <v>0</v>
      </c>
    </row>
    <row r="213" spans="1:7" ht="15">
      <c r="A213" s="111" t="s">
        <v>1792</v>
      </c>
      <c r="B213" s="79">
        <v>4</v>
      </c>
      <c r="C213" s="115">
        <v>0.0019502590523580452</v>
      </c>
      <c r="D213" s="79" t="s">
        <v>1595</v>
      </c>
      <c r="E213" s="79" t="b">
        <v>0</v>
      </c>
      <c r="F213" s="79" t="b">
        <v>0</v>
      </c>
      <c r="G213" s="79" t="b">
        <v>0</v>
      </c>
    </row>
    <row r="214" spans="1:7" ht="15">
      <c r="A214" s="111" t="s">
        <v>1499</v>
      </c>
      <c r="B214" s="79">
        <v>4</v>
      </c>
      <c r="C214" s="115">
        <v>0.0020864691767606613</v>
      </c>
      <c r="D214" s="79" t="s">
        <v>1595</v>
      </c>
      <c r="E214" s="79" t="b">
        <v>0</v>
      </c>
      <c r="F214" s="79" t="b">
        <v>0</v>
      </c>
      <c r="G214" s="79" t="b">
        <v>0</v>
      </c>
    </row>
    <row r="215" spans="1:7" ht="15">
      <c r="A215" s="111" t="s">
        <v>1492</v>
      </c>
      <c r="B215" s="79">
        <v>4</v>
      </c>
      <c r="C215" s="115">
        <v>0.0019502590523580452</v>
      </c>
      <c r="D215" s="79" t="s">
        <v>1595</v>
      </c>
      <c r="E215" s="79" t="b">
        <v>1</v>
      </c>
      <c r="F215" s="79" t="b">
        <v>0</v>
      </c>
      <c r="G215" s="79" t="b">
        <v>0</v>
      </c>
    </row>
    <row r="216" spans="1:7" ht="15">
      <c r="A216" s="111" t="s">
        <v>1793</v>
      </c>
      <c r="B216" s="79">
        <v>4</v>
      </c>
      <c r="C216" s="115">
        <v>0.0019502590523580452</v>
      </c>
      <c r="D216" s="79" t="s">
        <v>1595</v>
      </c>
      <c r="E216" s="79" t="b">
        <v>0</v>
      </c>
      <c r="F216" s="79" t="b">
        <v>0</v>
      </c>
      <c r="G216" s="79" t="b">
        <v>0</v>
      </c>
    </row>
    <row r="217" spans="1:7" ht="15">
      <c r="A217" s="111" t="s">
        <v>1794</v>
      </c>
      <c r="B217" s="79">
        <v>4</v>
      </c>
      <c r="C217" s="115">
        <v>0.0019502590523580452</v>
      </c>
      <c r="D217" s="79" t="s">
        <v>1595</v>
      </c>
      <c r="E217" s="79" t="b">
        <v>0</v>
      </c>
      <c r="F217" s="79" t="b">
        <v>0</v>
      </c>
      <c r="G217" s="79" t="b">
        <v>0</v>
      </c>
    </row>
    <row r="218" spans="1:7" ht="15">
      <c r="A218" s="111" t="s">
        <v>1546</v>
      </c>
      <c r="B218" s="79">
        <v>4</v>
      </c>
      <c r="C218" s="115">
        <v>0.0019502590523580452</v>
      </c>
      <c r="D218" s="79" t="s">
        <v>1595</v>
      </c>
      <c r="E218" s="79" t="b">
        <v>0</v>
      </c>
      <c r="F218" s="79" t="b">
        <v>0</v>
      </c>
      <c r="G218" s="79" t="b">
        <v>0</v>
      </c>
    </row>
    <row r="219" spans="1:7" ht="15">
      <c r="A219" s="111" t="s">
        <v>1795</v>
      </c>
      <c r="B219" s="79">
        <v>4</v>
      </c>
      <c r="C219" s="115">
        <v>0.0019502590523580452</v>
      </c>
      <c r="D219" s="79" t="s">
        <v>1595</v>
      </c>
      <c r="E219" s="79" t="b">
        <v>1</v>
      </c>
      <c r="F219" s="79" t="b">
        <v>0</v>
      </c>
      <c r="G219" s="79" t="b">
        <v>0</v>
      </c>
    </row>
    <row r="220" spans="1:7" ht="15">
      <c r="A220" s="111" t="s">
        <v>1796</v>
      </c>
      <c r="B220" s="79">
        <v>4</v>
      </c>
      <c r="C220" s="115">
        <v>0.0019502590523580452</v>
      </c>
      <c r="D220" s="79" t="s">
        <v>1595</v>
      </c>
      <c r="E220" s="79" t="b">
        <v>0</v>
      </c>
      <c r="F220" s="79" t="b">
        <v>0</v>
      </c>
      <c r="G220" s="79" t="b">
        <v>0</v>
      </c>
    </row>
    <row r="221" spans="1:7" ht="15">
      <c r="A221" s="111" t="s">
        <v>1584</v>
      </c>
      <c r="B221" s="79">
        <v>4</v>
      </c>
      <c r="C221" s="115">
        <v>0.0022784465646654654</v>
      </c>
      <c r="D221" s="79" t="s">
        <v>1595</v>
      </c>
      <c r="E221" s="79" t="b">
        <v>0</v>
      </c>
      <c r="F221" s="79" t="b">
        <v>0</v>
      </c>
      <c r="G221" s="79" t="b">
        <v>0</v>
      </c>
    </row>
    <row r="222" spans="1:7" ht="15">
      <c r="A222" s="111" t="s">
        <v>1572</v>
      </c>
      <c r="B222" s="79">
        <v>4</v>
      </c>
      <c r="C222" s="115">
        <v>0.0022784465646654654</v>
      </c>
      <c r="D222" s="79" t="s">
        <v>1595</v>
      </c>
      <c r="E222" s="79" t="b">
        <v>1</v>
      </c>
      <c r="F222" s="79" t="b">
        <v>0</v>
      </c>
      <c r="G222" s="79" t="b">
        <v>0</v>
      </c>
    </row>
    <row r="223" spans="1:7" ht="15">
      <c r="A223" s="111" t="s">
        <v>1797</v>
      </c>
      <c r="B223" s="79">
        <v>4</v>
      </c>
      <c r="C223" s="115">
        <v>0.0022784465646654654</v>
      </c>
      <c r="D223" s="79" t="s">
        <v>1595</v>
      </c>
      <c r="E223" s="79" t="b">
        <v>0</v>
      </c>
      <c r="F223" s="79" t="b">
        <v>0</v>
      </c>
      <c r="G223" s="79" t="b">
        <v>0</v>
      </c>
    </row>
    <row r="224" spans="1:7" ht="15">
      <c r="A224" s="111" t="s">
        <v>1798</v>
      </c>
      <c r="B224" s="79">
        <v>3</v>
      </c>
      <c r="C224" s="115">
        <v>0.0015648518825704962</v>
      </c>
      <c r="D224" s="79" t="s">
        <v>1595</v>
      </c>
      <c r="E224" s="79" t="b">
        <v>0</v>
      </c>
      <c r="F224" s="79" t="b">
        <v>0</v>
      </c>
      <c r="G224" s="79" t="b">
        <v>0</v>
      </c>
    </row>
    <row r="225" spans="1:7" ht="15">
      <c r="A225" s="111" t="s">
        <v>1799</v>
      </c>
      <c r="B225" s="79">
        <v>3</v>
      </c>
      <c r="C225" s="115">
        <v>0.0015648518825704962</v>
      </c>
      <c r="D225" s="79" t="s">
        <v>1595</v>
      </c>
      <c r="E225" s="79" t="b">
        <v>0</v>
      </c>
      <c r="F225" s="79" t="b">
        <v>1</v>
      </c>
      <c r="G225" s="79" t="b">
        <v>0</v>
      </c>
    </row>
    <row r="226" spans="1:7" ht="15">
      <c r="A226" s="111" t="s">
        <v>1554</v>
      </c>
      <c r="B226" s="79">
        <v>3</v>
      </c>
      <c r="C226" s="115">
        <v>0.0015648518825704962</v>
      </c>
      <c r="D226" s="79" t="s">
        <v>1595</v>
      </c>
      <c r="E226" s="79" t="b">
        <v>0</v>
      </c>
      <c r="F226" s="79" t="b">
        <v>0</v>
      </c>
      <c r="G226" s="79" t="b">
        <v>0</v>
      </c>
    </row>
    <row r="227" spans="1:7" ht="15">
      <c r="A227" s="111" t="s">
        <v>1800</v>
      </c>
      <c r="B227" s="79">
        <v>3</v>
      </c>
      <c r="C227" s="115">
        <v>0.0015648518825704962</v>
      </c>
      <c r="D227" s="79" t="s">
        <v>1595</v>
      </c>
      <c r="E227" s="79" t="b">
        <v>0</v>
      </c>
      <c r="F227" s="79" t="b">
        <v>0</v>
      </c>
      <c r="G227" s="79" t="b">
        <v>0</v>
      </c>
    </row>
    <row r="228" spans="1:7" ht="15">
      <c r="A228" s="111" t="s">
        <v>1464</v>
      </c>
      <c r="B228" s="79">
        <v>3</v>
      </c>
      <c r="C228" s="115">
        <v>0.0015648518825704962</v>
      </c>
      <c r="D228" s="79" t="s">
        <v>1595</v>
      </c>
      <c r="E228" s="79" t="b">
        <v>0</v>
      </c>
      <c r="F228" s="79" t="b">
        <v>0</v>
      </c>
      <c r="G228" s="79" t="b">
        <v>0</v>
      </c>
    </row>
    <row r="229" spans="1:7" ht="15">
      <c r="A229" s="111" t="s">
        <v>1801</v>
      </c>
      <c r="B229" s="79">
        <v>3</v>
      </c>
      <c r="C229" s="115">
        <v>0.001708834923499099</v>
      </c>
      <c r="D229" s="79" t="s">
        <v>1595</v>
      </c>
      <c r="E229" s="79" t="b">
        <v>0</v>
      </c>
      <c r="F229" s="79" t="b">
        <v>0</v>
      </c>
      <c r="G229" s="79" t="b">
        <v>0</v>
      </c>
    </row>
    <row r="230" spans="1:7" ht="15">
      <c r="A230" s="111" t="s">
        <v>1802</v>
      </c>
      <c r="B230" s="79">
        <v>3</v>
      </c>
      <c r="C230" s="115">
        <v>0.0015648518825704962</v>
      </c>
      <c r="D230" s="79" t="s">
        <v>1595</v>
      </c>
      <c r="E230" s="79" t="b">
        <v>0</v>
      </c>
      <c r="F230" s="79" t="b">
        <v>0</v>
      </c>
      <c r="G230" s="79" t="b">
        <v>0</v>
      </c>
    </row>
    <row r="231" spans="1:7" ht="15">
      <c r="A231" s="111" t="s">
        <v>1551</v>
      </c>
      <c r="B231" s="79">
        <v>3</v>
      </c>
      <c r="C231" s="115">
        <v>0.0015648518825704962</v>
      </c>
      <c r="D231" s="79" t="s">
        <v>1595</v>
      </c>
      <c r="E231" s="79" t="b">
        <v>0</v>
      </c>
      <c r="F231" s="79" t="b">
        <v>0</v>
      </c>
      <c r="G231" s="79" t="b">
        <v>0</v>
      </c>
    </row>
    <row r="232" spans="1:7" ht="15">
      <c r="A232" s="111" t="s">
        <v>1803</v>
      </c>
      <c r="B232" s="79">
        <v>3</v>
      </c>
      <c r="C232" s="115">
        <v>0.0015648518825704962</v>
      </c>
      <c r="D232" s="79" t="s">
        <v>1595</v>
      </c>
      <c r="E232" s="79" t="b">
        <v>0</v>
      </c>
      <c r="F232" s="79" t="b">
        <v>0</v>
      </c>
      <c r="G232" s="79" t="b">
        <v>0</v>
      </c>
    </row>
    <row r="233" spans="1:7" ht="15">
      <c r="A233" s="111" t="s">
        <v>1804</v>
      </c>
      <c r="B233" s="79">
        <v>3</v>
      </c>
      <c r="C233" s="115">
        <v>0.001708834923499099</v>
      </c>
      <c r="D233" s="79" t="s">
        <v>1595</v>
      </c>
      <c r="E233" s="79" t="b">
        <v>0</v>
      </c>
      <c r="F233" s="79" t="b">
        <v>1</v>
      </c>
      <c r="G233" s="79" t="b">
        <v>0</v>
      </c>
    </row>
    <row r="234" spans="1:7" ht="15">
      <c r="A234" s="111" t="s">
        <v>1805</v>
      </c>
      <c r="B234" s="79">
        <v>3</v>
      </c>
      <c r="C234" s="115">
        <v>0.0015648518825704962</v>
      </c>
      <c r="D234" s="79" t="s">
        <v>1595</v>
      </c>
      <c r="E234" s="79" t="b">
        <v>0</v>
      </c>
      <c r="F234" s="79" t="b">
        <v>0</v>
      </c>
      <c r="G234" s="79" t="b">
        <v>0</v>
      </c>
    </row>
    <row r="235" spans="1:7" ht="15">
      <c r="A235" s="111" t="s">
        <v>1806</v>
      </c>
      <c r="B235" s="79">
        <v>3</v>
      </c>
      <c r="C235" s="115">
        <v>0.0015648518825704962</v>
      </c>
      <c r="D235" s="79" t="s">
        <v>1595</v>
      </c>
      <c r="E235" s="79" t="b">
        <v>0</v>
      </c>
      <c r="F235" s="79" t="b">
        <v>0</v>
      </c>
      <c r="G235" s="79" t="b">
        <v>0</v>
      </c>
    </row>
    <row r="236" spans="1:7" ht="15">
      <c r="A236" s="111" t="s">
        <v>1807</v>
      </c>
      <c r="B236" s="79">
        <v>3</v>
      </c>
      <c r="C236" s="115">
        <v>0.0015648518825704962</v>
      </c>
      <c r="D236" s="79" t="s">
        <v>1595</v>
      </c>
      <c r="E236" s="79" t="b">
        <v>0</v>
      </c>
      <c r="F236" s="79" t="b">
        <v>0</v>
      </c>
      <c r="G236" s="79" t="b">
        <v>0</v>
      </c>
    </row>
    <row r="237" spans="1:7" ht="15">
      <c r="A237" s="111" t="s">
        <v>1808</v>
      </c>
      <c r="B237" s="79">
        <v>3</v>
      </c>
      <c r="C237" s="115">
        <v>0.0015648518825704962</v>
      </c>
      <c r="D237" s="79" t="s">
        <v>1595</v>
      </c>
      <c r="E237" s="79" t="b">
        <v>0</v>
      </c>
      <c r="F237" s="79" t="b">
        <v>0</v>
      </c>
      <c r="G237" s="79" t="b">
        <v>0</v>
      </c>
    </row>
    <row r="238" spans="1:7" ht="15">
      <c r="A238" s="111" t="s">
        <v>1469</v>
      </c>
      <c r="B238" s="79">
        <v>3</v>
      </c>
      <c r="C238" s="115">
        <v>0.0015648518825704962</v>
      </c>
      <c r="D238" s="79" t="s">
        <v>1595</v>
      </c>
      <c r="E238" s="79" t="b">
        <v>0</v>
      </c>
      <c r="F238" s="79" t="b">
        <v>0</v>
      </c>
      <c r="G238" s="79" t="b">
        <v>0</v>
      </c>
    </row>
    <row r="239" spans="1:7" ht="15">
      <c r="A239" s="111" t="s">
        <v>1809</v>
      </c>
      <c r="B239" s="79">
        <v>3</v>
      </c>
      <c r="C239" s="115">
        <v>0.0015648518825704962</v>
      </c>
      <c r="D239" s="79" t="s">
        <v>1595</v>
      </c>
      <c r="E239" s="79" t="b">
        <v>1</v>
      </c>
      <c r="F239" s="79" t="b">
        <v>0</v>
      </c>
      <c r="G239" s="79" t="b">
        <v>0</v>
      </c>
    </row>
    <row r="240" spans="1:7" ht="15">
      <c r="A240" s="111" t="s">
        <v>1810</v>
      </c>
      <c r="B240" s="79">
        <v>3</v>
      </c>
      <c r="C240" s="115">
        <v>0.0015648518825704962</v>
      </c>
      <c r="D240" s="79" t="s">
        <v>1595</v>
      </c>
      <c r="E240" s="79" t="b">
        <v>0</v>
      </c>
      <c r="F240" s="79" t="b">
        <v>0</v>
      </c>
      <c r="G240" s="79" t="b">
        <v>0</v>
      </c>
    </row>
    <row r="241" spans="1:7" ht="15">
      <c r="A241" s="111" t="s">
        <v>1811</v>
      </c>
      <c r="B241" s="79">
        <v>3</v>
      </c>
      <c r="C241" s="115">
        <v>0.0015648518825704962</v>
      </c>
      <c r="D241" s="79" t="s">
        <v>1595</v>
      </c>
      <c r="E241" s="79" t="b">
        <v>0</v>
      </c>
      <c r="F241" s="79" t="b">
        <v>0</v>
      </c>
      <c r="G241" s="79" t="b">
        <v>0</v>
      </c>
    </row>
    <row r="242" spans="1:7" ht="15">
      <c r="A242" s="111" t="s">
        <v>1812</v>
      </c>
      <c r="B242" s="79">
        <v>3</v>
      </c>
      <c r="C242" s="115">
        <v>0.0015648518825704962</v>
      </c>
      <c r="D242" s="79" t="s">
        <v>1595</v>
      </c>
      <c r="E242" s="79" t="b">
        <v>0</v>
      </c>
      <c r="F242" s="79" t="b">
        <v>0</v>
      </c>
      <c r="G242" s="79" t="b">
        <v>0</v>
      </c>
    </row>
    <row r="243" spans="1:7" ht="15">
      <c r="A243" s="111" t="s">
        <v>1813</v>
      </c>
      <c r="B243" s="79">
        <v>3</v>
      </c>
      <c r="C243" s="115">
        <v>0.0015648518825704962</v>
      </c>
      <c r="D243" s="79" t="s">
        <v>1595</v>
      </c>
      <c r="E243" s="79" t="b">
        <v>0</v>
      </c>
      <c r="F243" s="79" t="b">
        <v>0</v>
      </c>
      <c r="G243" s="79" t="b">
        <v>0</v>
      </c>
    </row>
    <row r="244" spans="1:7" ht="15">
      <c r="A244" s="111" t="s">
        <v>1814</v>
      </c>
      <c r="B244" s="79">
        <v>3</v>
      </c>
      <c r="C244" s="115">
        <v>0.0015648518825704962</v>
      </c>
      <c r="D244" s="79" t="s">
        <v>1595</v>
      </c>
      <c r="E244" s="79" t="b">
        <v>0</v>
      </c>
      <c r="F244" s="79" t="b">
        <v>0</v>
      </c>
      <c r="G244" s="79" t="b">
        <v>0</v>
      </c>
    </row>
    <row r="245" spans="1:7" ht="15">
      <c r="A245" s="111" t="s">
        <v>1815</v>
      </c>
      <c r="B245" s="79">
        <v>3</v>
      </c>
      <c r="C245" s="115">
        <v>0.0015648518825704962</v>
      </c>
      <c r="D245" s="79" t="s">
        <v>1595</v>
      </c>
      <c r="E245" s="79" t="b">
        <v>0</v>
      </c>
      <c r="F245" s="79" t="b">
        <v>1</v>
      </c>
      <c r="G245" s="79" t="b">
        <v>0</v>
      </c>
    </row>
    <row r="246" spans="1:7" ht="15">
      <c r="A246" s="111" t="s">
        <v>1816</v>
      </c>
      <c r="B246" s="79">
        <v>3</v>
      </c>
      <c r="C246" s="115">
        <v>0.0015648518825704962</v>
      </c>
      <c r="D246" s="79" t="s">
        <v>1595</v>
      </c>
      <c r="E246" s="79" t="b">
        <v>0</v>
      </c>
      <c r="F246" s="79" t="b">
        <v>0</v>
      </c>
      <c r="G246" s="79" t="b">
        <v>0</v>
      </c>
    </row>
    <row r="247" spans="1:7" ht="15">
      <c r="A247" s="111" t="s">
        <v>1817</v>
      </c>
      <c r="B247" s="79">
        <v>3</v>
      </c>
      <c r="C247" s="115">
        <v>0.0015648518825704962</v>
      </c>
      <c r="D247" s="79" t="s">
        <v>1595</v>
      </c>
      <c r="E247" s="79" t="b">
        <v>0</v>
      </c>
      <c r="F247" s="79" t="b">
        <v>0</v>
      </c>
      <c r="G247" s="79" t="b">
        <v>0</v>
      </c>
    </row>
    <row r="248" spans="1:7" ht="15">
      <c r="A248" s="111" t="s">
        <v>1818</v>
      </c>
      <c r="B248" s="79">
        <v>3</v>
      </c>
      <c r="C248" s="115">
        <v>0.0015648518825704962</v>
      </c>
      <c r="D248" s="79" t="s">
        <v>1595</v>
      </c>
      <c r="E248" s="79" t="b">
        <v>0</v>
      </c>
      <c r="F248" s="79" t="b">
        <v>0</v>
      </c>
      <c r="G248" s="79" t="b">
        <v>0</v>
      </c>
    </row>
    <row r="249" spans="1:7" ht="15">
      <c r="A249" s="111" t="s">
        <v>1819</v>
      </c>
      <c r="B249" s="79">
        <v>3</v>
      </c>
      <c r="C249" s="115">
        <v>0.0015648518825704962</v>
      </c>
      <c r="D249" s="79" t="s">
        <v>1595</v>
      </c>
      <c r="E249" s="79" t="b">
        <v>0</v>
      </c>
      <c r="F249" s="79" t="b">
        <v>0</v>
      </c>
      <c r="G249" s="79" t="b">
        <v>0</v>
      </c>
    </row>
    <row r="250" spans="1:7" ht="15">
      <c r="A250" s="111" t="s">
        <v>1820</v>
      </c>
      <c r="B250" s="79">
        <v>3</v>
      </c>
      <c r="C250" s="115">
        <v>0.0015648518825704962</v>
      </c>
      <c r="D250" s="79" t="s">
        <v>1595</v>
      </c>
      <c r="E250" s="79" t="b">
        <v>0</v>
      </c>
      <c r="F250" s="79" t="b">
        <v>0</v>
      </c>
      <c r="G250" s="79" t="b">
        <v>0</v>
      </c>
    </row>
    <row r="251" spans="1:7" ht="15">
      <c r="A251" s="111" t="s">
        <v>1821</v>
      </c>
      <c r="B251" s="79">
        <v>3</v>
      </c>
      <c r="C251" s="115">
        <v>0.0015648518825704962</v>
      </c>
      <c r="D251" s="79" t="s">
        <v>1595</v>
      </c>
      <c r="E251" s="79" t="b">
        <v>0</v>
      </c>
      <c r="F251" s="79" t="b">
        <v>0</v>
      </c>
      <c r="G251" s="79" t="b">
        <v>0</v>
      </c>
    </row>
    <row r="252" spans="1:7" ht="15">
      <c r="A252" s="111" t="s">
        <v>1822</v>
      </c>
      <c r="B252" s="79">
        <v>3</v>
      </c>
      <c r="C252" s="115">
        <v>0.0015648518825704962</v>
      </c>
      <c r="D252" s="79" t="s">
        <v>1595</v>
      </c>
      <c r="E252" s="79" t="b">
        <v>0</v>
      </c>
      <c r="F252" s="79" t="b">
        <v>0</v>
      </c>
      <c r="G252" s="79" t="b">
        <v>0</v>
      </c>
    </row>
    <row r="253" spans="1:7" ht="15">
      <c r="A253" s="111" t="s">
        <v>1823</v>
      </c>
      <c r="B253" s="79">
        <v>3</v>
      </c>
      <c r="C253" s="115">
        <v>0.0015648518825704962</v>
      </c>
      <c r="D253" s="79" t="s">
        <v>1595</v>
      </c>
      <c r="E253" s="79" t="b">
        <v>0</v>
      </c>
      <c r="F253" s="79" t="b">
        <v>0</v>
      </c>
      <c r="G253" s="79" t="b">
        <v>0</v>
      </c>
    </row>
    <row r="254" spans="1:7" ht="15">
      <c r="A254" s="111" t="s">
        <v>1824</v>
      </c>
      <c r="B254" s="79">
        <v>3</v>
      </c>
      <c r="C254" s="115">
        <v>0.0015648518825704962</v>
      </c>
      <c r="D254" s="79" t="s">
        <v>1595</v>
      </c>
      <c r="E254" s="79" t="b">
        <v>0</v>
      </c>
      <c r="F254" s="79" t="b">
        <v>0</v>
      </c>
      <c r="G254" s="79" t="b">
        <v>0</v>
      </c>
    </row>
    <row r="255" spans="1:7" ht="15">
      <c r="A255" s="111" t="s">
        <v>1825</v>
      </c>
      <c r="B255" s="79">
        <v>3</v>
      </c>
      <c r="C255" s="115">
        <v>0.0015648518825704962</v>
      </c>
      <c r="D255" s="79" t="s">
        <v>1595</v>
      </c>
      <c r="E255" s="79" t="b">
        <v>0</v>
      </c>
      <c r="F255" s="79" t="b">
        <v>0</v>
      </c>
      <c r="G255" s="79" t="b">
        <v>0</v>
      </c>
    </row>
    <row r="256" spans="1:7" ht="15">
      <c r="A256" s="111" t="s">
        <v>1826</v>
      </c>
      <c r="B256" s="79">
        <v>3</v>
      </c>
      <c r="C256" s="115">
        <v>0.0015648518825704962</v>
      </c>
      <c r="D256" s="79" t="s">
        <v>1595</v>
      </c>
      <c r="E256" s="79" t="b">
        <v>0</v>
      </c>
      <c r="F256" s="79" t="b">
        <v>0</v>
      </c>
      <c r="G256" s="79" t="b">
        <v>0</v>
      </c>
    </row>
    <row r="257" spans="1:7" ht="15">
      <c r="A257" s="111" t="s">
        <v>1827</v>
      </c>
      <c r="B257" s="79">
        <v>3</v>
      </c>
      <c r="C257" s="115">
        <v>0.0015648518825704962</v>
      </c>
      <c r="D257" s="79" t="s">
        <v>1595</v>
      </c>
      <c r="E257" s="79" t="b">
        <v>0</v>
      </c>
      <c r="F257" s="79" t="b">
        <v>0</v>
      </c>
      <c r="G257" s="79" t="b">
        <v>0</v>
      </c>
    </row>
    <row r="258" spans="1:7" ht="15">
      <c r="A258" s="111" t="s">
        <v>1828</v>
      </c>
      <c r="B258" s="79">
        <v>3</v>
      </c>
      <c r="C258" s="115">
        <v>0.0015648518825704962</v>
      </c>
      <c r="D258" s="79" t="s">
        <v>1595</v>
      </c>
      <c r="E258" s="79" t="b">
        <v>0</v>
      </c>
      <c r="F258" s="79" t="b">
        <v>0</v>
      </c>
      <c r="G258" s="79" t="b">
        <v>0</v>
      </c>
    </row>
    <row r="259" spans="1:7" ht="15">
      <c r="A259" s="111" t="s">
        <v>1829</v>
      </c>
      <c r="B259" s="79">
        <v>3</v>
      </c>
      <c r="C259" s="115">
        <v>0.0015648518825704962</v>
      </c>
      <c r="D259" s="79" t="s">
        <v>1595</v>
      </c>
      <c r="E259" s="79" t="b">
        <v>0</v>
      </c>
      <c r="F259" s="79" t="b">
        <v>0</v>
      </c>
      <c r="G259" s="79" t="b">
        <v>0</v>
      </c>
    </row>
    <row r="260" spans="1:7" ht="15">
      <c r="A260" s="111" t="s">
        <v>1830</v>
      </c>
      <c r="B260" s="79">
        <v>3</v>
      </c>
      <c r="C260" s="115">
        <v>0.0015648518825704962</v>
      </c>
      <c r="D260" s="79" t="s">
        <v>1595</v>
      </c>
      <c r="E260" s="79" t="b">
        <v>0</v>
      </c>
      <c r="F260" s="79" t="b">
        <v>0</v>
      </c>
      <c r="G260" s="79" t="b">
        <v>0</v>
      </c>
    </row>
    <row r="261" spans="1:7" ht="15">
      <c r="A261" s="111" t="s">
        <v>1831</v>
      </c>
      <c r="B261" s="79">
        <v>3</v>
      </c>
      <c r="C261" s="115">
        <v>0.0015648518825704962</v>
      </c>
      <c r="D261" s="79" t="s">
        <v>1595</v>
      </c>
      <c r="E261" s="79" t="b">
        <v>0</v>
      </c>
      <c r="F261" s="79" t="b">
        <v>0</v>
      </c>
      <c r="G261" s="79" t="b">
        <v>0</v>
      </c>
    </row>
    <row r="262" spans="1:7" ht="15">
      <c r="A262" s="111" t="s">
        <v>1568</v>
      </c>
      <c r="B262" s="79">
        <v>3</v>
      </c>
      <c r="C262" s="115">
        <v>0.0015648518825704962</v>
      </c>
      <c r="D262" s="79" t="s">
        <v>1595</v>
      </c>
      <c r="E262" s="79" t="b">
        <v>0</v>
      </c>
      <c r="F262" s="79" t="b">
        <v>0</v>
      </c>
      <c r="G262" s="79" t="b">
        <v>0</v>
      </c>
    </row>
    <row r="263" spans="1:7" ht="15">
      <c r="A263" s="111" t="s">
        <v>1832</v>
      </c>
      <c r="B263" s="79">
        <v>3</v>
      </c>
      <c r="C263" s="115">
        <v>0.0015648518825704962</v>
      </c>
      <c r="D263" s="79" t="s">
        <v>1595</v>
      </c>
      <c r="E263" s="79" t="b">
        <v>0</v>
      </c>
      <c r="F263" s="79" t="b">
        <v>0</v>
      </c>
      <c r="G263" s="79" t="b">
        <v>0</v>
      </c>
    </row>
    <row r="264" spans="1:7" ht="15">
      <c r="A264" s="111" t="s">
        <v>1833</v>
      </c>
      <c r="B264" s="79">
        <v>3</v>
      </c>
      <c r="C264" s="115">
        <v>0.0015648518825704962</v>
      </c>
      <c r="D264" s="79" t="s">
        <v>1595</v>
      </c>
      <c r="E264" s="79" t="b">
        <v>0</v>
      </c>
      <c r="F264" s="79" t="b">
        <v>1</v>
      </c>
      <c r="G264" s="79" t="b">
        <v>0</v>
      </c>
    </row>
    <row r="265" spans="1:7" ht="15">
      <c r="A265" s="111" t="s">
        <v>1834</v>
      </c>
      <c r="B265" s="79">
        <v>3</v>
      </c>
      <c r="C265" s="115">
        <v>0.0015648518825704962</v>
      </c>
      <c r="D265" s="79" t="s">
        <v>1595</v>
      </c>
      <c r="E265" s="79" t="b">
        <v>0</v>
      </c>
      <c r="F265" s="79" t="b">
        <v>0</v>
      </c>
      <c r="G265" s="79" t="b">
        <v>0</v>
      </c>
    </row>
    <row r="266" spans="1:7" ht="15">
      <c r="A266" s="111" t="s">
        <v>1835</v>
      </c>
      <c r="B266" s="79">
        <v>3</v>
      </c>
      <c r="C266" s="115">
        <v>0.0015648518825704962</v>
      </c>
      <c r="D266" s="79" t="s">
        <v>1595</v>
      </c>
      <c r="E266" s="79" t="b">
        <v>0</v>
      </c>
      <c r="F266" s="79" t="b">
        <v>0</v>
      </c>
      <c r="G266" s="79" t="b">
        <v>0</v>
      </c>
    </row>
    <row r="267" spans="1:7" ht="15">
      <c r="A267" s="111" t="s">
        <v>1836</v>
      </c>
      <c r="B267" s="79">
        <v>3</v>
      </c>
      <c r="C267" s="115">
        <v>0.0015648518825704962</v>
      </c>
      <c r="D267" s="79" t="s">
        <v>1595</v>
      </c>
      <c r="E267" s="79" t="b">
        <v>0</v>
      </c>
      <c r="F267" s="79" t="b">
        <v>0</v>
      </c>
      <c r="G267" s="79" t="b">
        <v>0</v>
      </c>
    </row>
    <row r="268" spans="1:7" ht="15">
      <c r="A268" s="111" t="s">
        <v>1523</v>
      </c>
      <c r="B268" s="79">
        <v>3</v>
      </c>
      <c r="C268" s="115">
        <v>0.0015648518825704962</v>
      </c>
      <c r="D268" s="79" t="s">
        <v>1595</v>
      </c>
      <c r="E268" s="79" t="b">
        <v>0</v>
      </c>
      <c r="F268" s="79" t="b">
        <v>0</v>
      </c>
      <c r="G268" s="79" t="b">
        <v>0</v>
      </c>
    </row>
    <row r="269" spans="1:7" ht="15">
      <c r="A269" s="111" t="s">
        <v>1837</v>
      </c>
      <c r="B269" s="79">
        <v>3</v>
      </c>
      <c r="C269" s="115">
        <v>0.0015648518825704962</v>
      </c>
      <c r="D269" s="79" t="s">
        <v>1595</v>
      </c>
      <c r="E269" s="79" t="b">
        <v>1</v>
      </c>
      <c r="F269" s="79" t="b">
        <v>0</v>
      </c>
      <c r="G269" s="79" t="b">
        <v>0</v>
      </c>
    </row>
    <row r="270" spans="1:7" ht="15">
      <c r="A270" s="111" t="s">
        <v>1838</v>
      </c>
      <c r="B270" s="79">
        <v>3</v>
      </c>
      <c r="C270" s="115">
        <v>0.0015648518825704962</v>
      </c>
      <c r="D270" s="79" t="s">
        <v>1595</v>
      </c>
      <c r="E270" s="79" t="b">
        <v>0</v>
      </c>
      <c r="F270" s="79" t="b">
        <v>1</v>
      </c>
      <c r="G270" s="79" t="b">
        <v>0</v>
      </c>
    </row>
    <row r="271" spans="1:7" ht="15">
      <c r="A271" s="111" t="s">
        <v>1441</v>
      </c>
      <c r="B271" s="79">
        <v>3</v>
      </c>
      <c r="C271" s="115">
        <v>0.0015648518825704962</v>
      </c>
      <c r="D271" s="79" t="s">
        <v>1595</v>
      </c>
      <c r="E271" s="79" t="b">
        <v>0</v>
      </c>
      <c r="F271" s="79" t="b">
        <v>0</v>
      </c>
      <c r="G271" s="79" t="b">
        <v>0</v>
      </c>
    </row>
    <row r="272" spans="1:7" ht="15">
      <c r="A272" s="111" t="s">
        <v>1839</v>
      </c>
      <c r="B272" s="79">
        <v>3</v>
      </c>
      <c r="C272" s="115">
        <v>0.0015648518825704962</v>
      </c>
      <c r="D272" s="79" t="s">
        <v>1595</v>
      </c>
      <c r="E272" s="79" t="b">
        <v>0</v>
      </c>
      <c r="F272" s="79" t="b">
        <v>1</v>
      </c>
      <c r="G272" s="79" t="b">
        <v>0</v>
      </c>
    </row>
    <row r="273" spans="1:7" ht="15">
      <c r="A273" s="111" t="s">
        <v>1840</v>
      </c>
      <c r="B273" s="79">
        <v>3</v>
      </c>
      <c r="C273" s="115">
        <v>0.0015648518825704962</v>
      </c>
      <c r="D273" s="79" t="s">
        <v>1595</v>
      </c>
      <c r="E273" s="79" t="b">
        <v>0</v>
      </c>
      <c r="F273" s="79" t="b">
        <v>0</v>
      </c>
      <c r="G273" s="79" t="b">
        <v>0</v>
      </c>
    </row>
    <row r="274" spans="1:7" ht="15">
      <c r="A274" s="111" t="s">
        <v>1841</v>
      </c>
      <c r="B274" s="79">
        <v>3</v>
      </c>
      <c r="C274" s="115">
        <v>0.0015648518825704962</v>
      </c>
      <c r="D274" s="79" t="s">
        <v>1595</v>
      </c>
      <c r="E274" s="79" t="b">
        <v>0</v>
      </c>
      <c r="F274" s="79" t="b">
        <v>0</v>
      </c>
      <c r="G274" s="79" t="b">
        <v>0</v>
      </c>
    </row>
    <row r="275" spans="1:7" ht="15">
      <c r="A275" s="111" t="s">
        <v>1842</v>
      </c>
      <c r="B275" s="79">
        <v>3</v>
      </c>
      <c r="C275" s="115">
        <v>0.0015648518825704962</v>
      </c>
      <c r="D275" s="79" t="s">
        <v>1595</v>
      </c>
      <c r="E275" s="79" t="b">
        <v>0</v>
      </c>
      <c r="F275" s="79" t="b">
        <v>0</v>
      </c>
      <c r="G275" s="79" t="b">
        <v>0</v>
      </c>
    </row>
    <row r="276" spans="1:7" ht="15">
      <c r="A276" s="111" t="s">
        <v>1843</v>
      </c>
      <c r="B276" s="79">
        <v>3</v>
      </c>
      <c r="C276" s="115">
        <v>0.0015648518825704962</v>
      </c>
      <c r="D276" s="79" t="s">
        <v>1595</v>
      </c>
      <c r="E276" s="79" t="b">
        <v>0</v>
      </c>
      <c r="F276" s="79" t="b">
        <v>0</v>
      </c>
      <c r="G276" s="79" t="b">
        <v>0</v>
      </c>
    </row>
    <row r="277" spans="1:7" ht="15">
      <c r="A277" s="111" t="s">
        <v>1844</v>
      </c>
      <c r="B277" s="79">
        <v>3</v>
      </c>
      <c r="C277" s="115">
        <v>0.0015648518825704962</v>
      </c>
      <c r="D277" s="79" t="s">
        <v>1595</v>
      </c>
      <c r="E277" s="79" t="b">
        <v>0</v>
      </c>
      <c r="F277" s="79" t="b">
        <v>0</v>
      </c>
      <c r="G277" s="79" t="b">
        <v>0</v>
      </c>
    </row>
    <row r="278" spans="1:7" ht="15">
      <c r="A278" s="111" t="s">
        <v>1845</v>
      </c>
      <c r="B278" s="79">
        <v>3</v>
      </c>
      <c r="C278" s="115">
        <v>0.0015648518825704962</v>
      </c>
      <c r="D278" s="79" t="s">
        <v>1595</v>
      </c>
      <c r="E278" s="79" t="b">
        <v>0</v>
      </c>
      <c r="F278" s="79" t="b">
        <v>1</v>
      </c>
      <c r="G278" s="79" t="b">
        <v>0</v>
      </c>
    </row>
    <row r="279" spans="1:7" ht="15">
      <c r="A279" s="111" t="s">
        <v>1846</v>
      </c>
      <c r="B279" s="79">
        <v>3</v>
      </c>
      <c r="C279" s="115">
        <v>0.0015648518825704962</v>
      </c>
      <c r="D279" s="79" t="s">
        <v>1595</v>
      </c>
      <c r="E279" s="79" t="b">
        <v>0</v>
      </c>
      <c r="F279" s="79" t="b">
        <v>0</v>
      </c>
      <c r="G279" s="79" t="b">
        <v>0</v>
      </c>
    </row>
    <row r="280" spans="1:7" ht="15">
      <c r="A280" s="111" t="s">
        <v>1847</v>
      </c>
      <c r="B280" s="79">
        <v>3</v>
      </c>
      <c r="C280" s="115">
        <v>0.0015648518825704962</v>
      </c>
      <c r="D280" s="79" t="s">
        <v>1595</v>
      </c>
      <c r="E280" s="79" t="b">
        <v>0</v>
      </c>
      <c r="F280" s="79" t="b">
        <v>1</v>
      </c>
      <c r="G280" s="79" t="b">
        <v>0</v>
      </c>
    </row>
    <row r="281" spans="1:7" ht="15">
      <c r="A281" s="111" t="s">
        <v>1848</v>
      </c>
      <c r="B281" s="79">
        <v>3</v>
      </c>
      <c r="C281" s="115">
        <v>0.0015648518825704962</v>
      </c>
      <c r="D281" s="79" t="s">
        <v>1595</v>
      </c>
      <c r="E281" s="79" t="b">
        <v>0</v>
      </c>
      <c r="F281" s="79" t="b">
        <v>0</v>
      </c>
      <c r="G281" s="79" t="b">
        <v>0</v>
      </c>
    </row>
    <row r="282" spans="1:7" ht="15">
      <c r="A282" s="111" t="s">
        <v>1849</v>
      </c>
      <c r="B282" s="79">
        <v>3</v>
      </c>
      <c r="C282" s="115">
        <v>0.0015648518825704962</v>
      </c>
      <c r="D282" s="79" t="s">
        <v>1595</v>
      </c>
      <c r="E282" s="79" t="b">
        <v>1</v>
      </c>
      <c r="F282" s="79" t="b">
        <v>0</v>
      </c>
      <c r="G282" s="79" t="b">
        <v>0</v>
      </c>
    </row>
    <row r="283" spans="1:7" ht="15">
      <c r="A283" s="111" t="s">
        <v>1850</v>
      </c>
      <c r="B283" s="79">
        <v>3</v>
      </c>
      <c r="C283" s="115">
        <v>0.0015648518825704962</v>
      </c>
      <c r="D283" s="79" t="s">
        <v>1595</v>
      </c>
      <c r="E283" s="79" t="b">
        <v>0</v>
      </c>
      <c r="F283" s="79" t="b">
        <v>1</v>
      </c>
      <c r="G283" s="79" t="b">
        <v>0</v>
      </c>
    </row>
    <row r="284" spans="1:7" ht="15">
      <c r="A284" s="111" t="s">
        <v>1851</v>
      </c>
      <c r="B284" s="79">
        <v>3</v>
      </c>
      <c r="C284" s="115">
        <v>0.0015648518825704962</v>
      </c>
      <c r="D284" s="79" t="s">
        <v>1595</v>
      </c>
      <c r="E284" s="79" t="b">
        <v>0</v>
      </c>
      <c r="F284" s="79" t="b">
        <v>1</v>
      </c>
      <c r="G284" s="79" t="b">
        <v>0</v>
      </c>
    </row>
    <row r="285" spans="1:7" ht="15">
      <c r="A285" s="111" t="s">
        <v>1852</v>
      </c>
      <c r="B285" s="79">
        <v>3</v>
      </c>
      <c r="C285" s="115">
        <v>0.0015648518825704962</v>
      </c>
      <c r="D285" s="79" t="s">
        <v>1595</v>
      </c>
      <c r="E285" s="79" t="b">
        <v>0</v>
      </c>
      <c r="F285" s="79" t="b">
        <v>0</v>
      </c>
      <c r="G285" s="79" t="b">
        <v>0</v>
      </c>
    </row>
    <row r="286" spans="1:7" ht="15">
      <c r="A286" s="111" t="s">
        <v>1853</v>
      </c>
      <c r="B286" s="79">
        <v>3</v>
      </c>
      <c r="C286" s="115">
        <v>0.0015648518825704962</v>
      </c>
      <c r="D286" s="79" t="s">
        <v>1595</v>
      </c>
      <c r="E286" s="79" t="b">
        <v>0</v>
      </c>
      <c r="F286" s="79" t="b">
        <v>0</v>
      </c>
      <c r="G286" s="79" t="b">
        <v>0</v>
      </c>
    </row>
    <row r="287" spans="1:7" ht="15">
      <c r="A287" s="111" t="s">
        <v>1854</v>
      </c>
      <c r="B287" s="79">
        <v>3</v>
      </c>
      <c r="C287" s="115">
        <v>0.0015648518825704962</v>
      </c>
      <c r="D287" s="79" t="s">
        <v>1595</v>
      </c>
      <c r="E287" s="79" t="b">
        <v>0</v>
      </c>
      <c r="F287" s="79" t="b">
        <v>0</v>
      </c>
      <c r="G287" s="79" t="b">
        <v>0</v>
      </c>
    </row>
    <row r="288" spans="1:7" ht="15">
      <c r="A288" s="111" t="s">
        <v>1855</v>
      </c>
      <c r="B288" s="79">
        <v>3</v>
      </c>
      <c r="C288" s="115">
        <v>0.0015648518825704962</v>
      </c>
      <c r="D288" s="79" t="s">
        <v>1595</v>
      </c>
      <c r="E288" s="79" t="b">
        <v>0</v>
      </c>
      <c r="F288" s="79" t="b">
        <v>0</v>
      </c>
      <c r="G288" s="79" t="b">
        <v>0</v>
      </c>
    </row>
    <row r="289" spans="1:7" ht="15">
      <c r="A289" s="111" t="s">
        <v>1856</v>
      </c>
      <c r="B289" s="79">
        <v>3</v>
      </c>
      <c r="C289" s="115">
        <v>0.0015648518825704962</v>
      </c>
      <c r="D289" s="79" t="s">
        <v>1595</v>
      </c>
      <c r="E289" s="79" t="b">
        <v>0</v>
      </c>
      <c r="F289" s="79" t="b">
        <v>0</v>
      </c>
      <c r="G289" s="79" t="b">
        <v>0</v>
      </c>
    </row>
    <row r="290" spans="1:7" ht="15">
      <c r="A290" s="111" t="s">
        <v>1473</v>
      </c>
      <c r="B290" s="79">
        <v>3</v>
      </c>
      <c r="C290" s="115">
        <v>0.0015648518825704962</v>
      </c>
      <c r="D290" s="79" t="s">
        <v>1595</v>
      </c>
      <c r="E290" s="79" t="b">
        <v>0</v>
      </c>
      <c r="F290" s="79" t="b">
        <v>0</v>
      </c>
      <c r="G290" s="79" t="b">
        <v>0</v>
      </c>
    </row>
    <row r="291" spans="1:7" ht="15">
      <c r="A291" s="111" t="s">
        <v>1458</v>
      </c>
      <c r="B291" s="79">
        <v>3</v>
      </c>
      <c r="C291" s="115">
        <v>0.0015648518825704962</v>
      </c>
      <c r="D291" s="79" t="s">
        <v>1595</v>
      </c>
      <c r="E291" s="79" t="b">
        <v>0</v>
      </c>
      <c r="F291" s="79" t="b">
        <v>0</v>
      </c>
      <c r="G291" s="79" t="b">
        <v>0</v>
      </c>
    </row>
    <row r="292" spans="1:7" ht="15">
      <c r="A292" s="111" t="s">
        <v>1528</v>
      </c>
      <c r="B292" s="79">
        <v>3</v>
      </c>
      <c r="C292" s="115">
        <v>0.0015648518825704962</v>
      </c>
      <c r="D292" s="79" t="s">
        <v>1595</v>
      </c>
      <c r="E292" s="79" t="b">
        <v>0</v>
      </c>
      <c r="F292" s="79" t="b">
        <v>0</v>
      </c>
      <c r="G292" s="79" t="b">
        <v>0</v>
      </c>
    </row>
    <row r="293" spans="1:7" ht="15">
      <c r="A293" s="111" t="s">
        <v>1449</v>
      </c>
      <c r="B293" s="79">
        <v>3</v>
      </c>
      <c r="C293" s="115">
        <v>0.0015648518825704962</v>
      </c>
      <c r="D293" s="79" t="s">
        <v>1595</v>
      </c>
      <c r="E293" s="79" t="b">
        <v>0</v>
      </c>
      <c r="F293" s="79" t="b">
        <v>0</v>
      </c>
      <c r="G293" s="79" t="b">
        <v>0</v>
      </c>
    </row>
    <row r="294" spans="1:7" ht="15">
      <c r="A294" s="111" t="s">
        <v>1857</v>
      </c>
      <c r="B294" s="79">
        <v>3</v>
      </c>
      <c r="C294" s="115">
        <v>0.0015648518825704962</v>
      </c>
      <c r="D294" s="79" t="s">
        <v>1595</v>
      </c>
      <c r="E294" s="79" t="b">
        <v>0</v>
      </c>
      <c r="F294" s="79" t="b">
        <v>0</v>
      </c>
      <c r="G294" s="79" t="b">
        <v>0</v>
      </c>
    </row>
    <row r="295" spans="1:7" ht="15">
      <c r="A295" s="111" t="s">
        <v>1858</v>
      </c>
      <c r="B295" s="79">
        <v>3</v>
      </c>
      <c r="C295" s="115">
        <v>0.0015648518825704962</v>
      </c>
      <c r="D295" s="79" t="s">
        <v>1595</v>
      </c>
      <c r="E295" s="79" t="b">
        <v>0</v>
      </c>
      <c r="F295" s="79" t="b">
        <v>0</v>
      </c>
      <c r="G295" s="79" t="b">
        <v>0</v>
      </c>
    </row>
    <row r="296" spans="1:7" ht="15">
      <c r="A296" s="111" t="s">
        <v>1540</v>
      </c>
      <c r="B296" s="79">
        <v>3</v>
      </c>
      <c r="C296" s="115">
        <v>0.001708834923499099</v>
      </c>
      <c r="D296" s="79" t="s">
        <v>1595</v>
      </c>
      <c r="E296" s="79" t="b">
        <v>0</v>
      </c>
      <c r="F296" s="79" t="b">
        <v>0</v>
      </c>
      <c r="G296" s="79" t="b">
        <v>0</v>
      </c>
    </row>
    <row r="297" spans="1:7" ht="15">
      <c r="A297" s="111" t="s">
        <v>1859</v>
      </c>
      <c r="B297" s="79">
        <v>3</v>
      </c>
      <c r="C297" s="115">
        <v>0.0019549755577296644</v>
      </c>
      <c r="D297" s="79" t="s">
        <v>1595</v>
      </c>
      <c r="E297" s="79" t="b">
        <v>0</v>
      </c>
      <c r="F297" s="79" t="b">
        <v>0</v>
      </c>
      <c r="G297" s="79" t="b">
        <v>0</v>
      </c>
    </row>
    <row r="298" spans="1:7" ht="15">
      <c r="A298" s="111" t="s">
        <v>1860</v>
      </c>
      <c r="B298" s="79">
        <v>3</v>
      </c>
      <c r="C298" s="115">
        <v>0.0019549755577296644</v>
      </c>
      <c r="D298" s="79" t="s">
        <v>1595</v>
      </c>
      <c r="E298" s="79" t="b">
        <v>0</v>
      </c>
      <c r="F298" s="79" t="b">
        <v>0</v>
      </c>
      <c r="G298" s="79" t="b">
        <v>0</v>
      </c>
    </row>
    <row r="299" spans="1:7" ht="15">
      <c r="A299" s="111" t="s">
        <v>1861</v>
      </c>
      <c r="B299" s="79">
        <v>3</v>
      </c>
      <c r="C299" s="115">
        <v>0.0019549755577296644</v>
      </c>
      <c r="D299" s="79" t="s">
        <v>1595</v>
      </c>
      <c r="E299" s="79" t="b">
        <v>0</v>
      </c>
      <c r="F299" s="79" t="b">
        <v>0</v>
      </c>
      <c r="G299" s="79" t="b">
        <v>0</v>
      </c>
    </row>
    <row r="300" spans="1:7" ht="15">
      <c r="A300" s="111" t="s">
        <v>1862</v>
      </c>
      <c r="B300" s="79">
        <v>3</v>
      </c>
      <c r="C300" s="115">
        <v>0.0015648518825704962</v>
      </c>
      <c r="D300" s="79" t="s">
        <v>1595</v>
      </c>
      <c r="E300" s="79" t="b">
        <v>0</v>
      </c>
      <c r="F300" s="79" t="b">
        <v>0</v>
      </c>
      <c r="G300" s="79" t="b">
        <v>0</v>
      </c>
    </row>
    <row r="301" spans="1:7" ht="15">
      <c r="A301" s="111" t="s">
        <v>1863</v>
      </c>
      <c r="B301" s="79">
        <v>3</v>
      </c>
      <c r="C301" s="115">
        <v>0.0015648518825704962</v>
      </c>
      <c r="D301" s="79" t="s">
        <v>1595</v>
      </c>
      <c r="E301" s="79" t="b">
        <v>0</v>
      </c>
      <c r="F301" s="79" t="b">
        <v>0</v>
      </c>
      <c r="G301" s="79" t="b">
        <v>0</v>
      </c>
    </row>
    <row r="302" spans="1:7" ht="15">
      <c r="A302" s="111" t="s">
        <v>1864</v>
      </c>
      <c r="B302" s="79">
        <v>3</v>
      </c>
      <c r="C302" s="115">
        <v>0.0015648518825704962</v>
      </c>
      <c r="D302" s="79" t="s">
        <v>1595</v>
      </c>
      <c r="E302" s="79" t="b">
        <v>0</v>
      </c>
      <c r="F302" s="79" t="b">
        <v>0</v>
      </c>
      <c r="G302" s="79" t="b">
        <v>0</v>
      </c>
    </row>
    <row r="303" spans="1:7" ht="15">
      <c r="A303" s="111" t="s">
        <v>1560</v>
      </c>
      <c r="B303" s="79">
        <v>3</v>
      </c>
      <c r="C303" s="115">
        <v>0.0015648518825704962</v>
      </c>
      <c r="D303" s="79" t="s">
        <v>1595</v>
      </c>
      <c r="E303" s="79" t="b">
        <v>0</v>
      </c>
      <c r="F303" s="79" t="b">
        <v>0</v>
      </c>
      <c r="G303" s="79" t="b">
        <v>0</v>
      </c>
    </row>
    <row r="304" spans="1:7" ht="15">
      <c r="A304" s="111" t="s">
        <v>1865</v>
      </c>
      <c r="B304" s="79">
        <v>3</v>
      </c>
      <c r="C304" s="115">
        <v>0.0015648518825704962</v>
      </c>
      <c r="D304" s="79" t="s">
        <v>1595</v>
      </c>
      <c r="E304" s="79" t="b">
        <v>0</v>
      </c>
      <c r="F304" s="79" t="b">
        <v>0</v>
      </c>
      <c r="G304" s="79" t="b">
        <v>0</v>
      </c>
    </row>
    <row r="305" spans="1:7" ht="15">
      <c r="A305" s="111" t="s">
        <v>1535</v>
      </c>
      <c r="B305" s="79">
        <v>3</v>
      </c>
      <c r="C305" s="115">
        <v>0.0015648518825704962</v>
      </c>
      <c r="D305" s="79" t="s">
        <v>1595</v>
      </c>
      <c r="E305" s="79" t="b">
        <v>0</v>
      </c>
      <c r="F305" s="79" t="b">
        <v>0</v>
      </c>
      <c r="G305" s="79" t="b">
        <v>0</v>
      </c>
    </row>
    <row r="306" spans="1:7" ht="15">
      <c r="A306" s="111" t="s">
        <v>1866</v>
      </c>
      <c r="B306" s="79">
        <v>3</v>
      </c>
      <c r="C306" s="115">
        <v>0.0015648518825704962</v>
      </c>
      <c r="D306" s="79" t="s">
        <v>1595</v>
      </c>
      <c r="E306" s="79" t="b">
        <v>0</v>
      </c>
      <c r="F306" s="79" t="b">
        <v>0</v>
      </c>
      <c r="G306" s="79" t="b">
        <v>0</v>
      </c>
    </row>
    <row r="307" spans="1:7" ht="15">
      <c r="A307" s="111" t="s">
        <v>1867</v>
      </c>
      <c r="B307" s="79">
        <v>3</v>
      </c>
      <c r="C307" s="115">
        <v>0.0015648518825704962</v>
      </c>
      <c r="D307" s="79" t="s">
        <v>1595</v>
      </c>
      <c r="E307" s="79" t="b">
        <v>0</v>
      </c>
      <c r="F307" s="79" t="b">
        <v>0</v>
      </c>
      <c r="G307" s="79" t="b">
        <v>0</v>
      </c>
    </row>
    <row r="308" spans="1:7" ht="15">
      <c r="A308" s="111" t="s">
        <v>1552</v>
      </c>
      <c r="B308" s="79">
        <v>3</v>
      </c>
      <c r="C308" s="115">
        <v>0.0015648518825704962</v>
      </c>
      <c r="D308" s="79" t="s">
        <v>1595</v>
      </c>
      <c r="E308" s="79" t="b">
        <v>0</v>
      </c>
      <c r="F308" s="79" t="b">
        <v>0</v>
      </c>
      <c r="G308" s="79" t="b">
        <v>0</v>
      </c>
    </row>
    <row r="309" spans="1:7" ht="15">
      <c r="A309" s="111" t="s">
        <v>1868</v>
      </c>
      <c r="B309" s="79">
        <v>3</v>
      </c>
      <c r="C309" s="115">
        <v>0.0015648518825704962</v>
      </c>
      <c r="D309" s="79" t="s">
        <v>1595</v>
      </c>
      <c r="E309" s="79" t="b">
        <v>0</v>
      </c>
      <c r="F309" s="79" t="b">
        <v>0</v>
      </c>
      <c r="G309" s="79" t="b">
        <v>0</v>
      </c>
    </row>
    <row r="310" spans="1:7" ht="15">
      <c r="A310" s="111" t="s">
        <v>1869</v>
      </c>
      <c r="B310" s="79">
        <v>3</v>
      </c>
      <c r="C310" s="115">
        <v>0.0015648518825704962</v>
      </c>
      <c r="D310" s="79" t="s">
        <v>1595</v>
      </c>
      <c r="E310" s="79" t="b">
        <v>0</v>
      </c>
      <c r="F310" s="79" t="b">
        <v>0</v>
      </c>
      <c r="G310" s="79" t="b">
        <v>0</v>
      </c>
    </row>
    <row r="311" spans="1:7" ht="15">
      <c r="A311" s="111" t="s">
        <v>1870</v>
      </c>
      <c r="B311" s="79">
        <v>3</v>
      </c>
      <c r="C311" s="115">
        <v>0.0015648518825704962</v>
      </c>
      <c r="D311" s="79" t="s">
        <v>1595</v>
      </c>
      <c r="E311" s="79" t="b">
        <v>0</v>
      </c>
      <c r="F311" s="79" t="b">
        <v>0</v>
      </c>
      <c r="G311" s="79" t="b">
        <v>0</v>
      </c>
    </row>
    <row r="312" spans="1:7" ht="15">
      <c r="A312" s="111" t="s">
        <v>1871</v>
      </c>
      <c r="B312" s="79">
        <v>3</v>
      </c>
      <c r="C312" s="115">
        <v>0.0015648518825704962</v>
      </c>
      <c r="D312" s="79" t="s">
        <v>1595</v>
      </c>
      <c r="E312" s="79" t="b">
        <v>0</v>
      </c>
      <c r="F312" s="79" t="b">
        <v>0</v>
      </c>
      <c r="G312" s="79" t="b">
        <v>0</v>
      </c>
    </row>
    <row r="313" spans="1:7" ht="15">
      <c r="A313" s="111" t="s">
        <v>1872</v>
      </c>
      <c r="B313" s="79">
        <v>3</v>
      </c>
      <c r="C313" s="115">
        <v>0.0015648518825704962</v>
      </c>
      <c r="D313" s="79" t="s">
        <v>1595</v>
      </c>
      <c r="E313" s="79" t="b">
        <v>0</v>
      </c>
      <c r="F313" s="79" t="b">
        <v>1</v>
      </c>
      <c r="G313" s="79" t="b">
        <v>0</v>
      </c>
    </row>
    <row r="314" spans="1:7" ht="15">
      <c r="A314" s="111" t="s">
        <v>1873</v>
      </c>
      <c r="B314" s="79">
        <v>3</v>
      </c>
      <c r="C314" s="115">
        <v>0.0015648518825704962</v>
      </c>
      <c r="D314" s="79" t="s">
        <v>1595</v>
      </c>
      <c r="E314" s="79" t="b">
        <v>0</v>
      </c>
      <c r="F314" s="79" t="b">
        <v>0</v>
      </c>
      <c r="G314" s="79" t="b">
        <v>0</v>
      </c>
    </row>
    <row r="315" spans="1:7" ht="15">
      <c r="A315" s="111" t="s">
        <v>1874</v>
      </c>
      <c r="B315" s="79">
        <v>3</v>
      </c>
      <c r="C315" s="115">
        <v>0.0019549755577296644</v>
      </c>
      <c r="D315" s="79" t="s">
        <v>1595</v>
      </c>
      <c r="E315" s="79" t="b">
        <v>0</v>
      </c>
      <c r="F315" s="79" t="b">
        <v>0</v>
      </c>
      <c r="G315" s="79" t="b">
        <v>0</v>
      </c>
    </row>
    <row r="316" spans="1:7" ht="15">
      <c r="A316" s="111" t="s">
        <v>1875</v>
      </c>
      <c r="B316" s="79">
        <v>3</v>
      </c>
      <c r="C316" s="115">
        <v>0.0015648518825704962</v>
      </c>
      <c r="D316" s="79" t="s">
        <v>1595</v>
      </c>
      <c r="E316" s="79" t="b">
        <v>0</v>
      </c>
      <c r="F316" s="79" t="b">
        <v>1</v>
      </c>
      <c r="G316" s="79" t="b">
        <v>0</v>
      </c>
    </row>
    <row r="317" spans="1:7" ht="15">
      <c r="A317" s="111" t="s">
        <v>1876</v>
      </c>
      <c r="B317" s="79">
        <v>3</v>
      </c>
      <c r="C317" s="115">
        <v>0.001708834923499099</v>
      </c>
      <c r="D317" s="79" t="s">
        <v>1595</v>
      </c>
      <c r="E317" s="79" t="b">
        <v>0</v>
      </c>
      <c r="F317" s="79" t="b">
        <v>0</v>
      </c>
      <c r="G317" s="79" t="b">
        <v>0</v>
      </c>
    </row>
    <row r="318" spans="1:7" ht="15">
      <c r="A318" s="111" t="s">
        <v>1877</v>
      </c>
      <c r="B318" s="79">
        <v>3</v>
      </c>
      <c r="C318" s="115">
        <v>0.0015648518825704962</v>
      </c>
      <c r="D318" s="79" t="s">
        <v>1595</v>
      </c>
      <c r="E318" s="79" t="b">
        <v>0</v>
      </c>
      <c r="F318" s="79" t="b">
        <v>1</v>
      </c>
      <c r="G318" s="79" t="b">
        <v>0</v>
      </c>
    </row>
    <row r="319" spans="1:7" ht="15">
      <c r="A319" s="111" t="s">
        <v>1878</v>
      </c>
      <c r="B319" s="79">
        <v>3</v>
      </c>
      <c r="C319" s="115">
        <v>0.001708834923499099</v>
      </c>
      <c r="D319" s="79" t="s">
        <v>1595</v>
      </c>
      <c r="E319" s="79" t="b">
        <v>0</v>
      </c>
      <c r="F319" s="79" t="b">
        <v>0</v>
      </c>
      <c r="G319" s="79" t="b">
        <v>0</v>
      </c>
    </row>
    <row r="320" spans="1:7" ht="15">
      <c r="A320" s="111" t="s">
        <v>1879</v>
      </c>
      <c r="B320" s="79">
        <v>3</v>
      </c>
      <c r="C320" s="115">
        <v>0.0015648518825704962</v>
      </c>
      <c r="D320" s="79" t="s">
        <v>1595</v>
      </c>
      <c r="E320" s="79" t="b">
        <v>0</v>
      </c>
      <c r="F320" s="79" t="b">
        <v>1</v>
      </c>
      <c r="G320" s="79" t="b">
        <v>0</v>
      </c>
    </row>
    <row r="321" spans="1:7" ht="15">
      <c r="A321" s="111" t="s">
        <v>1880</v>
      </c>
      <c r="B321" s="79">
        <v>3</v>
      </c>
      <c r="C321" s="115">
        <v>0.0015648518825704962</v>
      </c>
      <c r="D321" s="79" t="s">
        <v>1595</v>
      </c>
      <c r="E321" s="79" t="b">
        <v>0</v>
      </c>
      <c r="F321" s="79" t="b">
        <v>0</v>
      </c>
      <c r="G321" s="79" t="b">
        <v>0</v>
      </c>
    </row>
    <row r="322" spans="1:7" ht="15">
      <c r="A322" s="111" t="s">
        <v>1881</v>
      </c>
      <c r="B322" s="79">
        <v>3</v>
      </c>
      <c r="C322" s="115">
        <v>0.0015648518825704962</v>
      </c>
      <c r="D322" s="79" t="s">
        <v>1595</v>
      </c>
      <c r="E322" s="79" t="b">
        <v>0</v>
      </c>
      <c r="F322" s="79" t="b">
        <v>1</v>
      </c>
      <c r="G322" s="79" t="b">
        <v>0</v>
      </c>
    </row>
    <row r="323" spans="1:7" ht="15">
      <c r="A323" s="111" t="s">
        <v>1882</v>
      </c>
      <c r="B323" s="79">
        <v>3</v>
      </c>
      <c r="C323" s="115">
        <v>0.0015648518825704962</v>
      </c>
      <c r="D323" s="79" t="s">
        <v>1595</v>
      </c>
      <c r="E323" s="79" t="b">
        <v>0</v>
      </c>
      <c r="F323" s="79" t="b">
        <v>0</v>
      </c>
      <c r="G323" s="79" t="b">
        <v>0</v>
      </c>
    </row>
    <row r="324" spans="1:7" ht="15">
      <c r="A324" s="111" t="s">
        <v>1883</v>
      </c>
      <c r="B324" s="79">
        <v>3</v>
      </c>
      <c r="C324" s="115">
        <v>0.0019549755577296644</v>
      </c>
      <c r="D324" s="79" t="s">
        <v>1595</v>
      </c>
      <c r="E324" s="79" t="b">
        <v>0</v>
      </c>
      <c r="F324" s="79" t="b">
        <v>0</v>
      </c>
      <c r="G324" s="79" t="b">
        <v>0</v>
      </c>
    </row>
    <row r="325" spans="1:7" ht="15">
      <c r="A325" s="111" t="s">
        <v>1466</v>
      </c>
      <c r="B325" s="79">
        <v>3</v>
      </c>
      <c r="C325" s="115">
        <v>0.001708834923499099</v>
      </c>
      <c r="D325" s="79" t="s">
        <v>1595</v>
      </c>
      <c r="E325" s="79" t="b">
        <v>0</v>
      </c>
      <c r="F325" s="79" t="b">
        <v>0</v>
      </c>
      <c r="G325" s="79" t="b">
        <v>0</v>
      </c>
    </row>
    <row r="326" spans="1:7" ht="15">
      <c r="A326" s="111" t="s">
        <v>1884</v>
      </c>
      <c r="B326" s="79">
        <v>3</v>
      </c>
      <c r="C326" s="115">
        <v>0.0015648518825704962</v>
      </c>
      <c r="D326" s="79" t="s">
        <v>1595</v>
      </c>
      <c r="E326" s="79" t="b">
        <v>0</v>
      </c>
      <c r="F326" s="79" t="b">
        <v>0</v>
      </c>
      <c r="G326" s="79" t="b">
        <v>0</v>
      </c>
    </row>
    <row r="327" spans="1:7" ht="15">
      <c r="A327" s="111" t="s">
        <v>1885</v>
      </c>
      <c r="B327" s="79">
        <v>3</v>
      </c>
      <c r="C327" s="115">
        <v>0.0015648518825704962</v>
      </c>
      <c r="D327" s="79" t="s">
        <v>1595</v>
      </c>
      <c r="E327" s="79" t="b">
        <v>0</v>
      </c>
      <c r="F327" s="79" t="b">
        <v>0</v>
      </c>
      <c r="G327" s="79" t="b">
        <v>0</v>
      </c>
    </row>
    <row r="328" spans="1:7" ht="15">
      <c r="A328" s="111" t="s">
        <v>1494</v>
      </c>
      <c r="B328" s="79">
        <v>3</v>
      </c>
      <c r="C328" s="115">
        <v>0.0015648518825704962</v>
      </c>
      <c r="D328" s="79" t="s">
        <v>1595</v>
      </c>
      <c r="E328" s="79" t="b">
        <v>0</v>
      </c>
      <c r="F328" s="79" t="b">
        <v>0</v>
      </c>
      <c r="G328" s="79" t="b">
        <v>0</v>
      </c>
    </row>
    <row r="329" spans="1:7" ht="15">
      <c r="A329" s="111" t="s">
        <v>1886</v>
      </c>
      <c r="B329" s="79">
        <v>3</v>
      </c>
      <c r="C329" s="115">
        <v>0.0015648518825704962</v>
      </c>
      <c r="D329" s="79" t="s">
        <v>1595</v>
      </c>
      <c r="E329" s="79" t="b">
        <v>0</v>
      </c>
      <c r="F329" s="79" t="b">
        <v>0</v>
      </c>
      <c r="G329" s="79" t="b">
        <v>0</v>
      </c>
    </row>
    <row r="330" spans="1:7" ht="15">
      <c r="A330" s="111" t="s">
        <v>1887</v>
      </c>
      <c r="B330" s="79">
        <v>3</v>
      </c>
      <c r="C330" s="115">
        <v>0.0015648518825704962</v>
      </c>
      <c r="D330" s="79" t="s">
        <v>1595</v>
      </c>
      <c r="E330" s="79" t="b">
        <v>0</v>
      </c>
      <c r="F330" s="79" t="b">
        <v>1</v>
      </c>
      <c r="G330" s="79" t="b">
        <v>0</v>
      </c>
    </row>
    <row r="331" spans="1:7" ht="15">
      <c r="A331" s="111" t="s">
        <v>1888</v>
      </c>
      <c r="B331" s="79">
        <v>3</v>
      </c>
      <c r="C331" s="115">
        <v>0.0015648518825704962</v>
      </c>
      <c r="D331" s="79" t="s">
        <v>1595</v>
      </c>
      <c r="E331" s="79" t="b">
        <v>0</v>
      </c>
      <c r="F331" s="79" t="b">
        <v>0</v>
      </c>
      <c r="G331" s="79" t="b">
        <v>0</v>
      </c>
    </row>
    <row r="332" spans="1:7" ht="15">
      <c r="A332" s="111" t="s">
        <v>1889</v>
      </c>
      <c r="B332" s="79">
        <v>3</v>
      </c>
      <c r="C332" s="115">
        <v>0.0015648518825704962</v>
      </c>
      <c r="D332" s="79" t="s">
        <v>1595</v>
      </c>
      <c r="E332" s="79" t="b">
        <v>0</v>
      </c>
      <c r="F332" s="79" t="b">
        <v>0</v>
      </c>
      <c r="G332" s="79" t="b">
        <v>0</v>
      </c>
    </row>
    <row r="333" spans="1:7" ht="15">
      <c r="A333" s="111" t="s">
        <v>1890</v>
      </c>
      <c r="B333" s="79">
        <v>3</v>
      </c>
      <c r="C333" s="115">
        <v>0.001708834923499099</v>
      </c>
      <c r="D333" s="79" t="s">
        <v>1595</v>
      </c>
      <c r="E333" s="79" t="b">
        <v>0</v>
      </c>
      <c r="F333" s="79" t="b">
        <v>1</v>
      </c>
      <c r="G333" s="79" t="b">
        <v>0</v>
      </c>
    </row>
    <row r="334" spans="1:7" ht="15">
      <c r="A334" s="111" t="s">
        <v>1891</v>
      </c>
      <c r="B334" s="79">
        <v>3</v>
      </c>
      <c r="C334" s="115">
        <v>0.0015648518825704962</v>
      </c>
      <c r="D334" s="79" t="s">
        <v>1595</v>
      </c>
      <c r="E334" s="79" t="b">
        <v>0</v>
      </c>
      <c r="F334" s="79" t="b">
        <v>0</v>
      </c>
      <c r="G334" s="79" t="b">
        <v>0</v>
      </c>
    </row>
    <row r="335" spans="1:7" ht="15">
      <c r="A335" s="111" t="s">
        <v>1892</v>
      </c>
      <c r="B335" s="79">
        <v>3</v>
      </c>
      <c r="C335" s="115">
        <v>0.0015648518825704962</v>
      </c>
      <c r="D335" s="79" t="s">
        <v>1595</v>
      </c>
      <c r="E335" s="79" t="b">
        <v>0</v>
      </c>
      <c r="F335" s="79" t="b">
        <v>1</v>
      </c>
      <c r="G335" s="79" t="b">
        <v>0</v>
      </c>
    </row>
    <row r="336" spans="1:7" ht="15">
      <c r="A336" s="111" t="s">
        <v>1462</v>
      </c>
      <c r="B336" s="79">
        <v>3</v>
      </c>
      <c r="C336" s="115">
        <v>0.0019549755577296644</v>
      </c>
      <c r="D336" s="79" t="s">
        <v>1595</v>
      </c>
      <c r="E336" s="79" t="b">
        <v>0</v>
      </c>
      <c r="F336" s="79" t="b">
        <v>0</v>
      </c>
      <c r="G336" s="79" t="b">
        <v>0</v>
      </c>
    </row>
    <row r="337" spans="1:7" ht="15">
      <c r="A337" s="111" t="s">
        <v>1893</v>
      </c>
      <c r="B337" s="79">
        <v>3</v>
      </c>
      <c r="C337" s="115">
        <v>0.0015648518825704962</v>
      </c>
      <c r="D337" s="79" t="s">
        <v>1595</v>
      </c>
      <c r="E337" s="79" t="b">
        <v>0</v>
      </c>
      <c r="F337" s="79" t="b">
        <v>0</v>
      </c>
      <c r="G337" s="79" t="b">
        <v>0</v>
      </c>
    </row>
    <row r="338" spans="1:7" ht="15">
      <c r="A338" s="111" t="s">
        <v>1894</v>
      </c>
      <c r="B338" s="79">
        <v>3</v>
      </c>
      <c r="C338" s="115">
        <v>0.0015648518825704962</v>
      </c>
      <c r="D338" s="79" t="s">
        <v>1595</v>
      </c>
      <c r="E338" s="79" t="b">
        <v>0</v>
      </c>
      <c r="F338" s="79" t="b">
        <v>0</v>
      </c>
      <c r="G338" s="79" t="b">
        <v>0</v>
      </c>
    </row>
    <row r="339" spans="1:7" ht="15">
      <c r="A339" s="111" t="s">
        <v>1895</v>
      </c>
      <c r="B339" s="79">
        <v>3</v>
      </c>
      <c r="C339" s="115">
        <v>0.0015648518825704962</v>
      </c>
      <c r="D339" s="79" t="s">
        <v>1595</v>
      </c>
      <c r="E339" s="79" t="b">
        <v>0</v>
      </c>
      <c r="F339" s="79" t="b">
        <v>0</v>
      </c>
      <c r="G339" s="79" t="b">
        <v>0</v>
      </c>
    </row>
    <row r="340" spans="1:7" ht="15">
      <c r="A340" s="111" t="s">
        <v>1896</v>
      </c>
      <c r="B340" s="79">
        <v>3</v>
      </c>
      <c r="C340" s="115">
        <v>0.0015648518825704962</v>
      </c>
      <c r="D340" s="79" t="s">
        <v>1595</v>
      </c>
      <c r="E340" s="79" t="b">
        <v>0</v>
      </c>
      <c r="F340" s="79" t="b">
        <v>1</v>
      </c>
      <c r="G340" s="79" t="b">
        <v>0</v>
      </c>
    </row>
    <row r="341" spans="1:7" ht="15">
      <c r="A341" s="111" t="s">
        <v>1897</v>
      </c>
      <c r="B341" s="79">
        <v>3</v>
      </c>
      <c r="C341" s="115">
        <v>0.0015648518825704962</v>
      </c>
      <c r="D341" s="79" t="s">
        <v>1595</v>
      </c>
      <c r="E341" s="79" t="b">
        <v>0</v>
      </c>
      <c r="F341" s="79" t="b">
        <v>0</v>
      </c>
      <c r="G341" s="79" t="b">
        <v>0</v>
      </c>
    </row>
    <row r="342" spans="1:7" ht="15">
      <c r="A342" s="111" t="s">
        <v>1898</v>
      </c>
      <c r="B342" s="79">
        <v>3</v>
      </c>
      <c r="C342" s="115">
        <v>0.0015648518825704962</v>
      </c>
      <c r="D342" s="79" t="s">
        <v>1595</v>
      </c>
      <c r="E342" s="79" t="b">
        <v>0</v>
      </c>
      <c r="F342" s="79" t="b">
        <v>0</v>
      </c>
      <c r="G342" s="79" t="b">
        <v>0</v>
      </c>
    </row>
    <row r="343" spans="1:7" ht="15">
      <c r="A343" s="111" t="s">
        <v>1525</v>
      </c>
      <c r="B343" s="79">
        <v>3</v>
      </c>
      <c r="C343" s="115">
        <v>0.001708834923499099</v>
      </c>
      <c r="D343" s="79" t="s">
        <v>1595</v>
      </c>
      <c r="E343" s="79" t="b">
        <v>0</v>
      </c>
      <c r="F343" s="79" t="b">
        <v>0</v>
      </c>
      <c r="G343" s="79" t="b">
        <v>0</v>
      </c>
    </row>
    <row r="344" spans="1:7" ht="15">
      <c r="A344" s="111" t="s">
        <v>1524</v>
      </c>
      <c r="B344" s="79">
        <v>3</v>
      </c>
      <c r="C344" s="115">
        <v>0.0015648518825704962</v>
      </c>
      <c r="D344" s="79" t="s">
        <v>1595</v>
      </c>
      <c r="E344" s="79" t="b">
        <v>0</v>
      </c>
      <c r="F344" s="79" t="b">
        <v>0</v>
      </c>
      <c r="G344" s="79" t="b">
        <v>0</v>
      </c>
    </row>
    <row r="345" spans="1:7" ht="15">
      <c r="A345" s="111" t="s">
        <v>1899</v>
      </c>
      <c r="B345" s="79">
        <v>3</v>
      </c>
      <c r="C345" s="115">
        <v>0.0015648518825704962</v>
      </c>
      <c r="D345" s="79" t="s">
        <v>1595</v>
      </c>
      <c r="E345" s="79" t="b">
        <v>1</v>
      </c>
      <c r="F345" s="79" t="b">
        <v>0</v>
      </c>
      <c r="G345" s="79" t="b">
        <v>0</v>
      </c>
    </row>
    <row r="346" spans="1:7" ht="15">
      <c r="A346" s="111" t="s">
        <v>1900</v>
      </c>
      <c r="B346" s="79">
        <v>3</v>
      </c>
      <c r="C346" s="115">
        <v>0.0015648518825704962</v>
      </c>
      <c r="D346" s="79" t="s">
        <v>1595</v>
      </c>
      <c r="E346" s="79" t="b">
        <v>0</v>
      </c>
      <c r="F346" s="79" t="b">
        <v>0</v>
      </c>
      <c r="G346" s="79" t="b">
        <v>0</v>
      </c>
    </row>
    <row r="347" spans="1:7" ht="15">
      <c r="A347" s="111" t="s">
        <v>1901</v>
      </c>
      <c r="B347" s="79">
        <v>3</v>
      </c>
      <c r="C347" s="115">
        <v>0.0015648518825704962</v>
      </c>
      <c r="D347" s="79" t="s">
        <v>1595</v>
      </c>
      <c r="E347" s="79" t="b">
        <v>0</v>
      </c>
      <c r="F347" s="79" t="b">
        <v>1</v>
      </c>
      <c r="G347" s="79" t="b">
        <v>0</v>
      </c>
    </row>
    <row r="348" spans="1:7" ht="15">
      <c r="A348" s="111" t="s">
        <v>1902</v>
      </c>
      <c r="B348" s="79">
        <v>3</v>
      </c>
      <c r="C348" s="115">
        <v>0.0015648518825704962</v>
      </c>
      <c r="D348" s="79" t="s">
        <v>1595</v>
      </c>
      <c r="E348" s="79" t="b">
        <v>0</v>
      </c>
      <c r="F348" s="79" t="b">
        <v>0</v>
      </c>
      <c r="G348" s="79" t="b">
        <v>0</v>
      </c>
    </row>
    <row r="349" spans="1:7" ht="15">
      <c r="A349" s="111" t="s">
        <v>1903</v>
      </c>
      <c r="B349" s="79">
        <v>3</v>
      </c>
      <c r="C349" s="115">
        <v>0.0015648518825704962</v>
      </c>
      <c r="D349" s="79" t="s">
        <v>1595</v>
      </c>
      <c r="E349" s="79" t="b">
        <v>0</v>
      </c>
      <c r="F349" s="79" t="b">
        <v>1</v>
      </c>
      <c r="G349" s="79" t="b">
        <v>0</v>
      </c>
    </row>
    <row r="350" spans="1:7" ht="15">
      <c r="A350" s="111" t="s">
        <v>1904</v>
      </c>
      <c r="B350" s="79">
        <v>3</v>
      </c>
      <c r="C350" s="115">
        <v>0.0015648518825704962</v>
      </c>
      <c r="D350" s="79" t="s">
        <v>1595</v>
      </c>
      <c r="E350" s="79" t="b">
        <v>0</v>
      </c>
      <c r="F350" s="79" t="b">
        <v>0</v>
      </c>
      <c r="G350" s="79" t="b">
        <v>0</v>
      </c>
    </row>
    <row r="351" spans="1:7" ht="15">
      <c r="A351" s="111" t="s">
        <v>1905</v>
      </c>
      <c r="B351" s="79">
        <v>3</v>
      </c>
      <c r="C351" s="115">
        <v>0.0015648518825704962</v>
      </c>
      <c r="D351" s="79" t="s">
        <v>1595</v>
      </c>
      <c r="E351" s="79" t="b">
        <v>0</v>
      </c>
      <c r="F351" s="79" t="b">
        <v>1</v>
      </c>
      <c r="G351" s="79" t="b">
        <v>0</v>
      </c>
    </row>
    <row r="352" spans="1:7" ht="15">
      <c r="A352" s="111" t="s">
        <v>1906</v>
      </c>
      <c r="B352" s="79">
        <v>3</v>
      </c>
      <c r="C352" s="115">
        <v>0.0015648518825704962</v>
      </c>
      <c r="D352" s="79" t="s">
        <v>1595</v>
      </c>
      <c r="E352" s="79" t="b">
        <v>0</v>
      </c>
      <c r="F352" s="79" t="b">
        <v>0</v>
      </c>
      <c r="G352" s="79" t="b">
        <v>0</v>
      </c>
    </row>
    <row r="353" spans="1:7" ht="15">
      <c r="A353" s="111" t="s">
        <v>1907</v>
      </c>
      <c r="B353" s="79">
        <v>3</v>
      </c>
      <c r="C353" s="115">
        <v>0.0015648518825704962</v>
      </c>
      <c r="D353" s="79" t="s">
        <v>1595</v>
      </c>
      <c r="E353" s="79" t="b">
        <v>0</v>
      </c>
      <c r="F353" s="79" t="b">
        <v>0</v>
      </c>
      <c r="G353" s="79" t="b">
        <v>0</v>
      </c>
    </row>
    <row r="354" spans="1:7" ht="15">
      <c r="A354" s="111" t="s">
        <v>1908</v>
      </c>
      <c r="B354" s="79">
        <v>3</v>
      </c>
      <c r="C354" s="115">
        <v>0.0015648518825704962</v>
      </c>
      <c r="D354" s="79" t="s">
        <v>1595</v>
      </c>
      <c r="E354" s="79" t="b">
        <v>0</v>
      </c>
      <c r="F354" s="79" t="b">
        <v>0</v>
      </c>
      <c r="G354" s="79" t="b">
        <v>0</v>
      </c>
    </row>
    <row r="355" spans="1:7" ht="15">
      <c r="A355" s="111" t="s">
        <v>1543</v>
      </c>
      <c r="B355" s="79">
        <v>3</v>
      </c>
      <c r="C355" s="115">
        <v>0.0015648518825704962</v>
      </c>
      <c r="D355" s="79" t="s">
        <v>1595</v>
      </c>
      <c r="E355" s="79" t="b">
        <v>0</v>
      </c>
      <c r="F355" s="79" t="b">
        <v>0</v>
      </c>
      <c r="G355" s="79" t="b">
        <v>0</v>
      </c>
    </row>
    <row r="356" spans="1:7" ht="15">
      <c r="A356" s="111" t="s">
        <v>1534</v>
      </c>
      <c r="B356" s="79">
        <v>3</v>
      </c>
      <c r="C356" s="115">
        <v>0.0015648518825704962</v>
      </c>
      <c r="D356" s="79" t="s">
        <v>1595</v>
      </c>
      <c r="E356" s="79" t="b">
        <v>0</v>
      </c>
      <c r="F356" s="79" t="b">
        <v>0</v>
      </c>
      <c r="G356" s="79" t="b">
        <v>0</v>
      </c>
    </row>
    <row r="357" spans="1:7" ht="15">
      <c r="A357" s="111" t="s">
        <v>1909</v>
      </c>
      <c r="B357" s="79">
        <v>3</v>
      </c>
      <c r="C357" s="115">
        <v>0.0015648518825704962</v>
      </c>
      <c r="D357" s="79" t="s">
        <v>1595</v>
      </c>
      <c r="E357" s="79" t="b">
        <v>0</v>
      </c>
      <c r="F357" s="79" t="b">
        <v>1</v>
      </c>
      <c r="G357" s="79" t="b">
        <v>0</v>
      </c>
    </row>
    <row r="358" spans="1:7" ht="15">
      <c r="A358" s="111" t="s">
        <v>1910</v>
      </c>
      <c r="B358" s="79">
        <v>3</v>
      </c>
      <c r="C358" s="115">
        <v>0.0015648518825704962</v>
      </c>
      <c r="D358" s="79" t="s">
        <v>1595</v>
      </c>
      <c r="E358" s="79" t="b">
        <v>0</v>
      </c>
      <c r="F358" s="79" t="b">
        <v>0</v>
      </c>
      <c r="G358" s="79" t="b">
        <v>0</v>
      </c>
    </row>
    <row r="359" spans="1:7" ht="15">
      <c r="A359" s="111" t="s">
        <v>1911</v>
      </c>
      <c r="B359" s="79">
        <v>3</v>
      </c>
      <c r="C359" s="115">
        <v>0.0015648518825704962</v>
      </c>
      <c r="D359" s="79" t="s">
        <v>1595</v>
      </c>
      <c r="E359" s="79" t="b">
        <v>0</v>
      </c>
      <c r="F359" s="79" t="b">
        <v>1</v>
      </c>
      <c r="G359" s="79" t="b">
        <v>0</v>
      </c>
    </row>
    <row r="360" spans="1:7" ht="15">
      <c r="A360" s="111" t="s">
        <v>1912</v>
      </c>
      <c r="B360" s="79">
        <v>3</v>
      </c>
      <c r="C360" s="115">
        <v>0.0019549755577296644</v>
      </c>
      <c r="D360" s="79" t="s">
        <v>1595</v>
      </c>
      <c r="E360" s="79" t="b">
        <v>0</v>
      </c>
      <c r="F360" s="79" t="b">
        <v>0</v>
      </c>
      <c r="G360" s="79" t="b">
        <v>0</v>
      </c>
    </row>
    <row r="361" spans="1:7" ht="15">
      <c r="A361" s="111" t="s">
        <v>1913</v>
      </c>
      <c r="B361" s="79">
        <v>3</v>
      </c>
      <c r="C361" s="115">
        <v>0.0015648518825704962</v>
      </c>
      <c r="D361" s="79" t="s">
        <v>1595</v>
      </c>
      <c r="E361" s="79" t="b">
        <v>0</v>
      </c>
      <c r="F361" s="79" t="b">
        <v>0</v>
      </c>
      <c r="G361" s="79" t="b">
        <v>0</v>
      </c>
    </row>
    <row r="362" spans="1:7" ht="15">
      <c r="A362" s="111" t="s">
        <v>1914</v>
      </c>
      <c r="B362" s="79">
        <v>3</v>
      </c>
      <c r="C362" s="115">
        <v>0.0015648518825704962</v>
      </c>
      <c r="D362" s="79" t="s">
        <v>1595</v>
      </c>
      <c r="E362" s="79" t="b">
        <v>0</v>
      </c>
      <c r="F362" s="79" t="b">
        <v>0</v>
      </c>
      <c r="G362" s="79" t="b">
        <v>0</v>
      </c>
    </row>
    <row r="363" spans="1:7" ht="15">
      <c r="A363" s="111" t="s">
        <v>1915</v>
      </c>
      <c r="B363" s="79">
        <v>3</v>
      </c>
      <c r="C363" s="115">
        <v>0.0015648518825704962</v>
      </c>
      <c r="D363" s="79" t="s">
        <v>1595</v>
      </c>
      <c r="E363" s="79" t="b">
        <v>0</v>
      </c>
      <c r="F363" s="79" t="b">
        <v>0</v>
      </c>
      <c r="G363" s="79" t="b">
        <v>0</v>
      </c>
    </row>
    <row r="364" spans="1:7" ht="15">
      <c r="A364" s="111" t="s">
        <v>1916</v>
      </c>
      <c r="B364" s="79">
        <v>2</v>
      </c>
      <c r="C364" s="115">
        <v>0.0011392232823327327</v>
      </c>
      <c r="D364" s="79" t="s">
        <v>1595</v>
      </c>
      <c r="E364" s="79" t="b">
        <v>0</v>
      </c>
      <c r="F364" s="79" t="b">
        <v>0</v>
      </c>
      <c r="G364" s="79" t="b">
        <v>0</v>
      </c>
    </row>
    <row r="365" spans="1:7" ht="15">
      <c r="A365" s="111" t="s">
        <v>1538</v>
      </c>
      <c r="B365" s="79">
        <v>2</v>
      </c>
      <c r="C365" s="115">
        <v>0.0011392232823327327</v>
      </c>
      <c r="D365" s="79" t="s">
        <v>1595</v>
      </c>
      <c r="E365" s="79" t="b">
        <v>0</v>
      </c>
      <c r="F365" s="79" t="b">
        <v>0</v>
      </c>
      <c r="G365" s="79" t="b">
        <v>0</v>
      </c>
    </row>
    <row r="366" spans="1:7" ht="15">
      <c r="A366" s="111" t="s">
        <v>1511</v>
      </c>
      <c r="B366" s="79">
        <v>2</v>
      </c>
      <c r="C366" s="115">
        <v>0.0011392232823327327</v>
      </c>
      <c r="D366" s="79" t="s">
        <v>1595</v>
      </c>
      <c r="E366" s="79" t="b">
        <v>0</v>
      </c>
      <c r="F366" s="79" t="b">
        <v>0</v>
      </c>
      <c r="G366" s="79" t="b">
        <v>0</v>
      </c>
    </row>
    <row r="367" spans="1:7" ht="15">
      <c r="A367" s="111" t="s">
        <v>1917</v>
      </c>
      <c r="B367" s="79">
        <v>2</v>
      </c>
      <c r="C367" s="115">
        <v>0.0011392232823327327</v>
      </c>
      <c r="D367" s="79" t="s">
        <v>1595</v>
      </c>
      <c r="E367" s="79" t="b">
        <v>1</v>
      </c>
      <c r="F367" s="79" t="b">
        <v>0</v>
      </c>
      <c r="G367" s="79" t="b">
        <v>0</v>
      </c>
    </row>
    <row r="368" spans="1:7" ht="15">
      <c r="A368" s="111" t="s">
        <v>1517</v>
      </c>
      <c r="B368" s="79">
        <v>2</v>
      </c>
      <c r="C368" s="115">
        <v>0.0011392232823327327</v>
      </c>
      <c r="D368" s="79" t="s">
        <v>1595</v>
      </c>
      <c r="E368" s="79" t="b">
        <v>0</v>
      </c>
      <c r="F368" s="79" t="b">
        <v>0</v>
      </c>
      <c r="G368" s="79" t="b">
        <v>0</v>
      </c>
    </row>
    <row r="369" spans="1:7" ht="15">
      <c r="A369" s="111" t="s">
        <v>1918</v>
      </c>
      <c r="B369" s="79">
        <v>2</v>
      </c>
      <c r="C369" s="115">
        <v>0.0011392232823327327</v>
      </c>
      <c r="D369" s="79" t="s">
        <v>1595</v>
      </c>
      <c r="E369" s="79" t="b">
        <v>0</v>
      </c>
      <c r="F369" s="79" t="b">
        <v>0</v>
      </c>
      <c r="G369" s="79" t="b">
        <v>0</v>
      </c>
    </row>
    <row r="370" spans="1:7" ht="15">
      <c r="A370" s="111" t="s">
        <v>1919</v>
      </c>
      <c r="B370" s="79">
        <v>2</v>
      </c>
      <c r="C370" s="115">
        <v>0.0011392232823327327</v>
      </c>
      <c r="D370" s="79" t="s">
        <v>1595</v>
      </c>
      <c r="E370" s="79" t="b">
        <v>0</v>
      </c>
      <c r="F370" s="79" t="b">
        <v>0</v>
      </c>
      <c r="G370" s="79" t="b">
        <v>0</v>
      </c>
    </row>
    <row r="371" spans="1:7" ht="15">
      <c r="A371" s="111" t="s">
        <v>1920</v>
      </c>
      <c r="B371" s="79">
        <v>2</v>
      </c>
      <c r="C371" s="115">
        <v>0.0011392232823327327</v>
      </c>
      <c r="D371" s="79" t="s">
        <v>1595</v>
      </c>
      <c r="E371" s="79" t="b">
        <v>0</v>
      </c>
      <c r="F371" s="79" t="b">
        <v>0</v>
      </c>
      <c r="G371" s="79" t="b">
        <v>0</v>
      </c>
    </row>
    <row r="372" spans="1:7" ht="15">
      <c r="A372" s="111" t="s">
        <v>1921</v>
      </c>
      <c r="B372" s="79">
        <v>2</v>
      </c>
      <c r="C372" s="115">
        <v>0.0011392232823327327</v>
      </c>
      <c r="D372" s="79" t="s">
        <v>1595</v>
      </c>
      <c r="E372" s="79" t="b">
        <v>0</v>
      </c>
      <c r="F372" s="79" t="b">
        <v>0</v>
      </c>
      <c r="G372" s="79" t="b">
        <v>0</v>
      </c>
    </row>
    <row r="373" spans="1:7" ht="15">
      <c r="A373" s="111" t="s">
        <v>1922</v>
      </c>
      <c r="B373" s="79">
        <v>2</v>
      </c>
      <c r="C373" s="115">
        <v>0.0011392232823327327</v>
      </c>
      <c r="D373" s="79" t="s">
        <v>1595</v>
      </c>
      <c r="E373" s="79" t="b">
        <v>0</v>
      </c>
      <c r="F373" s="79" t="b">
        <v>0</v>
      </c>
      <c r="G373" s="79" t="b">
        <v>0</v>
      </c>
    </row>
    <row r="374" spans="1:7" ht="15">
      <c r="A374" s="111" t="s">
        <v>1923</v>
      </c>
      <c r="B374" s="79">
        <v>2</v>
      </c>
      <c r="C374" s="115">
        <v>0.0011392232823327327</v>
      </c>
      <c r="D374" s="79" t="s">
        <v>1595</v>
      </c>
      <c r="E374" s="79" t="b">
        <v>0</v>
      </c>
      <c r="F374" s="79" t="b">
        <v>0</v>
      </c>
      <c r="G374" s="79" t="b">
        <v>0</v>
      </c>
    </row>
    <row r="375" spans="1:7" ht="15">
      <c r="A375" s="111" t="s">
        <v>1924</v>
      </c>
      <c r="B375" s="79">
        <v>2</v>
      </c>
      <c r="C375" s="115">
        <v>0.0011392232823327327</v>
      </c>
      <c r="D375" s="79" t="s">
        <v>1595</v>
      </c>
      <c r="E375" s="79" t="b">
        <v>0</v>
      </c>
      <c r="F375" s="79" t="b">
        <v>0</v>
      </c>
      <c r="G375" s="79" t="b">
        <v>0</v>
      </c>
    </row>
    <row r="376" spans="1:7" ht="15">
      <c r="A376" s="111" t="s">
        <v>1577</v>
      </c>
      <c r="B376" s="79">
        <v>2</v>
      </c>
      <c r="C376" s="115">
        <v>0.0011392232823327327</v>
      </c>
      <c r="D376" s="79" t="s">
        <v>1595</v>
      </c>
      <c r="E376" s="79" t="b">
        <v>0</v>
      </c>
      <c r="F376" s="79" t="b">
        <v>0</v>
      </c>
      <c r="G376" s="79" t="b">
        <v>0</v>
      </c>
    </row>
    <row r="377" spans="1:7" ht="15">
      <c r="A377" s="111" t="s">
        <v>1925</v>
      </c>
      <c r="B377" s="79">
        <v>2</v>
      </c>
      <c r="C377" s="115">
        <v>0.0011392232823327327</v>
      </c>
      <c r="D377" s="79" t="s">
        <v>1595</v>
      </c>
      <c r="E377" s="79" t="b">
        <v>0</v>
      </c>
      <c r="F377" s="79" t="b">
        <v>0</v>
      </c>
      <c r="G377" s="79" t="b">
        <v>0</v>
      </c>
    </row>
    <row r="378" spans="1:7" ht="15">
      <c r="A378" s="111" t="s">
        <v>1926</v>
      </c>
      <c r="B378" s="79">
        <v>2</v>
      </c>
      <c r="C378" s="115">
        <v>0.0011392232823327327</v>
      </c>
      <c r="D378" s="79" t="s">
        <v>1595</v>
      </c>
      <c r="E378" s="79" t="b">
        <v>0</v>
      </c>
      <c r="F378" s="79" t="b">
        <v>1</v>
      </c>
      <c r="G378" s="79" t="b">
        <v>0</v>
      </c>
    </row>
    <row r="379" spans="1:7" ht="15">
      <c r="A379" s="111" t="s">
        <v>1927</v>
      </c>
      <c r="B379" s="79">
        <v>2</v>
      </c>
      <c r="C379" s="115">
        <v>0.0011392232823327327</v>
      </c>
      <c r="D379" s="79" t="s">
        <v>1595</v>
      </c>
      <c r="E379" s="79" t="b">
        <v>0</v>
      </c>
      <c r="F379" s="79" t="b">
        <v>0</v>
      </c>
      <c r="G379" s="79" t="b">
        <v>0</v>
      </c>
    </row>
    <row r="380" spans="1:7" ht="15">
      <c r="A380" s="111" t="s">
        <v>1928</v>
      </c>
      <c r="B380" s="79">
        <v>2</v>
      </c>
      <c r="C380" s="115">
        <v>0.0011392232823327327</v>
      </c>
      <c r="D380" s="79" t="s">
        <v>1595</v>
      </c>
      <c r="E380" s="79" t="b">
        <v>0</v>
      </c>
      <c r="F380" s="79" t="b">
        <v>0</v>
      </c>
      <c r="G380" s="79" t="b">
        <v>0</v>
      </c>
    </row>
    <row r="381" spans="1:7" ht="15">
      <c r="A381" s="111" t="s">
        <v>1929</v>
      </c>
      <c r="B381" s="79">
        <v>2</v>
      </c>
      <c r="C381" s="115">
        <v>0.0011392232823327327</v>
      </c>
      <c r="D381" s="79" t="s">
        <v>1595</v>
      </c>
      <c r="E381" s="79" t="b">
        <v>0</v>
      </c>
      <c r="F381" s="79" t="b">
        <v>0</v>
      </c>
      <c r="G381" s="79" t="b">
        <v>0</v>
      </c>
    </row>
    <row r="382" spans="1:7" ht="15">
      <c r="A382" s="111" t="s">
        <v>1930</v>
      </c>
      <c r="B382" s="79">
        <v>2</v>
      </c>
      <c r="C382" s="115">
        <v>0.0011392232823327327</v>
      </c>
      <c r="D382" s="79" t="s">
        <v>1595</v>
      </c>
      <c r="E382" s="79" t="b">
        <v>0</v>
      </c>
      <c r="F382" s="79" t="b">
        <v>0</v>
      </c>
      <c r="G382" s="79" t="b">
        <v>0</v>
      </c>
    </row>
    <row r="383" spans="1:7" ht="15">
      <c r="A383" s="111" t="s">
        <v>1515</v>
      </c>
      <c r="B383" s="79">
        <v>2</v>
      </c>
      <c r="C383" s="115">
        <v>0.0011392232823327327</v>
      </c>
      <c r="D383" s="79" t="s">
        <v>1595</v>
      </c>
      <c r="E383" s="79" t="b">
        <v>0</v>
      </c>
      <c r="F383" s="79" t="b">
        <v>0</v>
      </c>
      <c r="G383" s="79" t="b">
        <v>0</v>
      </c>
    </row>
    <row r="384" spans="1:7" ht="15">
      <c r="A384" s="111" t="s">
        <v>1526</v>
      </c>
      <c r="B384" s="79">
        <v>2</v>
      </c>
      <c r="C384" s="115">
        <v>0.0011392232823327327</v>
      </c>
      <c r="D384" s="79" t="s">
        <v>1595</v>
      </c>
      <c r="E384" s="79" t="b">
        <v>0</v>
      </c>
      <c r="F384" s="79" t="b">
        <v>0</v>
      </c>
      <c r="G384" s="79" t="b">
        <v>0</v>
      </c>
    </row>
    <row r="385" spans="1:7" ht="15">
      <c r="A385" s="111" t="s">
        <v>1931</v>
      </c>
      <c r="B385" s="79">
        <v>2</v>
      </c>
      <c r="C385" s="115">
        <v>0.0011392232823327327</v>
      </c>
      <c r="D385" s="79" t="s">
        <v>1595</v>
      </c>
      <c r="E385" s="79" t="b">
        <v>0</v>
      </c>
      <c r="F385" s="79" t="b">
        <v>0</v>
      </c>
      <c r="G385" s="79" t="b">
        <v>0</v>
      </c>
    </row>
    <row r="386" spans="1:7" ht="15">
      <c r="A386" s="111" t="s">
        <v>1932</v>
      </c>
      <c r="B386" s="79">
        <v>2</v>
      </c>
      <c r="C386" s="115">
        <v>0.0011392232823327327</v>
      </c>
      <c r="D386" s="79" t="s">
        <v>1595</v>
      </c>
      <c r="E386" s="79" t="b">
        <v>0</v>
      </c>
      <c r="F386" s="79" t="b">
        <v>0</v>
      </c>
      <c r="G386" s="79" t="b">
        <v>0</v>
      </c>
    </row>
    <row r="387" spans="1:7" ht="15">
      <c r="A387" s="111" t="s">
        <v>1569</v>
      </c>
      <c r="B387" s="79">
        <v>2</v>
      </c>
      <c r="C387" s="115">
        <v>0.0011392232823327327</v>
      </c>
      <c r="D387" s="79" t="s">
        <v>1595</v>
      </c>
      <c r="E387" s="79" t="b">
        <v>0</v>
      </c>
      <c r="F387" s="79" t="b">
        <v>0</v>
      </c>
      <c r="G387" s="79" t="b">
        <v>0</v>
      </c>
    </row>
    <row r="388" spans="1:7" ht="15">
      <c r="A388" s="111" t="s">
        <v>1539</v>
      </c>
      <c r="B388" s="79">
        <v>2</v>
      </c>
      <c r="C388" s="115">
        <v>0.0013033170384864428</v>
      </c>
      <c r="D388" s="79" t="s">
        <v>1595</v>
      </c>
      <c r="E388" s="79" t="b">
        <v>0</v>
      </c>
      <c r="F388" s="79" t="b">
        <v>0</v>
      </c>
      <c r="G388" s="79" t="b">
        <v>0</v>
      </c>
    </row>
    <row r="389" spans="1:7" ht="15">
      <c r="A389" s="111" t="s">
        <v>1933</v>
      </c>
      <c r="B389" s="79">
        <v>2</v>
      </c>
      <c r="C389" s="115">
        <v>0.0011392232823327327</v>
      </c>
      <c r="D389" s="79" t="s">
        <v>1595</v>
      </c>
      <c r="E389" s="79" t="b">
        <v>0</v>
      </c>
      <c r="F389" s="79" t="b">
        <v>0</v>
      </c>
      <c r="G389" s="79" t="b">
        <v>0</v>
      </c>
    </row>
    <row r="390" spans="1:7" ht="15">
      <c r="A390" s="111" t="s">
        <v>1460</v>
      </c>
      <c r="B390" s="79">
        <v>2</v>
      </c>
      <c r="C390" s="115">
        <v>0.0011392232823327327</v>
      </c>
      <c r="D390" s="79" t="s">
        <v>1595</v>
      </c>
      <c r="E390" s="79" t="b">
        <v>0</v>
      </c>
      <c r="F390" s="79" t="b">
        <v>0</v>
      </c>
      <c r="G390" s="79" t="b">
        <v>0</v>
      </c>
    </row>
    <row r="391" spans="1:7" ht="15">
      <c r="A391" s="111" t="s">
        <v>1513</v>
      </c>
      <c r="B391" s="79">
        <v>2</v>
      </c>
      <c r="C391" s="115">
        <v>0.0013033170384864428</v>
      </c>
      <c r="D391" s="79" t="s">
        <v>1595</v>
      </c>
      <c r="E391" s="79" t="b">
        <v>0</v>
      </c>
      <c r="F391" s="79" t="b">
        <v>0</v>
      </c>
      <c r="G391" s="79" t="b">
        <v>0</v>
      </c>
    </row>
    <row r="392" spans="1:7" ht="15">
      <c r="A392" s="111" t="s">
        <v>1934</v>
      </c>
      <c r="B392" s="79">
        <v>2</v>
      </c>
      <c r="C392" s="115">
        <v>0.0013033170384864428</v>
      </c>
      <c r="D392" s="79" t="s">
        <v>1595</v>
      </c>
      <c r="E392" s="79" t="b">
        <v>0</v>
      </c>
      <c r="F392" s="79" t="b">
        <v>0</v>
      </c>
      <c r="G392" s="79" t="b">
        <v>0</v>
      </c>
    </row>
    <row r="393" spans="1:7" ht="15">
      <c r="A393" s="111" t="s">
        <v>1935</v>
      </c>
      <c r="B393" s="79">
        <v>2</v>
      </c>
      <c r="C393" s="115">
        <v>0.0011392232823327327</v>
      </c>
      <c r="D393" s="79" t="s">
        <v>1595</v>
      </c>
      <c r="E393" s="79" t="b">
        <v>0</v>
      </c>
      <c r="F393" s="79" t="b">
        <v>0</v>
      </c>
      <c r="G393" s="79" t="b">
        <v>0</v>
      </c>
    </row>
    <row r="394" spans="1:7" ht="15">
      <c r="A394" s="111" t="s">
        <v>1542</v>
      </c>
      <c r="B394" s="79">
        <v>2</v>
      </c>
      <c r="C394" s="115">
        <v>0.0011392232823327327</v>
      </c>
      <c r="D394" s="79" t="s">
        <v>1595</v>
      </c>
      <c r="E394" s="79" t="b">
        <v>0</v>
      </c>
      <c r="F394" s="79" t="b">
        <v>0</v>
      </c>
      <c r="G394" s="79" t="b">
        <v>0</v>
      </c>
    </row>
    <row r="395" spans="1:7" ht="15">
      <c r="A395" s="111" t="s">
        <v>1936</v>
      </c>
      <c r="B395" s="79">
        <v>2</v>
      </c>
      <c r="C395" s="115">
        <v>0.0011392232823327327</v>
      </c>
      <c r="D395" s="79" t="s">
        <v>1595</v>
      </c>
      <c r="E395" s="79" t="b">
        <v>0</v>
      </c>
      <c r="F395" s="79" t="b">
        <v>0</v>
      </c>
      <c r="G395" s="79" t="b">
        <v>0</v>
      </c>
    </row>
    <row r="396" spans="1:7" ht="15">
      <c r="A396" s="111" t="s">
        <v>1937</v>
      </c>
      <c r="B396" s="79">
        <v>2</v>
      </c>
      <c r="C396" s="115">
        <v>0.0011392232823327327</v>
      </c>
      <c r="D396" s="79" t="s">
        <v>1595</v>
      </c>
      <c r="E396" s="79" t="b">
        <v>0</v>
      </c>
      <c r="F396" s="79" t="b">
        <v>0</v>
      </c>
      <c r="G396" s="79" t="b">
        <v>0</v>
      </c>
    </row>
    <row r="397" spans="1:7" ht="15">
      <c r="A397" s="111" t="s">
        <v>1938</v>
      </c>
      <c r="B397" s="79">
        <v>2</v>
      </c>
      <c r="C397" s="115">
        <v>0.0011392232823327327</v>
      </c>
      <c r="D397" s="79" t="s">
        <v>1595</v>
      </c>
      <c r="E397" s="79" t="b">
        <v>0</v>
      </c>
      <c r="F397" s="79" t="b">
        <v>0</v>
      </c>
      <c r="G397" s="79" t="b">
        <v>0</v>
      </c>
    </row>
    <row r="398" spans="1:7" ht="15">
      <c r="A398" s="111" t="s">
        <v>1939</v>
      </c>
      <c r="B398" s="79">
        <v>2</v>
      </c>
      <c r="C398" s="115">
        <v>0.0011392232823327327</v>
      </c>
      <c r="D398" s="79" t="s">
        <v>1595</v>
      </c>
      <c r="E398" s="79" t="b">
        <v>0</v>
      </c>
      <c r="F398" s="79" t="b">
        <v>0</v>
      </c>
      <c r="G398" s="79" t="b">
        <v>0</v>
      </c>
    </row>
    <row r="399" spans="1:7" ht="15">
      <c r="A399" s="111" t="s">
        <v>1940</v>
      </c>
      <c r="B399" s="79">
        <v>2</v>
      </c>
      <c r="C399" s="115">
        <v>0.0011392232823327327</v>
      </c>
      <c r="D399" s="79" t="s">
        <v>1595</v>
      </c>
      <c r="E399" s="79" t="b">
        <v>0</v>
      </c>
      <c r="F399" s="79" t="b">
        <v>0</v>
      </c>
      <c r="G399" s="79" t="b">
        <v>0</v>
      </c>
    </row>
    <row r="400" spans="1:7" ht="15">
      <c r="A400" s="111" t="s">
        <v>1941</v>
      </c>
      <c r="B400" s="79">
        <v>2</v>
      </c>
      <c r="C400" s="115">
        <v>0.0011392232823327327</v>
      </c>
      <c r="D400" s="79" t="s">
        <v>1595</v>
      </c>
      <c r="E400" s="79" t="b">
        <v>0</v>
      </c>
      <c r="F400" s="79" t="b">
        <v>0</v>
      </c>
      <c r="G400" s="79" t="b">
        <v>0</v>
      </c>
    </row>
    <row r="401" spans="1:7" ht="15">
      <c r="A401" s="111" t="s">
        <v>1942</v>
      </c>
      <c r="B401" s="79">
        <v>2</v>
      </c>
      <c r="C401" s="115">
        <v>0.0011392232823327327</v>
      </c>
      <c r="D401" s="79" t="s">
        <v>1595</v>
      </c>
      <c r="E401" s="79" t="b">
        <v>0</v>
      </c>
      <c r="F401" s="79" t="b">
        <v>0</v>
      </c>
      <c r="G401" s="79" t="b">
        <v>0</v>
      </c>
    </row>
    <row r="402" spans="1:7" ht="15">
      <c r="A402" s="111" t="s">
        <v>1575</v>
      </c>
      <c r="B402" s="79">
        <v>2</v>
      </c>
      <c r="C402" s="115">
        <v>0.0011392232823327327</v>
      </c>
      <c r="D402" s="79" t="s">
        <v>1595</v>
      </c>
      <c r="E402" s="79" t="b">
        <v>0</v>
      </c>
      <c r="F402" s="79" t="b">
        <v>0</v>
      </c>
      <c r="G402" s="79" t="b">
        <v>0</v>
      </c>
    </row>
    <row r="403" spans="1:7" ht="15">
      <c r="A403" s="111" t="s">
        <v>1457</v>
      </c>
      <c r="B403" s="79">
        <v>2</v>
      </c>
      <c r="C403" s="115">
        <v>0.0011392232823327327</v>
      </c>
      <c r="D403" s="79" t="s">
        <v>1595</v>
      </c>
      <c r="E403" s="79" t="b">
        <v>0</v>
      </c>
      <c r="F403" s="79" t="b">
        <v>0</v>
      </c>
      <c r="G403" s="79" t="b">
        <v>0</v>
      </c>
    </row>
    <row r="404" spans="1:7" ht="15">
      <c r="A404" s="111" t="s">
        <v>1943</v>
      </c>
      <c r="B404" s="79">
        <v>2</v>
      </c>
      <c r="C404" s="115">
        <v>0.0013033170384864428</v>
      </c>
      <c r="D404" s="79" t="s">
        <v>1595</v>
      </c>
      <c r="E404" s="79" t="b">
        <v>0</v>
      </c>
      <c r="F404" s="79" t="b">
        <v>0</v>
      </c>
      <c r="G404" s="79" t="b">
        <v>0</v>
      </c>
    </row>
    <row r="405" spans="1:7" ht="15">
      <c r="A405" s="111" t="s">
        <v>1944</v>
      </c>
      <c r="B405" s="79">
        <v>2</v>
      </c>
      <c r="C405" s="115">
        <v>0.0011392232823327327</v>
      </c>
      <c r="D405" s="79" t="s">
        <v>1595</v>
      </c>
      <c r="E405" s="79" t="b">
        <v>0</v>
      </c>
      <c r="F405" s="79" t="b">
        <v>0</v>
      </c>
      <c r="G405" s="79" t="b">
        <v>0</v>
      </c>
    </row>
    <row r="406" spans="1:7" ht="15">
      <c r="A406" s="111" t="s">
        <v>1563</v>
      </c>
      <c r="B406" s="79">
        <v>2</v>
      </c>
      <c r="C406" s="115">
        <v>0.0013033170384864428</v>
      </c>
      <c r="D406" s="79" t="s">
        <v>1595</v>
      </c>
      <c r="E406" s="79" t="b">
        <v>0</v>
      </c>
      <c r="F406" s="79" t="b">
        <v>0</v>
      </c>
      <c r="G406" s="79" t="b">
        <v>0</v>
      </c>
    </row>
    <row r="407" spans="1:7" ht="15">
      <c r="A407" s="111" t="s">
        <v>1480</v>
      </c>
      <c r="B407" s="79">
        <v>2</v>
      </c>
      <c r="C407" s="115">
        <v>0.0011392232823327327</v>
      </c>
      <c r="D407" s="79" t="s">
        <v>1595</v>
      </c>
      <c r="E407" s="79" t="b">
        <v>0</v>
      </c>
      <c r="F407" s="79" t="b">
        <v>0</v>
      </c>
      <c r="G407" s="79" t="b">
        <v>0</v>
      </c>
    </row>
    <row r="408" spans="1:7" ht="15">
      <c r="A408" s="111" t="s">
        <v>1945</v>
      </c>
      <c r="B408" s="79">
        <v>2</v>
      </c>
      <c r="C408" s="115">
        <v>0.0011392232823327327</v>
      </c>
      <c r="D408" s="79" t="s">
        <v>1595</v>
      </c>
      <c r="E408" s="79" t="b">
        <v>0</v>
      </c>
      <c r="F408" s="79" t="b">
        <v>0</v>
      </c>
      <c r="G408" s="79" t="b">
        <v>0</v>
      </c>
    </row>
    <row r="409" spans="1:7" ht="15">
      <c r="A409" s="111" t="s">
        <v>1946</v>
      </c>
      <c r="B409" s="79">
        <v>2</v>
      </c>
      <c r="C409" s="115">
        <v>0.0011392232823327327</v>
      </c>
      <c r="D409" s="79" t="s">
        <v>1595</v>
      </c>
      <c r="E409" s="79" t="b">
        <v>0</v>
      </c>
      <c r="F409" s="79" t="b">
        <v>0</v>
      </c>
      <c r="G409" s="79" t="b">
        <v>0</v>
      </c>
    </row>
    <row r="410" spans="1:7" ht="15">
      <c r="A410" s="111" t="s">
        <v>1947</v>
      </c>
      <c r="B410" s="79">
        <v>2</v>
      </c>
      <c r="C410" s="115">
        <v>0.0011392232823327327</v>
      </c>
      <c r="D410" s="79" t="s">
        <v>1595</v>
      </c>
      <c r="E410" s="79" t="b">
        <v>0</v>
      </c>
      <c r="F410" s="79" t="b">
        <v>0</v>
      </c>
      <c r="G410" s="79" t="b">
        <v>0</v>
      </c>
    </row>
    <row r="411" spans="1:7" ht="15">
      <c r="A411" s="111" t="s">
        <v>1948</v>
      </c>
      <c r="B411" s="79">
        <v>2</v>
      </c>
      <c r="C411" s="115">
        <v>0.0013033170384864428</v>
      </c>
      <c r="D411" s="79" t="s">
        <v>1595</v>
      </c>
      <c r="E411" s="79" t="b">
        <v>0</v>
      </c>
      <c r="F411" s="79" t="b">
        <v>0</v>
      </c>
      <c r="G411" s="79" t="b">
        <v>0</v>
      </c>
    </row>
    <row r="412" spans="1:7" ht="15">
      <c r="A412" s="111" t="s">
        <v>1949</v>
      </c>
      <c r="B412" s="79">
        <v>2</v>
      </c>
      <c r="C412" s="115">
        <v>0.0013033170384864428</v>
      </c>
      <c r="D412" s="79" t="s">
        <v>1595</v>
      </c>
      <c r="E412" s="79" t="b">
        <v>0</v>
      </c>
      <c r="F412" s="79" t="b">
        <v>0</v>
      </c>
      <c r="G412" s="79" t="b">
        <v>0</v>
      </c>
    </row>
    <row r="413" spans="1:7" ht="15">
      <c r="A413" s="111" t="s">
        <v>1950</v>
      </c>
      <c r="B413" s="79">
        <v>2</v>
      </c>
      <c r="C413" s="115">
        <v>0.0011392232823327327</v>
      </c>
      <c r="D413" s="79" t="s">
        <v>1595</v>
      </c>
      <c r="E413" s="79" t="b">
        <v>0</v>
      </c>
      <c r="F413" s="79" t="b">
        <v>0</v>
      </c>
      <c r="G413" s="79" t="b">
        <v>0</v>
      </c>
    </row>
    <row r="414" spans="1:7" ht="15">
      <c r="A414" s="111" t="s">
        <v>1951</v>
      </c>
      <c r="B414" s="79">
        <v>2</v>
      </c>
      <c r="C414" s="115">
        <v>0.0011392232823327327</v>
      </c>
      <c r="D414" s="79" t="s">
        <v>1595</v>
      </c>
      <c r="E414" s="79" t="b">
        <v>0</v>
      </c>
      <c r="F414" s="79" t="b">
        <v>0</v>
      </c>
      <c r="G414" s="79" t="b">
        <v>0</v>
      </c>
    </row>
    <row r="415" spans="1:7" ht="15">
      <c r="A415" s="111" t="s">
        <v>1952</v>
      </c>
      <c r="B415" s="79">
        <v>2</v>
      </c>
      <c r="C415" s="115">
        <v>0.0011392232823327327</v>
      </c>
      <c r="D415" s="79" t="s">
        <v>1595</v>
      </c>
      <c r="E415" s="79" t="b">
        <v>0</v>
      </c>
      <c r="F415" s="79" t="b">
        <v>0</v>
      </c>
      <c r="G415" s="79" t="b">
        <v>0</v>
      </c>
    </row>
    <row r="416" spans="1:7" ht="15">
      <c r="A416" s="111" t="s">
        <v>1953</v>
      </c>
      <c r="B416" s="79">
        <v>2</v>
      </c>
      <c r="C416" s="115">
        <v>0.0011392232823327327</v>
      </c>
      <c r="D416" s="79" t="s">
        <v>1595</v>
      </c>
      <c r="E416" s="79" t="b">
        <v>0</v>
      </c>
      <c r="F416" s="79" t="b">
        <v>0</v>
      </c>
      <c r="G416" s="79" t="b">
        <v>0</v>
      </c>
    </row>
    <row r="417" spans="1:7" ht="15">
      <c r="A417" s="111" t="s">
        <v>1954</v>
      </c>
      <c r="B417" s="79">
        <v>2</v>
      </c>
      <c r="C417" s="115">
        <v>0.0011392232823327327</v>
      </c>
      <c r="D417" s="79" t="s">
        <v>1595</v>
      </c>
      <c r="E417" s="79" t="b">
        <v>0</v>
      </c>
      <c r="F417" s="79" t="b">
        <v>0</v>
      </c>
      <c r="G417" s="79" t="b">
        <v>0</v>
      </c>
    </row>
    <row r="418" spans="1:7" ht="15">
      <c r="A418" s="111" t="s">
        <v>1520</v>
      </c>
      <c r="B418" s="79">
        <v>2</v>
      </c>
      <c r="C418" s="115">
        <v>0.0011392232823327327</v>
      </c>
      <c r="D418" s="79" t="s">
        <v>1595</v>
      </c>
      <c r="E418" s="79" t="b">
        <v>0</v>
      </c>
      <c r="F418" s="79" t="b">
        <v>0</v>
      </c>
      <c r="G418" s="79" t="b">
        <v>0</v>
      </c>
    </row>
    <row r="419" spans="1:7" ht="15">
      <c r="A419" s="111" t="s">
        <v>1955</v>
      </c>
      <c r="B419" s="79">
        <v>2</v>
      </c>
      <c r="C419" s="115">
        <v>0.0011392232823327327</v>
      </c>
      <c r="D419" s="79" t="s">
        <v>1595</v>
      </c>
      <c r="E419" s="79" t="b">
        <v>0</v>
      </c>
      <c r="F419" s="79" t="b">
        <v>0</v>
      </c>
      <c r="G419" s="79" t="b">
        <v>0</v>
      </c>
    </row>
    <row r="420" spans="1:7" ht="15">
      <c r="A420" s="111" t="s">
        <v>1956</v>
      </c>
      <c r="B420" s="79">
        <v>2</v>
      </c>
      <c r="C420" s="115">
        <v>0.0011392232823327327</v>
      </c>
      <c r="D420" s="79" t="s">
        <v>1595</v>
      </c>
      <c r="E420" s="79" t="b">
        <v>0</v>
      </c>
      <c r="F420" s="79" t="b">
        <v>0</v>
      </c>
      <c r="G420" s="79" t="b">
        <v>0</v>
      </c>
    </row>
    <row r="421" spans="1:7" ht="15">
      <c r="A421" s="111" t="s">
        <v>1957</v>
      </c>
      <c r="B421" s="79">
        <v>2</v>
      </c>
      <c r="C421" s="115">
        <v>0.0013033170384864428</v>
      </c>
      <c r="D421" s="79" t="s">
        <v>1595</v>
      </c>
      <c r="E421" s="79" t="b">
        <v>0</v>
      </c>
      <c r="F421" s="79" t="b">
        <v>0</v>
      </c>
      <c r="G421" s="79" t="b">
        <v>0</v>
      </c>
    </row>
    <row r="422" spans="1:7" ht="15">
      <c r="A422" s="111" t="s">
        <v>1958</v>
      </c>
      <c r="B422" s="79">
        <v>2</v>
      </c>
      <c r="C422" s="115">
        <v>0.0013033170384864428</v>
      </c>
      <c r="D422" s="79" t="s">
        <v>1595</v>
      </c>
      <c r="E422" s="79" t="b">
        <v>0</v>
      </c>
      <c r="F422" s="79" t="b">
        <v>0</v>
      </c>
      <c r="G422" s="79" t="b">
        <v>0</v>
      </c>
    </row>
    <row r="423" spans="1:7" ht="15">
      <c r="A423" s="111" t="s">
        <v>1959</v>
      </c>
      <c r="B423" s="79">
        <v>2</v>
      </c>
      <c r="C423" s="115">
        <v>0.0013033170384864428</v>
      </c>
      <c r="D423" s="79" t="s">
        <v>1595</v>
      </c>
      <c r="E423" s="79" t="b">
        <v>0</v>
      </c>
      <c r="F423" s="79" t="b">
        <v>0</v>
      </c>
      <c r="G423" s="79" t="b">
        <v>0</v>
      </c>
    </row>
    <row r="424" spans="1:7" ht="15">
      <c r="A424" s="111" t="s">
        <v>1960</v>
      </c>
      <c r="B424" s="79">
        <v>2</v>
      </c>
      <c r="C424" s="115">
        <v>0.0013033170384864428</v>
      </c>
      <c r="D424" s="79" t="s">
        <v>1595</v>
      </c>
      <c r="E424" s="79" t="b">
        <v>0</v>
      </c>
      <c r="F424" s="79" t="b">
        <v>0</v>
      </c>
      <c r="G424" s="79" t="b">
        <v>0</v>
      </c>
    </row>
    <row r="425" spans="1:7" ht="15">
      <c r="A425" s="111" t="s">
        <v>1498</v>
      </c>
      <c r="B425" s="79">
        <v>2</v>
      </c>
      <c r="C425" s="115">
        <v>0.0011392232823327327</v>
      </c>
      <c r="D425" s="79" t="s">
        <v>1595</v>
      </c>
      <c r="E425" s="79" t="b">
        <v>0</v>
      </c>
      <c r="F425" s="79" t="b">
        <v>0</v>
      </c>
      <c r="G425" s="79" t="b">
        <v>0</v>
      </c>
    </row>
    <row r="426" spans="1:7" ht="15">
      <c r="A426" s="111" t="s">
        <v>1961</v>
      </c>
      <c r="B426" s="79">
        <v>2</v>
      </c>
      <c r="C426" s="115">
        <v>0.0013033170384864428</v>
      </c>
      <c r="D426" s="79" t="s">
        <v>1595</v>
      </c>
      <c r="E426" s="79" t="b">
        <v>0</v>
      </c>
      <c r="F426" s="79" t="b">
        <v>0</v>
      </c>
      <c r="G426" s="79" t="b">
        <v>0</v>
      </c>
    </row>
    <row r="427" spans="1:7" ht="15">
      <c r="A427" s="111" t="s">
        <v>1589</v>
      </c>
      <c r="B427" s="79">
        <v>2</v>
      </c>
      <c r="C427" s="115">
        <v>0.0013033170384864428</v>
      </c>
      <c r="D427" s="79" t="s">
        <v>1595</v>
      </c>
      <c r="E427" s="79" t="b">
        <v>0</v>
      </c>
      <c r="F427" s="79" t="b">
        <v>0</v>
      </c>
      <c r="G427" s="79" t="b">
        <v>0</v>
      </c>
    </row>
    <row r="428" spans="1:7" ht="15">
      <c r="A428" s="111" t="s">
        <v>1962</v>
      </c>
      <c r="B428" s="79">
        <v>2</v>
      </c>
      <c r="C428" s="115">
        <v>0.0013033170384864428</v>
      </c>
      <c r="D428" s="79" t="s">
        <v>1595</v>
      </c>
      <c r="E428" s="79" t="b">
        <v>0</v>
      </c>
      <c r="F428" s="79" t="b">
        <v>0</v>
      </c>
      <c r="G428" s="79" t="b">
        <v>0</v>
      </c>
    </row>
    <row r="429" spans="1:7" ht="15">
      <c r="A429" s="111" t="s">
        <v>1963</v>
      </c>
      <c r="B429" s="79">
        <v>2</v>
      </c>
      <c r="C429" s="115">
        <v>0.0013033170384864428</v>
      </c>
      <c r="D429" s="79" t="s">
        <v>1595</v>
      </c>
      <c r="E429" s="79" t="b">
        <v>0</v>
      </c>
      <c r="F429" s="79" t="b">
        <v>0</v>
      </c>
      <c r="G429" s="79" t="b">
        <v>0</v>
      </c>
    </row>
    <row r="430" spans="1:7" ht="15">
      <c r="A430" s="111" t="s">
        <v>1964</v>
      </c>
      <c r="B430" s="79">
        <v>2</v>
      </c>
      <c r="C430" s="115">
        <v>0.0013033170384864428</v>
      </c>
      <c r="D430" s="79" t="s">
        <v>1595</v>
      </c>
      <c r="E430" s="79" t="b">
        <v>0</v>
      </c>
      <c r="F430" s="79" t="b">
        <v>0</v>
      </c>
      <c r="G430" s="79" t="b">
        <v>0</v>
      </c>
    </row>
    <row r="431" spans="1:7" ht="15">
      <c r="A431" s="111" t="s">
        <v>1965</v>
      </c>
      <c r="B431" s="79">
        <v>2</v>
      </c>
      <c r="C431" s="115">
        <v>0.0013033170384864428</v>
      </c>
      <c r="D431" s="79" t="s">
        <v>1595</v>
      </c>
      <c r="E431" s="79" t="b">
        <v>0</v>
      </c>
      <c r="F431" s="79" t="b">
        <v>0</v>
      </c>
      <c r="G431" s="79" t="b">
        <v>0</v>
      </c>
    </row>
    <row r="432" spans="1:7" ht="15">
      <c r="A432" s="111" t="s">
        <v>1966</v>
      </c>
      <c r="B432" s="79">
        <v>2</v>
      </c>
      <c r="C432" s="115">
        <v>0.0013033170384864428</v>
      </c>
      <c r="D432" s="79" t="s">
        <v>1595</v>
      </c>
      <c r="E432" s="79" t="b">
        <v>0</v>
      </c>
      <c r="F432" s="79" t="b">
        <v>0</v>
      </c>
      <c r="G432" s="79" t="b">
        <v>0</v>
      </c>
    </row>
    <row r="433" spans="1:7" ht="15">
      <c r="A433" s="111" t="s">
        <v>1967</v>
      </c>
      <c r="B433" s="79">
        <v>2</v>
      </c>
      <c r="C433" s="115">
        <v>0.0013033170384864428</v>
      </c>
      <c r="D433" s="79" t="s">
        <v>1595</v>
      </c>
      <c r="E433" s="79" t="b">
        <v>0</v>
      </c>
      <c r="F433" s="79" t="b">
        <v>0</v>
      </c>
      <c r="G433" s="79" t="b">
        <v>0</v>
      </c>
    </row>
    <row r="434" spans="1:7" ht="15">
      <c r="A434" s="111" t="s">
        <v>1968</v>
      </c>
      <c r="B434" s="79">
        <v>2</v>
      </c>
      <c r="C434" s="115">
        <v>0.0013033170384864428</v>
      </c>
      <c r="D434" s="79" t="s">
        <v>1595</v>
      </c>
      <c r="E434" s="79" t="b">
        <v>0</v>
      </c>
      <c r="F434" s="79" t="b">
        <v>0</v>
      </c>
      <c r="G434" s="79" t="b">
        <v>0</v>
      </c>
    </row>
    <row r="435" spans="1:7" ht="15">
      <c r="A435" s="111" t="s">
        <v>1454</v>
      </c>
      <c r="B435" s="79">
        <v>2</v>
      </c>
      <c r="C435" s="115">
        <v>0.0011392232823327327</v>
      </c>
      <c r="D435" s="79" t="s">
        <v>1595</v>
      </c>
      <c r="E435" s="79" t="b">
        <v>0</v>
      </c>
      <c r="F435" s="79" t="b">
        <v>0</v>
      </c>
      <c r="G435" s="79" t="b">
        <v>0</v>
      </c>
    </row>
    <row r="436" spans="1:7" ht="15">
      <c r="A436" s="111" t="s">
        <v>1969</v>
      </c>
      <c r="B436" s="79">
        <v>2</v>
      </c>
      <c r="C436" s="115">
        <v>0.0011392232823327327</v>
      </c>
      <c r="D436" s="79" t="s">
        <v>1595</v>
      </c>
      <c r="E436" s="79" t="b">
        <v>0</v>
      </c>
      <c r="F436" s="79" t="b">
        <v>0</v>
      </c>
      <c r="G436" s="79" t="b">
        <v>0</v>
      </c>
    </row>
    <row r="437" spans="1:7" ht="15">
      <c r="A437" s="111" t="s">
        <v>1970</v>
      </c>
      <c r="B437" s="79">
        <v>2</v>
      </c>
      <c r="C437" s="115">
        <v>0.0011392232823327327</v>
      </c>
      <c r="D437" s="79" t="s">
        <v>1595</v>
      </c>
      <c r="E437" s="79" t="b">
        <v>0</v>
      </c>
      <c r="F437" s="79" t="b">
        <v>0</v>
      </c>
      <c r="G437" s="79" t="b">
        <v>0</v>
      </c>
    </row>
    <row r="438" spans="1:7" ht="15">
      <c r="A438" s="111" t="s">
        <v>1971</v>
      </c>
      <c r="B438" s="79">
        <v>2</v>
      </c>
      <c r="C438" s="115">
        <v>0.0011392232823327327</v>
      </c>
      <c r="D438" s="79" t="s">
        <v>1595</v>
      </c>
      <c r="E438" s="79" t="b">
        <v>0</v>
      </c>
      <c r="F438" s="79" t="b">
        <v>0</v>
      </c>
      <c r="G438" s="79" t="b">
        <v>0</v>
      </c>
    </row>
    <row r="439" spans="1:7" ht="15">
      <c r="A439" s="111" t="s">
        <v>1972</v>
      </c>
      <c r="B439" s="79">
        <v>2</v>
      </c>
      <c r="C439" s="115">
        <v>0.0011392232823327327</v>
      </c>
      <c r="D439" s="79" t="s">
        <v>1595</v>
      </c>
      <c r="E439" s="79" t="b">
        <v>0</v>
      </c>
      <c r="F439" s="79" t="b">
        <v>0</v>
      </c>
      <c r="G439" s="79" t="b">
        <v>0</v>
      </c>
    </row>
    <row r="440" spans="1:7" ht="15">
      <c r="A440" s="111" t="s">
        <v>1973</v>
      </c>
      <c r="B440" s="79">
        <v>2</v>
      </c>
      <c r="C440" s="115">
        <v>0.0011392232823327327</v>
      </c>
      <c r="D440" s="79" t="s">
        <v>1595</v>
      </c>
      <c r="E440" s="79" t="b">
        <v>0</v>
      </c>
      <c r="F440" s="79" t="b">
        <v>0</v>
      </c>
      <c r="G440" s="79" t="b">
        <v>0</v>
      </c>
    </row>
    <row r="441" spans="1:7" ht="15">
      <c r="A441" s="111" t="s">
        <v>1974</v>
      </c>
      <c r="B441" s="79">
        <v>2</v>
      </c>
      <c r="C441" s="115">
        <v>0.0011392232823327327</v>
      </c>
      <c r="D441" s="79" t="s">
        <v>1595</v>
      </c>
      <c r="E441" s="79" t="b">
        <v>0</v>
      </c>
      <c r="F441" s="79" t="b">
        <v>0</v>
      </c>
      <c r="G441" s="79" t="b">
        <v>0</v>
      </c>
    </row>
    <row r="442" spans="1:7" ht="15">
      <c r="A442" s="111" t="s">
        <v>1975</v>
      </c>
      <c r="B442" s="79">
        <v>2</v>
      </c>
      <c r="C442" s="115">
        <v>0.0011392232823327327</v>
      </c>
      <c r="D442" s="79" t="s">
        <v>1595</v>
      </c>
      <c r="E442" s="79" t="b">
        <v>0</v>
      </c>
      <c r="F442" s="79" t="b">
        <v>1</v>
      </c>
      <c r="G442" s="79" t="b">
        <v>0</v>
      </c>
    </row>
    <row r="443" spans="1:7" ht="15">
      <c r="A443" s="111" t="s">
        <v>1518</v>
      </c>
      <c r="B443" s="79">
        <v>2</v>
      </c>
      <c r="C443" s="115">
        <v>0.0011392232823327327</v>
      </c>
      <c r="D443" s="79" t="s">
        <v>1595</v>
      </c>
      <c r="E443" s="79" t="b">
        <v>0</v>
      </c>
      <c r="F443" s="79" t="b">
        <v>0</v>
      </c>
      <c r="G443" s="79" t="b">
        <v>0</v>
      </c>
    </row>
    <row r="444" spans="1:7" ht="15">
      <c r="A444" s="111" t="s">
        <v>1976</v>
      </c>
      <c r="B444" s="79">
        <v>2</v>
      </c>
      <c r="C444" s="115">
        <v>0.0011392232823327327</v>
      </c>
      <c r="D444" s="79" t="s">
        <v>1595</v>
      </c>
      <c r="E444" s="79" t="b">
        <v>0</v>
      </c>
      <c r="F444" s="79" t="b">
        <v>0</v>
      </c>
      <c r="G444" s="79" t="b">
        <v>0</v>
      </c>
    </row>
    <row r="445" spans="1:7" ht="15">
      <c r="A445" s="111" t="s">
        <v>1977</v>
      </c>
      <c r="B445" s="79">
        <v>2</v>
      </c>
      <c r="C445" s="115">
        <v>0.0011392232823327327</v>
      </c>
      <c r="D445" s="79" t="s">
        <v>1595</v>
      </c>
      <c r="E445" s="79" t="b">
        <v>0</v>
      </c>
      <c r="F445" s="79" t="b">
        <v>0</v>
      </c>
      <c r="G445" s="79" t="b">
        <v>0</v>
      </c>
    </row>
    <row r="446" spans="1:7" ht="15">
      <c r="A446" s="111" t="s">
        <v>1978</v>
      </c>
      <c r="B446" s="79">
        <v>2</v>
      </c>
      <c r="C446" s="115">
        <v>0.0011392232823327327</v>
      </c>
      <c r="D446" s="79" t="s">
        <v>1595</v>
      </c>
      <c r="E446" s="79" t="b">
        <v>0</v>
      </c>
      <c r="F446" s="79" t="b">
        <v>0</v>
      </c>
      <c r="G446" s="79" t="b">
        <v>0</v>
      </c>
    </row>
    <row r="447" spans="1:7" ht="15">
      <c r="A447" s="111" t="s">
        <v>1979</v>
      </c>
      <c r="B447" s="79">
        <v>2</v>
      </c>
      <c r="C447" s="115">
        <v>0.0011392232823327327</v>
      </c>
      <c r="D447" s="79" t="s">
        <v>1595</v>
      </c>
      <c r="E447" s="79" t="b">
        <v>0</v>
      </c>
      <c r="F447" s="79" t="b">
        <v>0</v>
      </c>
      <c r="G447" s="79" t="b">
        <v>0</v>
      </c>
    </row>
    <row r="448" spans="1:7" ht="15">
      <c r="A448" s="111" t="s">
        <v>1553</v>
      </c>
      <c r="B448" s="79">
        <v>2</v>
      </c>
      <c r="C448" s="115">
        <v>0.0011392232823327327</v>
      </c>
      <c r="D448" s="79" t="s">
        <v>1595</v>
      </c>
      <c r="E448" s="79" t="b">
        <v>0</v>
      </c>
      <c r="F448" s="79" t="b">
        <v>0</v>
      </c>
      <c r="G448" s="79" t="b">
        <v>0</v>
      </c>
    </row>
    <row r="449" spans="1:7" ht="15">
      <c r="A449" s="111" t="s">
        <v>1980</v>
      </c>
      <c r="B449" s="79">
        <v>2</v>
      </c>
      <c r="C449" s="115">
        <v>0.0011392232823327327</v>
      </c>
      <c r="D449" s="79" t="s">
        <v>1595</v>
      </c>
      <c r="E449" s="79" t="b">
        <v>0</v>
      </c>
      <c r="F449" s="79" t="b">
        <v>0</v>
      </c>
      <c r="G449" s="79" t="b">
        <v>0</v>
      </c>
    </row>
    <row r="450" spans="1:7" ht="15">
      <c r="A450" s="111" t="s">
        <v>1981</v>
      </c>
      <c r="B450" s="79">
        <v>2</v>
      </c>
      <c r="C450" s="115">
        <v>0.0011392232823327327</v>
      </c>
      <c r="D450" s="79" t="s">
        <v>1595</v>
      </c>
      <c r="E450" s="79" t="b">
        <v>0</v>
      </c>
      <c r="F450" s="79" t="b">
        <v>0</v>
      </c>
      <c r="G450" s="79" t="b">
        <v>0</v>
      </c>
    </row>
    <row r="451" spans="1:7" ht="15">
      <c r="A451" s="111" t="s">
        <v>1982</v>
      </c>
      <c r="B451" s="79">
        <v>2</v>
      </c>
      <c r="C451" s="115">
        <v>0.0011392232823327327</v>
      </c>
      <c r="D451" s="79" t="s">
        <v>1595</v>
      </c>
      <c r="E451" s="79" t="b">
        <v>1</v>
      </c>
      <c r="F451" s="79" t="b">
        <v>0</v>
      </c>
      <c r="G451" s="79" t="b">
        <v>0</v>
      </c>
    </row>
    <row r="452" spans="1:7" ht="15">
      <c r="A452" s="111" t="s">
        <v>1983</v>
      </c>
      <c r="B452" s="79">
        <v>2</v>
      </c>
      <c r="C452" s="115">
        <v>0.0011392232823327327</v>
      </c>
      <c r="D452" s="79" t="s">
        <v>1595</v>
      </c>
      <c r="E452" s="79" t="b">
        <v>0</v>
      </c>
      <c r="F452" s="79" t="b">
        <v>0</v>
      </c>
      <c r="G452" s="79" t="b">
        <v>0</v>
      </c>
    </row>
    <row r="453" spans="1:7" ht="15">
      <c r="A453" s="111" t="s">
        <v>1562</v>
      </c>
      <c r="B453" s="79">
        <v>2</v>
      </c>
      <c r="C453" s="115">
        <v>0.0011392232823327327</v>
      </c>
      <c r="D453" s="79" t="s">
        <v>1595</v>
      </c>
      <c r="E453" s="79" t="b">
        <v>0</v>
      </c>
      <c r="F453" s="79" t="b">
        <v>0</v>
      </c>
      <c r="G453" s="79" t="b">
        <v>0</v>
      </c>
    </row>
    <row r="454" spans="1:7" ht="15">
      <c r="A454" s="111" t="s">
        <v>1984</v>
      </c>
      <c r="B454" s="79">
        <v>2</v>
      </c>
      <c r="C454" s="115">
        <v>0.0011392232823327327</v>
      </c>
      <c r="D454" s="79" t="s">
        <v>1595</v>
      </c>
      <c r="E454" s="79" t="b">
        <v>0</v>
      </c>
      <c r="F454" s="79" t="b">
        <v>0</v>
      </c>
      <c r="G454" s="79" t="b">
        <v>0</v>
      </c>
    </row>
    <row r="455" spans="1:7" ht="15">
      <c r="A455" s="111" t="s">
        <v>1985</v>
      </c>
      <c r="B455" s="79">
        <v>2</v>
      </c>
      <c r="C455" s="115">
        <v>0.0011392232823327327</v>
      </c>
      <c r="D455" s="79" t="s">
        <v>1595</v>
      </c>
      <c r="E455" s="79" t="b">
        <v>1</v>
      </c>
      <c r="F455" s="79" t="b">
        <v>0</v>
      </c>
      <c r="G455" s="79" t="b">
        <v>0</v>
      </c>
    </row>
    <row r="456" spans="1:7" ht="15">
      <c r="A456" s="111" t="s">
        <v>1986</v>
      </c>
      <c r="B456" s="79">
        <v>2</v>
      </c>
      <c r="C456" s="115">
        <v>0.0011392232823327327</v>
      </c>
      <c r="D456" s="79" t="s">
        <v>1595</v>
      </c>
      <c r="E456" s="79" t="b">
        <v>0</v>
      </c>
      <c r="F456" s="79" t="b">
        <v>0</v>
      </c>
      <c r="G456" s="79" t="b">
        <v>0</v>
      </c>
    </row>
    <row r="457" spans="1:7" ht="15">
      <c r="A457" s="111" t="s">
        <v>1987</v>
      </c>
      <c r="B457" s="79">
        <v>2</v>
      </c>
      <c r="C457" s="115">
        <v>0.0011392232823327327</v>
      </c>
      <c r="D457" s="79" t="s">
        <v>1595</v>
      </c>
      <c r="E457" s="79" t="b">
        <v>0</v>
      </c>
      <c r="F457" s="79" t="b">
        <v>0</v>
      </c>
      <c r="G457" s="79" t="b">
        <v>0</v>
      </c>
    </row>
    <row r="458" spans="1:7" ht="15">
      <c r="A458" s="111" t="s">
        <v>1988</v>
      </c>
      <c r="B458" s="79">
        <v>2</v>
      </c>
      <c r="C458" s="115">
        <v>0.0011392232823327327</v>
      </c>
      <c r="D458" s="79" t="s">
        <v>1595</v>
      </c>
      <c r="E458" s="79" t="b">
        <v>0</v>
      </c>
      <c r="F458" s="79" t="b">
        <v>0</v>
      </c>
      <c r="G458" s="79" t="b">
        <v>0</v>
      </c>
    </row>
    <row r="459" spans="1:7" ht="15">
      <c r="A459" s="111" t="s">
        <v>1989</v>
      </c>
      <c r="B459" s="79">
        <v>2</v>
      </c>
      <c r="C459" s="115">
        <v>0.0011392232823327327</v>
      </c>
      <c r="D459" s="79" t="s">
        <v>1595</v>
      </c>
      <c r="E459" s="79" t="b">
        <v>0</v>
      </c>
      <c r="F459" s="79" t="b">
        <v>0</v>
      </c>
      <c r="G459" s="79" t="b">
        <v>0</v>
      </c>
    </row>
    <row r="460" spans="1:7" ht="15">
      <c r="A460" s="111" t="s">
        <v>1990</v>
      </c>
      <c r="B460" s="79">
        <v>2</v>
      </c>
      <c r="C460" s="115">
        <v>0.0011392232823327327</v>
      </c>
      <c r="D460" s="79" t="s">
        <v>1595</v>
      </c>
      <c r="E460" s="79" t="b">
        <v>0</v>
      </c>
      <c r="F460" s="79" t="b">
        <v>0</v>
      </c>
      <c r="G460" s="79" t="b">
        <v>0</v>
      </c>
    </row>
    <row r="461" spans="1:7" ht="15">
      <c r="A461" s="111" t="s">
        <v>1991</v>
      </c>
      <c r="B461" s="79">
        <v>2</v>
      </c>
      <c r="C461" s="115">
        <v>0.0011392232823327327</v>
      </c>
      <c r="D461" s="79" t="s">
        <v>1595</v>
      </c>
      <c r="E461" s="79" t="b">
        <v>0</v>
      </c>
      <c r="F461" s="79" t="b">
        <v>0</v>
      </c>
      <c r="G461" s="79" t="b">
        <v>0</v>
      </c>
    </row>
    <row r="462" spans="1:7" ht="15">
      <c r="A462" s="111" t="s">
        <v>1992</v>
      </c>
      <c r="B462" s="79">
        <v>2</v>
      </c>
      <c r="C462" s="115">
        <v>0.0011392232823327327</v>
      </c>
      <c r="D462" s="79" t="s">
        <v>1595</v>
      </c>
      <c r="E462" s="79" t="b">
        <v>1</v>
      </c>
      <c r="F462" s="79" t="b">
        <v>0</v>
      </c>
      <c r="G462" s="79" t="b">
        <v>0</v>
      </c>
    </row>
    <row r="463" spans="1:7" ht="15">
      <c r="A463" s="111" t="s">
        <v>1993</v>
      </c>
      <c r="B463" s="79">
        <v>2</v>
      </c>
      <c r="C463" s="115">
        <v>0.0011392232823327327</v>
      </c>
      <c r="D463" s="79" t="s">
        <v>1595</v>
      </c>
      <c r="E463" s="79" t="b">
        <v>0</v>
      </c>
      <c r="F463" s="79" t="b">
        <v>0</v>
      </c>
      <c r="G463" s="79" t="b">
        <v>0</v>
      </c>
    </row>
    <row r="464" spans="1:7" ht="15">
      <c r="A464" s="111" t="s">
        <v>1994</v>
      </c>
      <c r="B464" s="79">
        <v>2</v>
      </c>
      <c r="C464" s="115">
        <v>0.0011392232823327327</v>
      </c>
      <c r="D464" s="79" t="s">
        <v>1595</v>
      </c>
      <c r="E464" s="79" t="b">
        <v>0</v>
      </c>
      <c r="F464" s="79" t="b">
        <v>0</v>
      </c>
      <c r="G464" s="79" t="b">
        <v>0</v>
      </c>
    </row>
    <row r="465" spans="1:7" ht="15">
      <c r="A465" s="111" t="s">
        <v>1995</v>
      </c>
      <c r="B465" s="79">
        <v>2</v>
      </c>
      <c r="C465" s="115">
        <v>0.0011392232823327327</v>
      </c>
      <c r="D465" s="79" t="s">
        <v>1595</v>
      </c>
      <c r="E465" s="79" t="b">
        <v>0</v>
      </c>
      <c r="F465" s="79" t="b">
        <v>0</v>
      </c>
      <c r="G465" s="79" t="b">
        <v>0</v>
      </c>
    </row>
    <row r="466" spans="1:7" ht="15">
      <c r="A466" s="111" t="s">
        <v>1996</v>
      </c>
      <c r="B466" s="79">
        <v>2</v>
      </c>
      <c r="C466" s="115">
        <v>0.0011392232823327327</v>
      </c>
      <c r="D466" s="79" t="s">
        <v>1595</v>
      </c>
      <c r="E466" s="79" t="b">
        <v>0</v>
      </c>
      <c r="F466" s="79" t="b">
        <v>0</v>
      </c>
      <c r="G466" s="79" t="b">
        <v>0</v>
      </c>
    </row>
    <row r="467" spans="1:7" ht="15">
      <c r="A467" s="111" t="s">
        <v>1485</v>
      </c>
      <c r="B467" s="79">
        <v>2</v>
      </c>
      <c r="C467" s="115">
        <v>0.0011392232823327327</v>
      </c>
      <c r="D467" s="79" t="s">
        <v>1595</v>
      </c>
      <c r="E467" s="79" t="b">
        <v>0</v>
      </c>
      <c r="F467" s="79" t="b">
        <v>1</v>
      </c>
      <c r="G467" s="79" t="b">
        <v>0</v>
      </c>
    </row>
    <row r="468" spans="1:7" ht="15">
      <c r="A468" s="111" t="s">
        <v>1997</v>
      </c>
      <c r="B468" s="79">
        <v>2</v>
      </c>
      <c r="C468" s="115">
        <v>0.0011392232823327327</v>
      </c>
      <c r="D468" s="79" t="s">
        <v>1595</v>
      </c>
      <c r="E468" s="79" t="b">
        <v>0</v>
      </c>
      <c r="F468" s="79" t="b">
        <v>0</v>
      </c>
      <c r="G468" s="79" t="b">
        <v>0</v>
      </c>
    </row>
    <row r="469" spans="1:7" ht="15">
      <c r="A469" s="111" t="s">
        <v>1998</v>
      </c>
      <c r="B469" s="79">
        <v>2</v>
      </c>
      <c r="C469" s="115">
        <v>0.0011392232823327327</v>
      </c>
      <c r="D469" s="79" t="s">
        <v>1595</v>
      </c>
      <c r="E469" s="79" t="b">
        <v>0</v>
      </c>
      <c r="F469" s="79" t="b">
        <v>0</v>
      </c>
      <c r="G469" s="79" t="b">
        <v>0</v>
      </c>
    </row>
    <row r="470" spans="1:7" ht="15">
      <c r="A470" s="111" t="s">
        <v>1999</v>
      </c>
      <c r="B470" s="79">
        <v>2</v>
      </c>
      <c r="C470" s="115">
        <v>0.0011392232823327327</v>
      </c>
      <c r="D470" s="79" t="s">
        <v>1595</v>
      </c>
      <c r="E470" s="79" t="b">
        <v>0</v>
      </c>
      <c r="F470" s="79" t="b">
        <v>0</v>
      </c>
      <c r="G470" s="79" t="b">
        <v>0</v>
      </c>
    </row>
    <row r="471" spans="1:7" ht="15">
      <c r="A471" s="111" t="s">
        <v>2000</v>
      </c>
      <c r="B471" s="79">
        <v>2</v>
      </c>
      <c r="C471" s="115">
        <v>0.0011392232823327327</v>
      </c>
      <c r="D471" s="79" t="s">
        <v>1595</v>
      </c>
      <c r="E471" s="79" t="b">
        <v>0</v>
      </c>
      <c r="F471" s="79" t="b">
        <v>0</v>
      </c>
      <c r="G471" s="79" t="b">
        <v>0</v>
      </c>
    </row>
    <row r="472" spans="1:7" ht="15">
      <c r="A472" s="111" t="s">
        <v>2001</v>
      </c>
      <c r="B472" s="79">
        <v>2</v>
      </c>
      <c r="C472" s="115">
        <v>0.0011392232823327327</v>
      </c>
      <c r="D472" s="79" t="s">
        <v>1595</v>
      </c>
      <c r="E472" s="79" t="b">
        <v>0</v>
      </c>
      <c r="F472" s="79" t="b">
        <v>0</v>
      </c>
      <c r="G472" s="79" t="b">
        <v>0</v>
      </c>
    </row>
    <row r="473" spans="1:7" ht="15">
      <c r="A473" s="111" t="s">
        <v>2002</v>
      </c>
      <c r="B473" s="79">
        <v>2</v>
      </c>
      <c r="C473" s="115">
        <v>0.0011392232823327327</v>
      </c>
      <c r="D473" s="79" t="s">
        <v>1595</v>
      </c>
      <c r="E473" s="79" t="b">
        <v>0</v>
      </c>
      <c r="F473" s="79" t="b">
        <v>0</v>
      </c>
      <c r="G473" s="79" t="b">
        <v>0</v>
      </c>
    </row>
    <row r="474" spans="1:7" ht="15">
      <c r="A474" s="111" t="s">
        <v>2003</v>
      </c>
      <c r="B474" s="79">
        <v>2</v>
      </c>
      <c r="C474" s="115">
        <v>0.0011392232823327327</v>
      </c>
      <c r="D474" s="79" t="s">
        <v>1595</v>
      </c>
      <c r="E474" s="79" t="b">
        <v>0</v>
      </c>
      <c r="F474" s="79" t="b">
        <v>0</v>
      </c>
      <c r="G474" s="79" t="b">
        <v>0</v>
      </c>
    </row>
    <row r="475" spans="1:7" ht="15">
      <c r="A475" s="111" t="s">
        <v>2004</v>
      </c>
      <c r="B475" s="79">
        <v>2</v>
      </c>
      <c r="C475" s="115">
        <v>0.0011392232823327327</v>
      </c>
      <c r="D475" s="79" t="s">
        <v>1595</v>
      </c>
      <c r="E475" s="79" t="b">
        <v>0</v>
      </c>
      <c r="F475" s="79" t="b">
        <v>0</v>
      </c>
      <c r="G475" s="79" t="b">
        <v>0</v>
      </c>
    </row>
    <row r="476" spans="1:7" ht="15">
      <c r="A476" s="111" t="s">
        <v>2005</v>
      </c>
      <c r="B476" s="79">
        <v>2</v>
      </c>
      <c r="C476" s="115">
        <v>0.0011392232823327327</v>
      </c>
      <c r="D476" s="79" t="s">
        <v>1595</v>
      </c>
      <c r="E476" s="79" t="b">
        <v>0</v>
      </c>
      <c r="F476" s="79" t="b">
        <v>0</v>
      </c>
      <c r="G476" s="79" t="b">
        <v>0</v>
      </c>
    </row>
    <row r="477" spans="1:7" ht="15">
      <c r="A477" s="111" t="s">
        <v>1587</v>
      </c>
      <c r="B477" s="79">
        <v>2</v>
      </c>
      <c r="C477" s="115">
        <v>0.0011392232823327327</v>
      </c>
      <c r="D477" s="79" t="s">
        <v>1595</v>
      </c>
      <c r="E477" s="79" t="b">
        <v>0</v>
      </c>
      <c r="F477" s="79" t="b">
        <v>0</v>
      </c>
      <c r="G477" s="79" t="b">
        <v>0</v>
      </c>
    </row>
    <row r="478" spans="1:7" ht="15">
      <c r="A478" s="111" t="s">
        <v>2006</v>
      </c>
      <c r="B478" s="79">
        <v>2</v>
      </c>
      <c r="C478" s="115">
        <v>0.0011392232823327327</v>
      </c>
      <c r="D478" s="79" t="s">
        <v>1595</v>
      </c>
      <c r="E478" s="79" t="b">
        <v>0</v>
      </c>
      <c r="F478" s="79" t="b">
        <v>0</v>
      </c>
      <c r="G478" s="79" t="b">
        <v>0</v>
      </c>
    </row>
    <row r="479" spans="1:7" ht="15">
      <c r="A479" s="111" t="s">
        <v>2007</v>
      </c>
      <c r="B479" s="79">
        <v>2</v>
      </c>
      <c r="C479" s="115">
        <v>0.0011392232823327327</v>
      </c>
      <c r="D479" s="79" t="s">
        <v>1595</v>
      </c>
      <c r="E479" s="79" t="b">
        <v>0</v>
      </c>
      <c r="F479" s="79" t="b">
        <v>0</v>
      </c>
      <c r="G479" s="79" t="b">
        <v>0</v>
      </c>
    </row>
    <row r="480" spans="1:7" ht="15">
      <c r="A480" s="111" t="s">
        <v>2008</v>
      </c>
      <c r="B480" s="79">
        <v>2</v>
      </c>
      <c r="C480" s="115">
        <v>0.0011392232823327327</v>
      </c>
      <c r="D480" s="79" t="s">
        <v>1595</v>
      </c>
      <c r="E480" s="79" t="b">
        <v>1</v>
      </c>
      <c r="F480" s="79" t="b">
        <v>0</v>
      </c>
      <c r="G480" s="79" t="b">
        <v>0</v>
      </c>
    </row>
    <row r="481" spans="1:7" ht="15">
      <c r="A481" s="111" t="s">
        <v>2009</v>
      </c>
      <c r="B481" s="79">
        <v>2</v>
      </c>
      <c r="C481" s="115">
        <v>0.0011392232823327327</v>
      </c>
      <c r="D481" s="79" t="s">
        <v>1595</v>
      </c>
      <c r="E481" s="79" t="b">
        <v>0</v>
      </c>
      <c r="F481" s="79" t="b">
        <v>0</v>
      </c>
      <c r="G481" s="79" t="b">
        <v>0</v>
      </c>
    </row>
    <row r="482" spans="1:7" ht="15">
      <c r="A482" s="111" t="s">
        <v>2010</v>
      </c>
      <c r="B482" s="79">
        <v>2</v>
      </c>
      <c r="C482" s="115">
        <v>0.0011392232823327327</v>
      </c>
      <c r="D482" s="79" t="s">
        <v>1595</v>
      </c>
      <c r="E482" s="79" t="b">
        <v>0</v>
      </c>
      <c r="F482" s="79" t="b">
        <v>0</v>
      </c>
      <c r="G482" s="79" t="b">
        <v>0</v>
      </c>
    </row>
    <row r="483" spans="1:7" ht="15">
      <c r="A483" s="111" t="s">
        <v>2011</v>
      </c>
      <c r="B483" s="79">
        <v>2</v>
      </c>
      <c r="C483" s="115">
        <v>0.0011392232823327327</v>
      </c>
      <c r="D483" s="79" t="s">
        <v>1595</v>
      </c>
      <c r="E483" s="79" t="b">
        <v>0</v>
      </c>
      <c r="F483" s="79" t="b">
        <v>0</v>
      </c>
      <c r="G483" s="79" t="b">
        <v>0</v>
      </c>
    </row>
    <row r="484" spans="1:7" ht="15">
      <c r="A484" s="111" t="s">
        <v>2012</v>
      </c>
      <c r="B484" s="79">
        <v>2</v>
      </c>
      <c r="C484" s="115">
        <v>0.0011392232823327327</v>
      </c>
      <c r="D484" s="79" t="s">
        <v>1595</v>
      </c>
      <c r="E484" s="79" t="b">
        <v>0</v>
      </c>
      <c r="F484" s="79" t="b">
        <v>0</v>
      </c>
      <c r="G484" s="79" t="b">
        <v>0</v>
      </c>
    </row>
    <row r="485" spans="1:7" ht="15">
      <c r="A485" s="111" t="s">
        <v>2013</v>
      </c>
      <c r="B485" s="79">
        <v>2</v>
      </c>
      <c r="C485" s="115">
        <v>0.0011392232823327327</v>
      </c>
      <c r="D485" s="79" t="s">
        <v>1595</v>
      </c>
      <c r="E485" s="79" t="b">
        <v>1</v>
      </c>
      <c r="F485" s="79" t="b">
        <v>0</v>
      </c>
      <c r="G485" s="79" t="b">
        <v>0</v>
      </c>
    </row>
    <row r="486" spans="1:7" ht="15">
      <c r="A486" s="111" t="s">
        <v>2014</v>
      </c>
      <c r="B486" s="79">
        <v>2</v>
      </c>
      <c r="C486" s="115">
        <v>0.0011392232823327327</v>
      </c>
      <c r="D486" s="79" t="s">
        <v>1595</v>
      </c>
      <c r="E486" s="79" t="b">
        <v>0</v>
      </c>
      <c r="F486" s="79" t="b">
        <v>0</v>
      </c>
      <c r="G486" s="79" t="b">
        <v>0</v>
      </c>
    </row>
    <row r="487" spans="1:7" ht="15">
      <c r="A487" s="111" t="s">
        <v>2015</v>
      </c>
      <c r="B487" s="79">
        <v>2</v>
      </c>
      <c r="C487" s="115">
        <v>0.0011392232823327327</v>
      </c>
      <c r="D487" s="79" t="s">
        <v>1595</v>
      </c>
      <c r="E487" s="79" t="b">
        <v>0</v>
      </c>
      <c r="F487" s="79" t="b">
        <v>0</v>
      </c>
      <c r="G487" s="79" t="b">
        <v>0</v>
      </c>
    </row>
    <row r="488" spans="1:7" ht="15">
      <c r="A488" s="111" t="s">
        <v>2016</v>
      </c>
      <c r="B488" s="79">
        <v>2</v>
      </c>
      <c r="C488" s="115">
        <v>0.0011392232823327327</v>
      </c>
      <c r="D488" s="79" t="s">
        <v>1595</v>
      </c>
      <c r="E488" s="79" t="b">
        <v>0</v>
      </c>
      <c r="F488" s="79" t="b">
        <v>0</v>
      </c>
      <c r="G488" s="79" t="b">
        <v>0</v>
      </c>
    </row>
    <row r="489" spans="1:7" ht="15">
      <c r="A489" s="111" t="s">
        <v>1576</v>
      </c>
      <c r="B489" s="79">
        <v>2</v>
      </c>
      <c r="C489" s="115">
        <v>0.0011392232823327327</v>
      </c>
      <c r="D489" s="79" t="s">
        <v>1595</v>
      </c>
      <c r="E489" s="79" t="b">
        <v>0</v>
      </c>
      <c r="F489" s="79" t="b">
        <v>0</v>
      </c>
      <c r="G489" s="79" t="b">
        <v>0</v>
      </c>
    </row>
    <row r="490" spans="1:7" ht="15">
      <c r="A490" s="111" t="s">
        <v>2017</v>
      </c>
      <c r="B490" s="79">
        <v>2</v>
      </c>
      <c r="C490" s="115">
        <v>0.0013033170384864428</v>
      </c>
      <c r="D490" s="79" t="s">
        <v>1595</v>
      </c>
      <c r="E490" s="79" t="b">
        <v>0</v>
      </c>
      <c r="F490" s="79" t="b">
        <v>0</v>
      </c>
      <c r="G490" s="79" t="b">
        <v>0</v>
      </c>
    </row>
    <row r="491" spans="1:7" ht="15">
      <c r="A491" s="111" t="s">
        <v>2018</v>
      </c>
      <c r="B491" s="79">
        <v>2</v>
      </c>
      <c r="C491" s="115">
        <v>0.0011392232823327327</v>
      </c>
      <c r="D491" s="79" t="s">
        <v>1595</v>
      </c>
      <c r="E491" s="79" t="b">
        <v>0</v>
      </c>
      <c r="F491" s="79" t="b">
        <v>0</v>
      </c>
      <c r="G491" s="79" t="b">
        <v>0</v>
      </c>
    </row>
    <row r="492" spans="1:7" ht="15">
      <c r="A492" s="111" t="s">
        <v>1578</v>
      </c>
      <c r="B492" s="79">
        <v>2</v>
      </c>
      <c r="C492" s="115">
        <v>0.0011392232823327327</v>
      </c>
      <c r="D492" s="79" t="s">
        <v>1595</v>
      </c>
      <c r="E492" s="79" t="b">
        <v>0</v>
      </c>
      <c r="F492" s="79" t="b">
        <v>0</v>
      </c>
      <c r="G492" s="79" t="b">
        <v>0</v>
      </c>
    </row>
    <row r="493" spans="1:7" ht="15">
      <c r="A493" s="111" t="s">
        <v>2019</v>
      </c>
      <c r="B493" s="79">
        <v>2</v>
      </c>
      <c r="C493" s="115">
        <v>0.0011392232823327327</v>
      </c>
      <c r="D493" s="79" t="s">
        <v>1595</v>
      </c>
      <c r="E493" s="79" t="b">
        <v>0</v>
      </c>
      <c r="F493" s="79" t="b">
        <v>0</v>
      </c>
      <c r="G493" s="79" t="b">
        <v>0</v>
      </c>
    </row>
    <row r="494" spans="1:7" ht="15">
      <c r="A494" s="111" t="s">
        <v>1468</v>
      </c>
      <c r="B494" s="79">
        <v>2</v>
      </c>
      <c r="C494" s="115">
        <v>0.0011392232823327327</v>
      </c>
      <c r="D494" s="79" t="s">
        <v>1595</v>
      </c>
      <c r="E494" s="79" t="b">
        <v>0</v>
      </c>
      <c r="F494" s="79" t="b">
        <v>0</v>
      </c>
      <c r="G494" s="79" t="b">
        <v>0</v>
      </c>
    </row>
    <row r="495" spans="1:7" ht="15">
      <c r="A495" s="111" t="s">
        <v>2020</v>
      </c>
      <c r="B495" s="79">
        <v>2</v>
      </c>
      <c r="C495" s="115">
        <v>0.0011392232823327327</v>
      </c>
      <c r="D495" s="79" t="s">
        <v>1595</v>
      </c>
      <c r="E495" s="79" t="b">
        <v>0</v>
      </c>
      <c r="F495" s="79" t="b">
        <v>0</v>
      </c>
      <c r="G495" s="79" t="b">
        <v>0</v>
      </c>
    </row>
    <row r="496" spans="1:7" ht="15">
      <c r="A496" s="111" t="s">
        <v>2021</v>
      </c>
      <c r="B496" s="79">
        <v>2</v>
      </c>
      <c r="C496" s="115">
        <v>0.0011392232823327327</v>
      </c>
      <c r="D496" s="79" t="s">
        <v>1595</v>
      </c>
      <c r="E496" s="79" t="b">
        <v>0</v>
      </c>
      <c r="F496" s="79" t="b">
        <v>0</v>
      </c>
      <c r="G496" s="79" t="b">
        <v>0</v>
      </c>
    </row>
    <row r="497" spans="1:7" ht="15">
      <c r="A497" s="111" t="s">
        <v>2022</v>
      </c>
      <c r="B497" s="79">
        <v>2</v>
      </c>
      <c r="C497" s="115">
        <v>0.0011392232823327327</v>
      </c>
      <c r="D497" s="79" t="s">
        <v>1595</v>
      </c>
      <c r="E497" s="79" t="b">
        <v>0</v>
      </c>
      <c r="F497" s="79" t="b">
        <v>0</v>
      </c>
      <c r="G497" s="79" t="b">
        <v>0</v>
      </c>
    </row>
    <row r="498" spans="1:7" ht="15">
      <c r="A498" s="111" t="s">
        <v>2023</v>
      </c>
      <c r="B498" s="79">
        <v>2</v>
      </c>
      <c r="C498" s="115">
        <v>0.0011392232823327327</v>
      </c>
      <c r="D498" s="79" t="s">
        <v>1595</v>
      </c>
      <c r="E498" s="79" t="b">
        <v>0</v>
      </c>
      <c r="F498" s="79" t="b">
        <v>0</v>
      </c>
      <c r="G498" s="79" t="b">
        <v>0</v>
      </c>
    </row>
    <row r="499" spans="1:7" ht="15">
      <c r="A499" s="111" t="s">
        <v>2024</v>
      </c>
      <c r="B499" s="79">
        <v>2</v>
      </c>
      <c r="C499" s="115">
        <v>0.0011392232823327327</v>
      </c>
      <c r="D499" s="79" t="s">
        <v>1595</v>
      </c>
      <c r="E499" s="79" t="b">
        <v>0</v>
      </c>
      <c r="F499" s="79" t="b">
        <v>0</v>
      </c>
      <c r="G499" s="79" t="b">
        <v>0</v>
      </c>
    </row>
    <row r="500" spans="1:7" ht="15">
      <c r="A500" s="111" t="s">
        <v>2025</v>
      </c>
      <c r="B500" s="79">
        <v>2</v>
      </c>
      <c r="C500" s="115">
        <v>0.0011392232823327327</v>
      </c>
      <c r="D500" s="79" t="s">
        <v>1595</v>
      </c>
      <c r="E500" s="79" t="b">
        <v>0</v>
      </c>
      <c r="F500" s="79" t="b">
        <v>0</v>
      </c>
      <c r="G500" s="79" t="b">
        <v>0</v>
      </c>
    </row>
    <row r="501" spans="1:7" ht="15">
      <c r="A501" s="111" t="s">
        <v>2026</v>
      </c>
      <c r="B501" s="79">
        <v>2</v>
      </c>
      <c r="C501" s="115">
        <v>0.0011392232823327327</v>
      </c>
      <c r="D501" s="79" t="s">
        <v>1595</v>
      </c>
      <c r="E501" s="79" t="b">
        <v>0</v>
      </c>
      <c r="F501" s="79" t="b">
        <v>0</v>
      </c>
      <c r="G501" s="79" t="b">
        <v>0</v>
      </c>
    </row>
    <row r="502" spans="1:7" ht="15">
      <c r="A502" s="111" t="s">
        <v>2027</v>
      </c>
      <c r="B502" s="79">
        <v>2</v>
      </c>
      <c r="C502" s="115">
        <v>0.0011392232823327327</v>
      </c>
      <c r="D502" s="79" t="s">
        <v>1595</v>
      </c>
      <c r="E502" s="79" t="b">
        <v>0</v>
      </c>
      <c r="F502" s="79" t="b">
        <v>0</v>
      </c>
      <c r="G502" s="79" t="b">
        <v>0</v>
      </c>
    </row>
    <row r="503" spans="1:7" ht="15">
      <c r="A503" s="111" t="s">
        <v>2028</v>
      </c>
      <c r="B503" s="79">
        <v>2</v>
      </c>
      <c r="C503" s="115">
        <v>0.0011392232823327327</v>
      </c>
      <c r="D503" s="79" t="s">
        <v>1595</v>
      </c>
      <c r="E503" s="79" t="b">
        <v>0</v>
      </c>
      <c r="F503" s="79" t="b">
        <v>0</v>
      </c>
      <c r="G503" s="79" t="b">
        <v>0</v>
      </c>
    </row>
    <row r="504" spans="1:7" ht="15">
      <c r="A504" s="111" t="s">
        <v>2029</v>
      </c>
      <c r="B504" s="79">
        <v>2</v>
      </c>
      <c r="C504" s="115">
        <v>0.0011392232823327327</v>
      </c>
      <c r="D504" s="79" t="s">
        <v>1595</v>
      </c>
      <c r="E504" s="79" t="b">
        <v>0</v>
      </c>
      <c r="F504" s="79" t="b">
        <v>0</v>
      </c>
      <c r="G504" s="79" t="b">
        <v>0</v>
      </c>
    </row>
    <row r="505" spans="1:7" ht="15">
      <c r="A505" s="111" t="s">
        <v>2030</v>
      </c>
      <c r="B505" s="79">
        <v>2</v>
      </c>
      <c r="C505" s="115">
        <v>0.0011392232823327327</v>
      </c>
      <c r="D505" s="79" t="s">
        <v>1595</v>
      </c>
      <c r="E505" s="79" t="b">
        <v>0</v>
      </c>
      <c r="F505" s="79" t="b">
        <v>0</v>
      </c>
      <c r="G505" s="79" t="b">
        <v>0</v>
      </c>
    </row>
    <row r="506" spans="1:7" ht="15">
      <c r="A506" s="111" t="s">
        <v>2031</v>
      </c>
      <c r="B506" s="79">
        <v>2</v>
      </c>
      <c r="C506" s="115">
        <v>0.0011392232823327327</v>
      </c>
      <c r="D506" s="79" t="s">
        <v>1595</v>
      </c>
      <c r="E506" s="79" t="b">
        <v>0</v>
      </c>
      <c r="F506" s="79" t="b">
        <v>1</v>
      </c>
      <c r="G506" s="79" t="b">
        <v>0</v>
      </c>
    </row>
    <row r="507" spans="1:7" ht="15">
      <c r="A507" s="111" t="s">
        <v>2032</v>
      </c>
      <c r="B507" s="79">
        <v>2</v>
      </c>
      <c r="C507" s="115">
        <v>0.0011392232823327327</v>
      </c>
      <c r="D507" s="79" t="s">
        <v>1595</v>
      </c>
      <c r="E507" s="79" t="b">
        <v>0</v>
      </c>
      <c r="F507" s="79" t="b">
        <v>0</v>
      </c>
      <c r="G507" s="79" t="b">
        <v>0</v>
      </c>
    </row>
    <row r="508" spans="1:7" ht="15">
      <c r="A508" s="111" t="s">
        <v>2033</v>
      </c>
      <c r="B508" s="79">
        <v>2</v>
      </c>
      <c r="C508" s="115">
        <v>0.0011392232823327327</v>
      </c>
      <c r="D508" s="79" t="s">
        <v>1595</v>
      </c>
      <c r="E508" s="79" t="b">
        <v>1</v>
      </c>
      <c r="F508" s="79" t="b">
        <v>0</v>
      </c>
      <c r="G508" s="79" t="b">
        <v>0</v>
      </c>
    </row>
    <row r="509" spans="1:7" ht="15">
      <c r="A509" s="111" t="s">
        <v>2034</v>
      </c>
      <c r="B509" s="79">
        <v>2</v>
      </c>
      <c r="C509" s="115">
        <v>0.0011392232823327327</v>
      </c>
      <c r="D509" s="79" t="s">
        <v>1595</v>
      </c>
      <c r="E509" s="79" t="b">
        <v>0</v>
      </c>
      <c r="F509" s="79" t="b">
        <v>0</v>
      </c>
      <c r="G509" s="79" t="b">
        <v>0</v>
      </c>
    </row>
    <row r="510" spans="1:7" ht="15">
      <c r="A510" s="111" t="s">
        <v>2035</v>
      </c>
      <c r="B510" s="79">
        <v>2</v>
      </c>
      <c r="C510" s="115">
        <v>0.0013033170384864428</v>
      </c>
      <c r="D510" s="79" t="s">
        <v>1595</v>
      </c>
      <c r="E510" s="79" t="b">
        <v>0</v>
      </c>
      <c r="F510" s="79" t="b">
        <v>1</v>
      </c>
      <c r="G510" s="79" t="b">
        <v>0</v>
      </c>
    </row>
    <row r="511" spans="1:7" ht="15">
      <c r="A511" s="111" t="s">
        <v>2036</v>
      </c>
      <c r="B511" s="79">
        <v>2</v>
      </c>
      <c r="C511" s="115">
        <v>0.0011392232823327327</v>
      </c>
      <c r="D511" s="79" t="s">
        <v>1595</v>
      </c>
      <c r="E511" s="79" t="b">
        <v>0</v>
      </c>
      <c r="F511" s="79" t="b">
        <v>0</v>
      </c>
      <c r="G511" s="79" t="b">
        <v>0</v>
      </c>
    </row>
    <row r="512" spans="1:7" ht="15">
      <c r="A512" s="111" t="s">
        <v>2037</v>
      </c>
      <c r="B512" s="79">
        <v>2</v>
      </c>
      <c r="C512" s="115">
        <v>0.0011392232823327327</v>
      </c>
      <c r="D512" s="79" t="s">
        <v>1595</v>
      </c>
      <c r="E512" s="79" t="b">
        <v>0</v>
      </c>
      <c r="F512" s="79" t="b">
        <v>1</v>
      </c>
      <c r="G512" s="79" t="b">
        <v>0</v>
      </c>
    </row>
    <row r="513" spans="1:7" ht="15">
      <c r="A513" s="111" t="s">
        <v>2038</v>
      </c>
      <c r="B513" s="79">
        <v>2</v>
      </c>
      <c r="C513" s="115">
        <v>0.0011392232823327327</v>
      </c>
      <c r="D513" s="79" t="s">
        <v>1595</v>
      </c>
      <c r="E513" s="79" t="b">
        <v>1</v>
      </c>
      <c r="F513" s="79" t="b">
        <v>0</v>
      </c>
      <c r="G513" s="79" t="b">
        <v>0</v>
      </c>
    </row>
    <row r="514" spans="1:7" ht="15">
      <c r="A514" s="111" t="s">
        <v>2039</v>
      </c>
      <c r="B514" s="79">
        <v>2</v>
      </c>
      <c r="C514" s="115">
        <v>0.0011392232823327327</v>
      </c>
      <c r="D514" s="79" t="s">
        <v>1595</v>
      </c>
      <c r="E514" s="79" t="b">
        <v>0</v>
      </c>
      <c r="F514" s="79" t="b">
        <v>0</v>
      </c>
      <c r="G514" s="79" t="b">
        <v>0</v>
      </c>
    </row>
    <row r="515" spans="1:7" ht="15">
      <c r="A515" s="111" t="s">
        <v>2040</v>
      </c>
      <c r="B515" s="79">
        <v>2</v>
      </c>
      <c r="C515" s="115">
        <v>0.0011392232823327327</v>
      </c>
      <c r="D515" s="79" t="s">
        <v>1595</v>
      </c>
      <c r="E515" s="79" t="b">
        <v>0</v>
      </c>
      <c r="F515" s="79" t="b">
        <v>0</v>
      </c>
      <c r="G515" s="79" t="b">
        <v>0</v>
      </c>
    </row>
    <row r="516" spans="1:7" ht="15">
      <c r="A516" s="111" t="s">
        <v>1531</v>
      </c>
      <c r="B516" s="79">
        <v>2</v>
      </c>
      <c r="C516" s="115">
        <v>0.0011392232823327327</v>
      </c>
      <c r="D516" s="79" t="s">
        <v>1595</v>
      </c>
      <c r="E516" s="79" t="b">
        <v>0</v>
      </c>
      <c r="F516" s="79" t="b">
        <v>0</v>
      </c>
      <c r="G516" s="79" t="b">
        <v>0</v>
      </c>
    </row>
    <row r="517" spans="1:7" ht="15">
      <c r="A517" s="111" t="s">
        <v>2041</v>
      </c>
      <c r="B517" s="79">
        <v>2</v>
      </c>
      <c r="C517" s="115">
        <v>0.0011392232823327327</v>
      </c>
      <c r="D517" s="79" t="s">
        <v>1595</v>
      </c>
      <c r="E517" s="79" t="b">
        <v>0</v>
      </c>
      <c r="F517" s="79" t="b">
        <v>0</v>
      </c>
      <c r="G517" s="79" t="b">
        <v>0</v>
      </c>
    </row>
    <row r="518" spans="1:7" ht="15">
      <c r="A518" s="111" t="s">
        <v>1500</v>
      </c>
      <c r="B518" s="79">
        <v>2</v>
      </c>
      <c r="C518" s="115">
        <v>0.0011392232823327327</v>
      </c>
      <c r="D518" s="79" t="s">
        <v>1595</v>
      </c>
      <c r="E518" s="79" t="b">
        <v>0</v>
      </c>
      <c r="F518" s="79" t="b">
        <v>0</v>
      </c>
      <c r="G518" s="79" t="b">
        <v>0</v>
      </c>
    </row>
    <row r="519" spans="1:7" ht="15">
      <c r="A519" s="111" t="s">
        <v>2042</v>
      </c>
      <c r="B519" s="79">
        <v>2</v>
      </c>
      <c r="C519" s="115">
        <v>0.0011392232823327327</v>
      </c>
      <c r="D519" s="79" t="s">
        <v>1595</v>
      </c>
      <c r="E519" s="79" t="b">
        <v>0</v>
      </c>
      <c r="F519" s="79" t="b">
        <v>0</v>
      </c>
      <c r="G519" s="79" t="b">
        <v>0</v>
      </c>
    </row>
    <row r="520" spans="1:7" ht="15">
      <c r="A520" s="111" t="s">
        <v>2043</v>
      </c>
      <c r="B520" s="79">
        <v>2</v>
      </c>
      <c r="C520" s="115">
        <v>0.0011392232823327327</v>
      </c>
      <c r="D520" s="79" t="s">
        <v>1595</v>
      </c>
      <c r="E520" s="79" t="b">
        <v>0</v>
      </c>
      <c r="F520" s="79" t="b">
        <v>0</v>
      </c>
      <c r="G520" s="79" t="b">
        <v>0</v>
      </c>
    </row>
    <row r="521" spans="1:7" ht="15">
      <c r="A521" s="111" t="s">
        <v>2044</v>
      </c>
      <c r="B521" s="79">
        <v>2</v>
      </c>
      <c r="C521" s="115">
        <v>0.0011392232823327327</v>
      </c>
      <c r="D521" s="79" t="s">
        <v>1595</v>
      </c>
      <c r="E521" s="79" t="b">
        <v>0</v>
      </c>
      <c r="F521" s="79" t="b">
        <v>0</v>
      </c>
      <c r="G521" s="79" t="b">
        <v>0</v>
      </c>
    </row>
    <row r="522" spans="1:7" ht="15">
      <c r="A522" s="111" t="s">
        <v>2045</v>
      </c>
      <c r="B522" s="79">
        <v>2</v>
      </c>
      <c r="C522" s="115">
        <v>0.0013033170384864428</v>
      </c>
      <c r="D522" s="79" t="s">
        <v>1595</v>
      </c>
      <c r="E522" s="79" t="b">
        <v>0</v>
      </c>
      <c r="F522" s="79" t="b">
        <v>1</v>
      </c>
      <c r="G522" s="79" t="b">
        <v>0</v>
      </c>
    </row>
    <row r="523" spans="1:7" ht="15">
      <c r="A523" s="111" t="s">
        <v>1503</v>
      </c>
      <c r="B523" s="79">
        <v>2</v>
      </c>
      <c r="C523" s="115">
        <v>0.0011392232823327327</v>
      </c>
      <c r="D523" s="79" t="s">
        <v>1595</v>
      </c>
      <c r="E523" s="79" t="b">
        <v>0</v>
      </c>
      <c r="F523" s="79" t="b">
        <v>0</v>
      </c>
      <c r="G523" s="79" t="b">
        <v>0</v>
      </c>
    </row>
    <row r="524" spans="1:7" ht="15">
      <c r="A524" s="111" t="s">
        <v>1453</v>
      </c>
      <c r="B524" s="79">
        <v>2</v>
      </c>
      <c r="C524" s="115">
        <v>0.0011392232823327327</v>
      </c>
      <c r="D524" s="79" t="s">
        <v>1595</v>
      </c>
      <c r="E524" s="79" t="b">
        <v>0</v>
      </c>
      <c r="F524" s="79" t="b">
        <v>0</v>
      </c>
      <c r="G524" s="79" t="b">
        <v>0</v>
      </c>
    </row>
    <row r="525" spans="1:7" ht="15">
      <c r="A525" s="111" t="s">
        <v>2046</v>
      </c>
      <c r="B525" s="79">
        <v>2</v>
      </c>
      <c r="C525" s="115">
        <v>0.0011392232823327327</v>
      </c>
      <c r="D525" s="79" t="s">
        <v>1595</v>
      </c>
      <c r="E525" s="79" t="b">
        <v>0</v>
      </c>
      <c r="F525" s="79" t="b">
        <v>0</v>
      </c>
      <c r="G525" s="79" t="b">
        <v>0</v>
      </c>
    </row>
    <row r="526" spans="1:7" ht="15">
      <c r="A526" s="111" t="s">
        <v>2047</v>
      </c>
      <c r="B526" s="79">
        <v>2</v>
      </c>
      <c r="C526" s="115">
        <v>0.0011392232823327327</v>
      </c>
      <c r="D526" s="79" t="s">
        <v>1595</v>
      </c>
      <c r="E526" s="79" t="b">
        <v>0</v>
      </c>
      <c r="F526" s="79" t="b">
        <v>0</v>
      </c>
      <c r="G526" s="79" t="b">
        <v>0</v>
      </c>
    </row>
    <row r="527" spans="1:7" ht="15">
      <c r="A527" s="111" t="s">
        <v>2048</v>
      </c>
      <c r="B527" s="79">
        <v>2</v>
      </c>
      <c r="C527" s="115">
        <v>0.0011392232823327327</v>
      </c>
      <c r="D527" s="79" t="s">
        <v>1595</v>
      </c>
      <c r="E527" s="79" t="b">
        <v>0</v>
      </c>
      <c r="F527" s="79" t="b">
        <v>0</v>
      </c>
      <c r="G527" s="79" t="b">
        <v>0</v>
      </c>
    </row>
    <row r="528" spans="1:7" ht="15">
      <c r="A528" s="111" t="s">
        <v>2049</v>
      </c>
      <c r="B528" s="79">
        <v>2</v>
      </c>
      <c r="C528" s="115">
        <v>0.0011392232823327327</v>
      </c>
      <c r="D528" s="79" t="s">
        <v>1595</v>
      </c>
      <c r="E528" s="79" t="b">
        <v>0</v>
      </c>
      <c r="F528" s="79" t="b">
        <v>0</v>
      </c>
      <c r="G528" s="79" t="b">
        <v>0</v>
      </c>
    </row>
    <row r="529" spans="1:7" ht="15">
      <c r="A529" s="111" t="s">
        <v>2050</v>
      </c>
      <c r="B529" s="79">
        <v>2</v>
      </c>
      <c r="C529" s="115">
        <v>0.0011392232823327327</v>
      </c>
      <c r="D529" s="79" t="s">
        <v>1595</v>
      </c>
      <c r="E529" s="79" t="b">
        <v>0</v>
      </c>
      <c r="F529" s="79" t="b">
        <v>0</v>
      </c>
      <c r="G529" s="79" t="b">
        <v>0</v>
      </c>
    </row>
    <row r="530" spans="1:7" ht="15">
      <c r="A530" s="111" t="s">
        <v>2051</v>
      </c>
      <c r="B530" s="79">
        <v>2</v>
      </c>
      <c r="C530" s="115">
        <v>0.0011392232823327327</v>
      </c>
      <c r="D530" s="79" t="s">
        <v>1595</v>
      </c>
      <c r="E530" s="79" t="b">
        <v>0</v>
      </c>
      <c r="F530" s="79" t="b">
        <v>0</v>
      </c>
      <c r="G530" s="79" t="b">
        <v>0</v>
      </c>
    </row>
    <row r="531" spans="1:7" ht="15">
      <c r="A531" s="111" t="s">
        <v>2052</v>
      </c>
      <c r="B531" s="79">
        <v>2</v>
      </c>
      <c r="C531" s="115">
        <v>0.0011392232823327327</v>
      </c>
      <c r="D531" s="79" t="s">
        <v>1595</v>
      </c>
      <c r="E531" s="79" t="b">
        <v>0</v>
      </c>
      <c r="F531" s="79" t="b">
        <v>0</v>
      </c>
      <c r="G531" s="79" t="b">
        <v>0</v>
      </c>
    </row>
    <row r="532" spans="1:7" ht="15">
      <c r="A532" s="111" t="s">
        <v>2053</v>
      </c>
      <c r="B532" s="79">
        <v>2</v>
      </c>
      <c r="C532" s="115">
        <v>0.0011392232823327327</v>
      </c>
      <c r="D532" s="79" t="s">
        <v>1595</v>
      </c>
      <c r="E532" s="79" t="b">
        <v>0</v>
      </c>
      <c r="F532" s="79" t="b">
        <v>0</v>
      </c>
      <c r="G532" s="79" t="b">
        <v>0</v>
      </c>
    </row>
    <row r="533" spans="1:7" ht="15">
      <c r="A533" s="111" t="s">
        <v>2054</v>
      </c>
      <c r="B533" s="79">
        <v>2</v>
      </c>
      <c r="C533" s="115">
        <v>0.0011392232823327327</v>
      </c>
      <c r="D533" s="79" t="s">
        <v>1595</v>
      </c>
      <c r="E533" s="79" t="b">
        <v>0</v>
      </c>
      <c r="F533" s="79" t="b">
        <v>0</v>
      </c>
      <c r="G533" s="79" t="b">
        <v>0</v>
      </c>
    </row>
    <row r="534" spans="1:7" ht="15">
      <c r="A534" s="111" t="s">
        <v>2055</v>
      </c>
      <c r="B534" s="79">
        <v>2</v>
      </c>
      <c r="C534" s="115">
        <v>0.0011392232823327327</v>
      </c>
      <c r="D534" s="79" t="s">
        <v>1595</v>
      </c>
      <c r="E534" s="79" t="b">
        <v>0</v>
      </c>
      <c r="F534" s="79" t="b">
        <v>1</v>
      </c>
      <c r="G534" s="79" t="b">
        <v>0</v>
      </c>
    </row>
    <row r="535" spans="1:7" ht="15">
      <c r="A535" s="111" t="s">
        <v>2056</v>
      </c>
      <c r="B535" s="79">
        <v>2</v>
      </c>
      <c r="C535" s="115">
        <v>0.0011392232823327327</v>
      </c>
      <c r="D535" s="79" t="s">
        <v>1595</v>
      </c>
      <c r="E535" s="79" t="b">
        <v>0</v>
      </c>
      <c r="F535" s="79" t="b">
        <v>0</v>
      </c>
      <c r="G535" s="79" t="b">
        <v>0</v>
      </c>
    </row>
    <row r="536" spans="1:7" ht="15">
      <c r="A536" s="111" t="s">
        <v>2057</v>
      </c>
      <c r="B536" s="79">
        <v>2</v>
      </c>
      <c r="C536" s="115">
        <v>0.0011392232823327327</v>
      </c>
      <c r="D536" s="79" t="s">
        <v>1595</v>
      </c>
      <c r="E536" s="79" t="b">
        <v>0</v>
      </c>
      <c r="F536" s="79" t="b">
        <v>0</v>
      </c>
      <c r="G536" s="79" t="b">
        <v>0</v>
      </c>
    </row>
    <row r="537" spans="1:7" ht="15">
      <c r="A537" s="111" t="s">
        <v>2058</v>
      </c>
      <c r="B537" s="79">
        <v>2</v>
      </c>
      <c r="C537" s="115">
        <v>0.0011392232823327327</v>
      </c>
      <c r="D537" s="79" t="s">
        <v>1595</v>
      </c>
      <c r="E537" s="79" t="b">
        <v>0</v>
      </c>
      <c r="F537" s="79" t="b">
        <v>0</v>
      </c>
      <c r="G537" s="79" t="b">
        <v>0</v>
      </c>
    </row>
    <row r="538" spans="1:7" ht="15">
      <c r="A538" s="111" t="s">
        <v>2059</v>
      </c>
      <c r="B538" s="79">
        <v>2</v>
      </c>
      <c r="C538" s="115">
        <v>0.0011392232823327327</v>
      </c>
      <c r="D538" s="79" t="s">
        <v>1595</v>
      </c>
      <c r="E538" s="79" t="b">
        <v>0</v>
      </c>
      <c r="F538" s="79" t="b">
        <v>0</v>
      </c>
      <c r="G538" s="79" t="b">
        <v>0</v>
      </c>
    </row>
    <row r="539" spans="1:7" ht="15">
      <c r="A539" s="111" t="s">
        <v>2060</v>
      </c>
      <c r="B539" s="79">
        <v>2</v>
      </c>
      <c r="C539" s="115">
        <v>0.0013033170384864428</v>
      </c>
      <c r="D539" s="79" t="s">
        <v>1595</v>
      </c>
      <c r="E539" s="79" t="b">
        <v>0</v>
      </c>
      <c r="F539" s="79" t="b">
        <v>1</v>
      </c>
      <c r="G539" s="79" t="b">
        <v>0</v>
      </c>
    </row>
    <row r="540" spans="1:7" ht="15">
      <c r="A540" s="111" t="s">
        <v>2061</v>
      </c>
      <c r="B540" s="79">
        <v>2</v>
      </c>
      <c r="C540" s="115">
        <v>0.0011392232823327327</v>
      </c>
      <c r="D540" s="79" t="s">
        <v>1595</v>
      </c>
      <c r="E540" s="79" t="b">
        <v>1</v>
      </c>
      <c r="F540" s="79" t="b">
        <v>0</v>
      </c>
      <c r="G540" s="79" t="b">
        <v>0</v>
      </c>
    </row>
    <row r="541" spans="1:7" ht="15">
      <c r="A541" s="111" t="s">
        <v>2062</v>
      </c>
      <c r="B541" s="79">
        <v>2</v>
      </c>
      <c r="C541" s="115">
        <v>0.0011392232823327327</v>
      </c>
      <c r="D541" s="79" t="s">
        <v>1595</v>
      </c>
      <c r="E541" s="79" t="b">
        <v>0</v>
      </c>
      <c r="F541" s="79" t="b">
        <v>1</v>
      </c>
      <c r="G541" s="79" t="b">
        <v>0</v>
      </c>
    </row>
    <row r="542" spans="1:7" ht="15">
      <c r="A542" s="111" t="s">
        <v>2063</v>
      </c>
      <c r="B542" s="79">
        <v>2</v>
      </c>
      <c r="C542" s="115">
        <v>0.0011392232823327327</v>
      </c>
      <c r="D542" s="79" t="s">
        <v>1595</v>
      </c>
      <c r="E542" s="79" t="b">
        <v>0</v>
      </c>
      <c r="F542" s="79" t="b">
        <v>0</v>
      </c>
      <c r="G542" s="79" t="b">
        <v>0</v>
      </c>
    </row>
    <row r="543" spans="1:7" ht="15">
      <c r="A543" s="111" t="s">
        <v>2064</v>
      </c>
      <c r="B543" s="79">
        <v>2</v>
      </c>
      <c r="C543" s="115">
        <v>0.0011392232823327327</v>
      </c>
      <c r="D543" s="79" t="s">
        <v>1595</v>
      </c>
      <c r="E543" s="79" t="b">
        <v>0</v>
      </c>
      <c r="F543" s="79" t="b">
        <v>0</v>
      </c>
      <c r="G543" s="79" t="b">
        <v>0</v>
      </c>
    </row>
    <row r="544" spans="1:7" ht="15">
      <c r="A544" s="111" t="s">
        <v>2065</v>
      </c>
      <c r="B544" s="79">
        <v>2</v>
      </c>
      <c r="C544" s="115">
        <v>0.0011392232823327327</v>
      </c>
      <c r="D544" s="79" t="s">
        <v>1595</v>
      </c>
      <c r="E544" s="79" t="b">
        <v>0</v>
      </c>
      <c r="F544" s="79" t="b">
        <v>1</v>
      </c>
      <c r="G544" s="79" t="b">
        <v>0</v>
      </c>
    </row>
    <row r="545" spans="1:7" ht="15">
      <c r="A545" s="111" t="s">
        <v>2066</v>
      </c>
      <c r="B545" s="79">
        <v>2</v>
      </c>
      <c r="C545" s="115">
        <v>0.0011392232823327327</v>
      </c>
      <c r="D545" s="79" t="s">
        <v>1595</v>
      </c>
      <c r="E545" s="79" t="b">
        <v>0</v>
      </c>
      <c r="F545" s="79" t="b">
        <v>0</v>
      </c>
      <c r="G545" s="79" t="b">
        <v>0</v>
      </c>
    </row>
    <row r="546" spans="1:7" ht="15">
      <c r="A546" s="111" t="s">
        <v>2067</v>
      </c>
      <c r="B546" s="79">
        <v>2</v>
      </c>
      <c r="C546" s="115">
        <v>0.0011392232823327327</v>
      </c>
      <c r="D546" s="79" t="s">
        <v>1595</v>
      </c>
      <c r="E546" s="79" t="b">
        <v>0</v>
      </c>
      <c r="F546" s="79" t="b">
        <v>0</v>
      </c>
      <c r="G546" s="79" t="b">
        <v>0</v>
      </c>
    </row>
    <row r="547" spans="1:7" ht="15">
      <c r="A547" s="111" t="s">
        <v>2068</v>
      </c>
      <c r="B547" s="79">
        <v>2</v>
      </c>
      <c r="C547" s="115">
        <v>0.0011392232823327327</v>
      </c>
      <c r="D547" s="79" t="s">
        <v>1595</v>
      </c>
      <c r="E547" s="79" t="b">
        <v>0</v>
      </c>
      <c r="F547" s="79" t="b">
        <v>0</v>
      </c>
      <c r="G547" s="79" t="b">
        <v>0</v>
      </c>
    </row>
    <row r="548" spans="1:7" ht="15">
      <c r="A548" s="111" t="s">
        <v>2069</v>
      </c>
      <c r="B548" s="79">
        <v>2</v>
      </c>
      <c r="C548" s="115">
        <v>0.0011392232823327327</v>
      </c>
      <c r="D548" s="79" t="s">
        <v>1595</v>
      </c>
      <c r="E548" s="79" t="b">
        <v>0</v>
      </c>
      <c r="F548" s="79" t="b">
        <v>0</v>
      </c>
      <c r="G548" s="79" t="b">
        <v>0</v>
      </c>
    </row>
    <row r="549" spans="1:7" ht="15">
      <c r="A549" s="111" t="s">
        <v>2070</v>
      </c>
      <c r="B549" s="79">
        <v>2</v>
      </c>
      <c r="C549" s="115">
        <v>0.0011392232823327327</v>
      </c>
      <c r="D549" s="79" t="s">
        <v>1595</v>
      </c>
      <c r="E549" s="79" t="b">
        <v>0</v>
      </c>
      <c r="F549" s="79" t="b">
        <v>0</v>
      </c>
      <c r="G549" s="79" t="b">
        <v>0</v>
      </c>
    </row>
    <row r="550" spans="1:7" ht="15">
      <c r="A550" s="111" t="s">
        <v>2071</v>
      </c>
      <c r="B550" s="79">
        <v>2</v>
      </c>
      <c r="C550" s="115">
        <v>0.0011392232823327327</v>
      </c>
      <c r="D550" s="79" t="s">
        <v>1595</v>
      </c>
      <c r="E550" s="79" t="b">
        <v>0</v>
      </c>
      <c r="F550" s="79" t="b">
        <v>0</v>
      </c>
      <c r="G550" s="79" t="b">
        <v>0</v>
      </c>
    </row>
    <row r="551" spans="1:7" ht="15">
      <c r="A551" s="111" t="s">
        <v>1481</v>
      </c>
      <c r="B551" s="79">
        <v>2</v>
      </c>
      <c r="C551" s="115">
        <v>0.0011392232823327327</v>
      </c>
      <c r="D551" s="79" t="s">
        <v>1595</v>
      </c>
      <c r="E551" s="79" t="b">
        <v>0</v>
      </c>
      <c r="F551" s="79" t="b">
        <v>0</v>
      </c>
      <c r="G551" s="79" t="b">
        <v>0</v>
      </c>
    </row>
    <row r="552" spans="1:7" ht="15">
      <c r="A552" s="111" t="s">
        <v>2072</v>
      </c>
      <c r="B552" s="79">
        <v>2</v>
      </c>
      <c r="C552" s="115">
        <v>0.0011392232823327327</v>
      </c>
      <c r="D552" s="79" t="s">
        <v>1595</v>
      </c>
      <c r="E552" s="79" t="b">
        <v>0</v>
      </c>
      <c r="F552" s="79" t="b">
        <v>1</v>
      </c>
      <c r="G552" s="79" t="b">
        <v>0</v>
      </c>
    </row>
    <row r="553" spans="1:7" ht="15">
      <c r="A553" s="111" t="s">
        <v>2073</v>
      </c>
      <c r="B553" s="79">
        <v>2</v>
      </c>
      <c r="C553" s="115">
        <v>0.0011392232823327327</v>
      </c>
      <c r="D553" s="79" t="s">
        <v>1595</v>
      </c>
      <c r="E553" s="79" t="b">
        <v>0</v>
      </c>
      <c r="F553" s="79" t="b">
        <v>0</v>
      </c>
      <c r="G553" s="79" t="b">
        <v>0</v>
      </c>
    </row>
    <row r="554" spans="1:7" ht="15">
      <c r="A554" s="111" t="s">
        <v>2074</v>
      </c>
      <c r="B554" s="79">
        <v>2</v>
      </c>
      <c r="C554" s="115">
        <v>0.0011392232823327327</v>
      </c>
      <c r="D554" s="79" t="s">
        <v>1595</v>
      </c>
      <c r="E554" s="79" t="b">
        <v>0</v>
      </c>
      <c r="F554" s="79" t="b">
        <v>0</v>
      </c>
      <c r="G554" s="79" t="b">
        <v>0</v>
      </c>
    </row>
    <row r="555" spans="1:7" ht="15">
      <c r="A555" s="111" t="s">
        <v>2075</v>
      </c>
      <c r="B555" s="79">
        <v>2</v>
      </c>
      <c r="C555" s="115">
        <v>0.0011392232823327327</v>
      </c>
      <c r="D555" s="79" t="s">
        <v>1595</v>
      </c>
      <c r="E555" s="79" t="b">
        <v>0</v>
      </c>
      <c r="F555" s="79" t="b">
        <v>0</v>
      </c>
      <c r="G555" s="79" t="b">
        <v>0</v>
      </c>
    </row>
    <row r="556" spans="1:7" ht="15">
      <c r="A556" s="111" t="s">
        <v>2076</v>
      </c>
      <c r="B556" s="79">
        <v>2</v>
      </c>
      <c r="C556" s="115">
        <v>0.0011392232823327327</v>
      </c>
      <c r="D556" s="79" t="s">
        <v>1595</v>
      </c>
      <c r="E556" s="79" t="b">
        <v>0</v>
      </c>
      <c r="F556" s="79" t="b">
        <v>1</v>
      </c>
      <c r="G556" s="79" t="b">
        <v>0</v>
      </c>
    </row>
    <row r="557" spans="1:7" ht="15">
      <c r="A557" s="111" t="s">
        <v>2077</v>
      </c>
      <c r="B557" s="79">
        <v>2</v>
      </c>
      <c r="C557" s="115">
        <v>0.0011392232823327327</v>
      </c>
      <c r="D557" s="79" t="s">
        <v>1595</v>
      </c>
      <c r="E557" s="79" t="b">
        <v>1</v>
      </c>
      <c r="F557" s="79" t="b">
        <v>0</v>
      </c>
      <c r="G557" s="79" t="b">
        <v>0</v>
      </c>
    </row>
    <row r="558" spans="1:7" ht="15">
      <c r="A558" s="111" t="s">
        <v>1588</v>
      </c>
      <c r="B558" s="79">
        <v>2</v>
      </c>
      <c r="C558" s="115">
        <v>0.0013033170384864428</v>
      </c>
      <c r="D558" s="79" t="s">
        <v>1595</v>
      </c>
      <c r="E558" s="79" t="b">
        <v>0</v>
      </c>
      <c r="F558" s="79" t="b">
        <v>0</v>
      </c>
      <c r="G558" s="79" t="b">
        <v>0</v>
      </c>
    </row>
    <row r="559" spans="1:7" ht="15">
      <c r="A559" s="111" t="s">
        <v>2078</v>
      </c>
      <c r="B559" s="79">
        <v>2</v>
      </c>
      <c r="C559" s="115">
        <v>0.0011392232823327327</v>
      </c>
      <c r="D559" s="79" t="s">
        <v>1595</v>
      </c>
      <c r="E559" s="79" t="b">
        <v>0</v>
      </c>
      <c r="F559" s="79" t="b">
        <v>1</v>
      </c>
      <c r="G559" s="79" t="b">
        <v>0</v>
      </c>
    </row>
    <row r="560" spans="1:7" ht="15">
      <c r="A560" s="111" t="s">
        <v>2079</v>
      </c>
      <c r="B560" s="79">
        <v>2</v>
      </c>
      <c r="C560" s="115">
        <v>0.0011392232823327327</v>
      </c>
      <c r="D560" s="79" t="s">
        <v>1595</v>
      </c>
      <c r="E560" s="79" t="b">
        <v>0</v>
      </c>
      <c r="F560" s="79" t="b">
        <v>0</v>
      </c>
      <c r="G560" s="79" t="b">
        <v>0</v>
      </c>
    </row>
    <row r="561" spans="1:7" ht="15">
      <c r="A561" s="111" t="s">
        <v>2080</v>
      </c>
      <c r="B561" s="79">
        <v>2</v>
      </c>
      <c r="C561" s="115">
        <v>0.0011392232823327327</v>
      </c>
      <c r="D561" s="79" t="s">
        <v>1595</v>
      </c>
      <c r="E561" s="79" t="b">
        <v>0</v>
      </c>
      <c r="F561" s="79" t="b">
        <v>0</v>
      </c>
      <c r="G561" s="79" t="b">
        <v>0</v>
      </c>
    </row>
    <row r="562" spans="1:7" ht="15">
      <c r="A562" s="111" t="s">
        <v>1533</v>
      </c>
      <c r="B562" s="79">
        <v>2</v>
      </c>
      <c r="C562" s="115">
        <v>0.0011392232823327327</v>
      </c>
      <c r="D562" s="79" t="s">
        <v>1595</v>
      </c>
      <c r="E562" s="79" t="b">
        <v>0</v>
      </c>
      <c r="F562" s="79" t="b">
        <v>0</v>
      </c>
      <c r="G562" s="79" t="b">
        <v>0</v>
      </c>
    </row>
    <row r="563" spans="1:7" ht="15">
      <c r="A563" s="111" t="s">
        <v>2081</v>
      </c>
      <c r="B563" s="79">
        <v>2</v>
      </c>
      <c r="C563" s="115">
        <v>0.0011392232823327327</v>
      </c>
      <c r="D563" s="79" t="s">
        <v>1595</v>
      </c>
      <c r="E563" s="79" t="b">
        <v>0</v>
      </c>
      <c r="F563" s="79" t="b">
        <v>0</v>
      </c>
      <c r="G563" s="79" t="b">
        <v>0</v>
      </c>
    </row>
    <row r="564" spans="1:7" ht="15">
      <c r="A564" s="111" t="s">
        <v>2082</v>
      </c>
      <c r="B564" s="79">
        <v>2</v>
      </c>
      <c r="C564" s="115">
        <v>0.0013033170384864428</v>
      </c>
      <c r="D564" s="79" t="s">
        <v>1595</v>
      </c>
      <c r="E564" s="79" t="b">
        <v>0</v>
      </c>
      <c r="F564" s="79" t="b">
        <v>0</v>
      </c>
      <c r="G564" s="79" t="b">
        <v>0</v>
      </c>
    </row>
    <row r="565" spans="1:7" ht="15">
      <c r="A565" s="111" t="s">
        <v>1529</v>
      </c>
      <c r="B565" s="79">
        <v>2</v>
      </c>
      <c r="C565" s="115">
        <v>0.0011392232823327327</v>
      </c>
      <c r="D565" s="79" t="s">
        <v>1595</v>
      </c>
      <c r="E565" s="79" t="b">
        <v>0</v>
      </c>
      <c r="F565" s="79" t="b">
        <v>0</v>
      </c>
      <c r="G565" s="79" t="b">
        <v>0</v>
      </c>
    </row>
    <row r="566" spans="1:7" ht="15">
      <c r="A566" s="111" t="s">
        <v>2083</v>
      </c>
      <c r="B566" s="79">
        <v>2</v>
      </c>
      <c r="C566" s="115">
        <v>0.0011392232823327327</v>
      </c>
      <c r="D566" s="79" t="s">
        <v>1595</v>
      </c>
      <c r="E566" s="79" t="b">
        <v>0</v>
      </c>
      <c r="F566" s="79" t="b">
        <v>0</v>
      </c>
      <c r="G566" s="79" t="b">
        <v>0</v>
      </c>
    </row>
    <row r="567" spans="1:7" ht="15">
      <c r="A567" s="111" t="s">
        <v>2084</v>
      </c>
      <c r="B567" s="79">
        <v>2</v>
      </c>
      <c r="C567" s="115">
        <v>0.0011392232823327327</v>
      </c>
      <c r="D567" s="79" t="s">
        <v>1595</v>
      </c>
      <c r="E567" s="79" t="b">
        <v>0</v>
      </c>
      <c r="F567" s="79" t="b">
        <v>0</v>
      </c>
      <c r="G567" s="79" t="b">
        <v>0</v>
      </c>
    </row>
    <row r="568" spans="1:7" ht="15">
      <c r="A568" s="111" t="s">
        <v>2085</v>
      </c>
      <c r="B568" s="79">
        <v>2</v>
      </c>
      <c r="C568" s="115">
        <v>0.0011392232823327327</v>
      </c>
      <c r="D568" s="79" t="s">
        <v>1595</v>
      </c>
      <c r="E568" s="79" t="b">
        <v>0</v>
      </c>
      <c r="F568" s="79" t="b">
        <v>0</v>
      </c>
      <c r="G568" s="79" t="b">
        <v>0</v>
      </c>
    </row>
    <row r="569" spans="1:7" ht="15">
      <c r="A569" s="111" t="s">
        <v>2086</v>
      </c>
      <c r="B569" s="79">
        <v>2</v>
      </c>
      <c r="C569" s="115">
        <v>0.0013033170384864428</v>
      </c>
      <c r="D569" s="79" t="s">
        <v>1595</v>
      </c>
      <c r="E569" s="79" t="b">
        <v>0</v>
      </c>
      <c r="F569" s="79" t="b">
        <v>0</v>
      </c>
      <c r="G569" s="79" t="b">
        <v>0</v>
      </c>
    </row>
    <row r="570" spans="1:7" ht="15">
      <c r="A570" s="111" t="s">
        <v>2087</v>
      </c>
      <c r="B570" s="79">
        <v>2</v>
      </c>
      <c r="C570" s="115">
        <v>0.0013033170384864428</v>
      </c>
      <c r="D570" s="79" t="s">
        <v>1595</v>
      </c>
      <c r="E570" s="79" t="b">
        <v>0</v>
      </c>
      <c r="F570" s="79" t="b">
        <v>0</v>
      </c>
      <c r="G570" s="79" t="b">
        <v>0</v>
      </c>
    </row>
    <row r="571" spans="1:7" ht="15">
      <c r="A571" s="111" t="s">
        <v>2088</v>
      </c>
      <c r="B571" s="79">
        <v>2</v>
      </c>
      <c r="C571" s="115">
        <v>0.0011392232823327327</v>
      </c>
      <c r="D571" s="79" t="s">
        <v>1595</v>
      </c>
      <c r="E571" s="79" t="b">
        <v>0</v>
      </c>
      <c r="F571" s="79" t="b">
        <v>0</v>
      </c>
      <c r="G571" s="79" t="b">
        <v>0</v>
      </c>
    </row>
    <row r="572" spans="1:7" ht="15">
      <c r="A572" s="111" t="s">
        <v>2089</v>
      </c>
      <c r="B572" s="79">
        <v>2</v>
      </c>
      <c r="C572" s="115">
        <v>0.0011392232823327327</v>
      </c>
      <c r="D572" s="79" t="s">
        <v>1595</v>
      </c>
      <c r="E572" s="79" t="b">
        <v>0</v>
      </c>
      <c r="F572" s="79" t="b">
        <v>0</v>
      </c>
      <c r="G572" s="79" t="b">
        <v>0</v>
      </c>
    </row>
    <row r="573" spans="1:7" ht="15">
      <c r="A573" s="111" t="s">
        <v>1459</v>
      </c>
      <c r="B573" s="79">
        <v>2</v>
      </c>
      <c r="C573" s="115">
        <v>0.0011392232823327327</v>
      </c>
      <c r="D573" s="79" t="s">
        <v>1595</v>
      </c>
      <c r="E573" s="79" t="b">
        <v>0</v>
      </c>
      <c r="F573" s="79" t="b">
        <v>0</v>
      </c>
      <c r="G573" s="79" t="b">
        <v>0</v>
      </c>
    </row>
    <row r="574" spans="1:7" ht="15">
      <c r="A574" s="111" t="s">
        <v>2090</v>
      </c>
      <c r="B574" s="79">
        <v>2</v>
      </c>
      <c r="C574" s="115">
        <v>0.0011392232823327327</v>
      </c>
      <c r="D574" s="79" t="s">
        <v>1595</v>
      </c>
      <c r="E574" s="79" t="b">
        <v>0</v>
      </c>
      <c r="F574" s="79" t="b">
        <v>1</v>
      </c>
      <c r="G574" s="79" t="b">
        <v>0</v>
      </c>
    </row>
    <row r="575" spans="1:7" ht="15">
      <c r="A575" s="111" t="s">
        <v>2091</v>
      </c>
      <c r="B575" s="79">
        <v>2</v>
      </c>
      <c r="C575" s="115">
        <v>0.0011392232823327327</v>
      </c>
      <c r="D575" s="79" t="s">
        <v>1595</v>
      </c>
      <c r="E575" s="79" t="b">
        <v>0</v>
      </c>
      <c r="F575" s="79" t="b">
        <v>0</v>
      </c>
      <c r="G575" s="79" t="b">
        <v>0</v>
      </c>
    </row>
    <row r="576" spans="1:7" ht="15">
      <c r="A576" s="111" t="s">
        <v>2092</v>
      </c>
      <c r="B576" s="79">
        <v>2</v>
      </c>
      <c r="C576" s="115">
        <v>0.0011392232823327327</v>
      </c>
      <c r="D576" s="79" t="s">
        <v>1595</v>
      </c>
      <c r="E576" s="79" t="b">
        <v>0</v>
      </c>
      <c r="F576" s="79" t="b">
        <v>1</v>
      </c>
      <c r="G576" s="79" t="b">
        <v>0</v>
      </c>
    </row>
    <row r="577" spans="1:7" ht="15">
      <c r="A577" s="111" t="s">
        <v>2093</v>
      </c>
      <c r="B577" s="79">
        <v>2</v>
      </c>
      <c r="C577" s="115">
        <v>0.0011392232823327327</v>
      </c>
      <c r="D577" s="79" t="s">
        <v>1595</v>
      </c>
      <c r="E577" s="79" t="b">
        <v>0</v>
      </c>
      <c r="F577" s="79" t="b">
        <v>0</v>
      </c>
      <c r="G577" s="79" t="b">
        <v>0</v>
      </c>
    </row>
    <row r="578" spans="1:7" ht="15">
      <c r="A578" s="111" t="s">
        <v>2094</v>
      </c>
      <c r="B578" s="79">
        <v>2</v>
      </c>
      <c r="C578" s="115">
        <v>0.0011392232823327327</v>
      </c>
      <c r="D578" s="79" t="s">
        <v>1595</v>
      </c>
      <c r="E578" s="79" t="b">
        <v>0</v>
      </c>
      <c r="F578" s="79" t="b">
        <v>0</v>
      </c>
      <c r="G578" s="79" t="b">
        <v>0</v>
      </c>
    </row>
    <row r="579" spans="1:7" ht="15">
      <c r="A579" s="111" t="s">
        <v>2095</v>
      </c>
      <c r="B579" s="79">
        <v>2</v>
      </c>
      <c r="C579" s="115">
        <v>0.0011392232823327327</v>
      </c>
      <c r="D579" s="79" t="s">
        <v>1595</v>
      </c>
      <c r="E579" s="79" t="b">
        <v>0</v>
      </c>
      <c r="F579" s="79" t="b">
        <v>0</v>
      </c>
      <c r="G579" s="79" t="b">
        <v>0</v>
      </c>
    </row>
    <row r="580" spans="1:7" ht="15">
      <c r="A580" s="111" t="s">
        <v>1591</v>
      </c>
      <c r="B580" s="79">
        <v>2</v>
      </c>
      <c r="C580" s="115">
        <v>0.0011392232823327327</v>
      </c>
      <c r="D580" s="79" t="s">
        <v>1595</v>
      </c>
      <c r="E580" s="79" t="b">
        <v>0</v>
      </c>
      <c r="F580" s="79" t="b">
        <v>0</v>
      </c>
      <c r="G580" s="79" t="b">
        <v>0</v>
      </c>
    </row>
    <row r="581" spans="1:7" ht="15">
      <c r="A581" s="111" t="s">
        <v>2096</v>
      </c>
      <c r="B581" s="79">
        <v>2</v>
      </c>
      <c r="C581" s="115">
        <v>0.0011392232823327327</v>
      </c>
      <c r="D581" s="79" t="s">
        <v>1595</v>
      </c>
      <c r="E581" s="79" t="b">
        <v>1</v>
      </c>
      <c r="F581" s="79" t="b">
        <v>0</v>
      </c>
      <c r="G581" s="79" t="b">
        <v>0</v>
      </c>
    </row>
    <row r="582" spans="1:7" ht="15">
      <c r="A582" s="111" t="s">
        <v>2097</v>
      </c>
      <c r="B582" s="79">
        <v>2</v>
      </c>
      <c r="C582" s="115">
        <v>0.0011392232823327327</v>
      </c>
      <c r="D582" s="79" t="s">
        <v>1595</v>
      </c>
      <c r="E582" s="79" t="b">
        <v>0</v>
      </c>
      <c r="F582" s="79" t="b">
        <v>0</v>
      </c>
      <c r="G582" s="79" t="b">
        <v>0</v>
      </c>
    </row>
    <row r="583" spans="1:7" ht="15">
      <c r="A583" s="111" t="s">
        <v>2098</v>
      </c>
      <c r="B583" s="79">
        <v>2</v>
      </c>
      <c r="C583" s="115">
        <v>0.0011392232823327327</v>
      </c>
      <c r="D583" s="79" t="s">
        <v>1595</v>
      </c>
      <c r="E583" s="79" t="b">
        <v>0</v>
      </c>
      <c r="F583" s="79" t="b">
        <v>0</v>
      </c>
      <c r="G583" s="79" t="b">
        <v>0</v>
      </c>
    </row>
    <row r="584" spans="1:7" ht="15">
      <c r="A584" s="111" t="s">
        <v>2099</v>
      </c>
      <c r="B584" s="79">
        <v>2</v>
      </c>
      <c r="C584" s="115">
        <v>0.0011392232823327327</v>
      </c>
      <c r="D584" s="79" t="s">
        <v>1595</v>
      </c>
      <c r="E584" s="79" t="b">
        <v>0</v>
      </c>
      <c r="F584" s="79" t="b">
        <v>1</v>
      </c>
      <c r="G584" s="79" t="b">
        <v>0</v>
      </c>
    </row>
    <row r="585" spans="1:7" ht="15">
      <c r="A585" s="111" t="s">
        <v>2100</v>
      </c>
      <c r="B585" s="79">
        <v>2</v>
      </c>
      <c r="C585" s="115">
        <v>0.0011392232823327327</v>
      </c>
      <c r="D585" s="79" t="s">
        <v>1595</v>
      </c>
      <c r="E585" s="79" t="b">
        <v>0</v>
      </c>
      <c r="F585" s="79" t="b">
        <v>0</v>
      </c>
      <c r="G585" s="79" t="b">
        <v>0</v>
      </c>
    </row>
    <row r="586" spans="1:7" ht="15">
      <c r="A586" s="111" t="s">
        <v>2101</v>
      </c>
      <c r="B586" s="79">
        <v>2</v>
      </c>
      <c r="C586" s="115">
        <v>0.0011392232823327327</v>
      </c>
      <c r="D586" s="79" t="s">
        <v>1595</v>
      </c>
      <c r="E586" s="79" t="b">
        <v>1</v>
      </c>
      <c r="F586" s="79" t="b">
        <v>0</v>
      </c>
      <c r="G586" s="79" t="b">
        <v>0</v>
      </c>
    </row>
    <row r="587" spans="1:7" ht="15">
      <c r="A587" s="111" t="s">
        <v>2102</v>
      </c>
      <c r="B587" s="79">
        <v>2</v>
      </c>
      <c r="C587" s="115">
        <v>0.0011392232823327327</v>
      </c>
      <c r="D587" s="79" t="s">
        <v>1595</v>
      </c>
      <c r="E587" s="79" t="b">
        <v>0</v>
      </c>
      <c r="F587" s="79" t="b">
        <v>0</v>
      </c>
      <c r="G587" s="79" t="b">
        <v>0</v>
      </c>
    </row>
    <row r="588" spans="1:7" ht="15">
      <c r="A588" s="111" t="s">
        <v>2103</v>
      </c>
      <c r="B588" s="79">
        <v>2</v>
      </c>
      <c r="C588" s="115">
        <v>0.0011392232823327327</v>
      </c>
      <c r="D588" s="79" t="s">
        <v>1595</v>
      </c>
      <c r="E588" s="79" t="b">
        <v>0</v>
      </c>
      <c r="F588" s="79" t="b">
        <v>0</v>
      </c>
      <c r="G588" s="79" t="b">
        <v>0</v>
      </c>
    </row>
    <row r="589" spans="1:7" ht="15">
      <c r="A589" s="111" t="s">
        <v>2104</v>
      </c>
      <c r="B589" s="79">
        <v>2</v>
      </c>
      <c r="C589" s="115">
        <v>0.0011392232823327327</v>
      </c>
      <c r="D589" s="79" t="s">
        <v>1595</v>
      </c>
      <c r="E589" s="79" t="b">
        <v>0</v>
      </c>
      <c r="F589" s="79" t="b">
        <v>0</v>
      </c>
      <c r="G589" s="79" t="b">
        <v>0</v>
      </c>
    </row>
    <row r="590" spans="1:7" ht="15">
      <c r="A590" s="111" t="s">
        <v>2105</v>
      </c>
      <c r="B590" s="79">
        <v>2</v>
      </c>
      <c r="C590" s="115">
        <v>0.0011392232823327327</v>
      </c>
      <c r="D590" s="79" t="s">
        <v>1595</v>
      </c>
      <c r="E590" s="79" t="b">
        <v>0</v>
      </c>
      <c r="F590" s="79" t="b">
        <v>0</v>
      </c>
      <c r="G590" s="79" t="b">
        <v>0</v>
      </c>
    </row>
    <row r="591" spans="1:7" ht="15">
      <c r="A591" s="111" t="s">
        <v>2106</v>
      </c>
      <c r="B591" s="79">
        <v>2</v>
      </c>
      <c r="C591" s="115">
        <v>0.0011392232823327327</v>
      </c>
      <c r="D591" s="79" t="s">
        <v>1595</v>
      </c>
      <c r="E591" s="79" t="b">
        <v>0</v>
      </c>
      <c r="F591" s="79" t="b">
        <v>0</v>
      </c>
      <c r="G591" s="79" t="b">
        <v>0</v>
      </c>
    </row>
    <row r="592" spans="1:7" ht="15">
      <c r="A592" s="111" t="s">
        <v>2107</v>
      </c>
      <c r="B592" s="79">
        <v>2</v>
      </c>
      <c r="C592" s="115">
        <v>0.0011392232823327327</v>
      </c>
      <c r="D592" s="79" t="s">
        <v>1595</v>
      </c>
      <c r="E592" s="79" t="b">
        <v>0</v>
      </c>
      <c r="F592" s="79" t="b">
        <v>0</v>
      </c>
      <c r="G592" s="79" t="b">
        <v>0</v>
      </c>
    </row>
    <row r="593" spans="1:7" ht="15">
      <c r="A593" s="111" t="s">
        <v>2108</v>
      </c>
      <c r="B593" s="79">
        <v>2</v>
      </c>
      <c r="C593" s="115">
        <v>0.0011392232823327327</v>
      </c>
      <c r="D593" s="79" t="s">
        <v>1595</v>
      </c>
      <c r="E593" s="79" t="b">
        <v>0</v>
      </c>
      <c r="F593" s="79" t="b">
        <v>1</v>
      </c>
      <c r="G593" s="79" t="b">
        <v>0</v>
      </c>
    </row>
    <row r="594" spans="1:7" ht="15">
      <c r="A594" s="111" t="s">
        <v>2109</v>
      </c>
      <c r="B594" s="79">
        <v>2</v>
      </c>
      <c r="C594" s="115">
        <v>0.0011392232823327327</v>
      </c>
      <c r="D594" s="79" t="s">
        <v>1595</v>
      </c>
      <c r="E594" s="79" t="b">
        <v>0</v>
      </c>
      <c r="F594" s="79" t="b">
        <v>0</v>
      </c>
      <c r="G594" s="79" t="b">
        <v>0</v>
      </c>
    </row>
    <row r="595" spans="1:7" ht="15">
      <c r="A595" s="111" t="s">
        <v>2110</v>
      </c>
      <c r="B595" s="79">
        <v>2</v>
      </c>
      <c r="C595" s="115">
        <v>0.0011392232823327327</v>
      </c>
      <c r="D595" s="79" t="s">
        <v>1595</v>
      </c>
      <c r="E595" s="79" t="b">
        <v>0</v>
      </c>
      <c r="F595" s="79" t="b">
        <v>0</v>
      </c>
      <c r="G595" s="79" t="b">
        <v>0</v>
      </c>
    </row>
    <row r="596" spans="1:7" ht="15">
      <c r="A596" s="111" t="s">
        <v>2111</v>
      </c>
      <c r="B596" s="79">
        <v>2</v>
      </c>
      <c r="C596" s="115">
        <v>0.0011392232823327327</v>
      </c>
      <c r="D596" s="79" t="s">
        <v>1595</v>
      </c>
      <c r="E596" s="79" t="b">
        <v>0</v>
      </c>
      <c r="F596" s="79" t="b">
        <v>0</v>
      </c>
      <c r="G596" s="79" t="b">
        <v>0</v>
      </c>
    </row>
    <row r="597" spans="1:7" ht="15">
      <c r="A597" s="111" t="s">
        <v>2112</v>
      </c>
      <c r="B597" s="79">
        <v>2</v>
      </c>
      <c r="C597" s="115">
        <v>0.0011392232823327327</v>
      </c>
      <c r="D597" s="79" t="s">
        <v>1595</v>
      </c>
      <c r="E597" s="79" t="b">
        <v>0</v>
      </c>
      <c r="F597" s="79" t="b">
        <v>0</v>
      </c>
      <c r="G597" s="79" t="b">
        <v>0</v>
      </c>
    </row>
    <row r="598" spans="1:7" ht="15">
      <c r="A598" s="111" t="s">
        <v>2113</v>
      </c>
      <c r="B598" s="79">
        <v>2</v>
      </c>
      <c r="C598" s="115">
        <v>0.0011392232823327327</v>
      </c>
      <c r="D598" s="79" t="s">
        <v>1595</v>
      </c>
      <c r="E598" s="79" t="b">
        <v>0</v>
      </c>
      <c r="F598" s="79" t="b">
        <v>0</v>
      </c>
      <c r="G598" s="79" t="b">
        <v>0</v>
      </c>
    </row>
    <row r="599" spans="1:7" ht="15">
      <c r="A599" s="111" t="s">
        <v>1565</v>
      </c>
      <c r="B599" s="79">
        <v>2</v>
      </c>
      <c r="C599" s="115">
        <v>0.0011392232823327327</v>
      </c>
      <c r="D599" s="79" t="s">
        <v>1595</v>
      </c>
      <c r="E599" s="79" t="b">
        <v>1</v>
      </c>
      <c r="F599" s="79" t="b">
        <v>0</v>
      </c>
      <c r="G599" s="79" t="b">
        <v>0</v>
      </c>
    </row>
    <row r="600" spans="1:7" ht="15">
      <c r="A600" s="111" t="s">
        <v>2114</v>
      </c>
      <c r="B600" s="79">
        <v>2</v>
      </c>
      <c r="C600" s="115">
        <v>0.0011392232823327327</v>
      </c>
      <c r="D600" s="79" t="s">
        <v>1595</v>
      </c>
      <c r="E600" s="79" t="b">
        <v>0</v>
      </c>
      <c r="F600" s="79" t="b">
        <v>0</v>
      </c>
      <c r="G600" s="79" t="b">
        <v>0</v>
      </c>
    </row>
    <row r="601" spans="1:7" ht="15">
      <c r="A601" s="111" t="s">
        <v>2115</v>
      </c>
      <c r="B601" s="79">
        <v>2</v>
      </c>
      <c r="C601" s="115">
        <v>0.0011392232823327327</v>
      </c>
      <c r="D601" s="79" t="s">
        <v>1595</v>
      </c>
      <c r="E601" s="79" t="b">
        <v>1</v>
      </c>
      <c r="F601" s="79" t="b">
        <v>0</v>
      </c>
      <c r="G601" s="79" t="b">
        <v>0</v>
      </c>
    </row>
    <row r="602" spans="1:7" ht="15">
      <c r="A602" s="111" t="s">
        <v>2116</v>
      </c>
      <c r="B602" s="79">
        <v>2</v>
      </c>
      <c r="C602" s="115">
        <v>0.0011392232823327327</v>
      </c>
      <c r="D602" s="79" t="s">
        <v>1595</v>
      </c>
      <c r="E602" s="79" t="b">
        <v>0</v>
      </c>
      <c r="F602" s="79" t="b">
        <v>0</v>
      </c>
      <c r="G602" s="79" t="b">
        <v>0</v>
      </c>
    </row>
    <row r="603" spans="1:7" ht="15">
      <c r="A603" s="111" t="s">
        <v>2117</v>
      </c>
      <c r="B603" s="79">
        <v>2</v>
      </c>
      <c r="C603" s="115">
        <v>0.0011392232823327327</v>
      </c>
      <c r="D603" s="79" t="s">
        <v>1595</v>
      </c>
      <c r="E603" s="79" t="b">
        <v>0</v>
      </c>
      <c r="F603" s="79" t="b">
        <v>0</v>
      </c>
      <c r="G603" s="79" t="b">
        <v>0</v>
      </c>
    </row>
    <row r="604" spans="1:7" ht="15">
      <c r="A604" s="111" t="s">
        <v>2118</v>
      </c>
      <c r="B604" s="79">
        <v>2</v>
      </c>
      <c r="C604" s="115">
        <v>0.0011392232823327327</v>
      </c>
      <c r="D604" s="79" t="s">
        <v>1595</v>
      </c>
      <c r="E604" s="79" t="b">
        <v>0</v>
      </c>
      <c r="F604" s="79" t="b">
        <v>0</v>
      </c>
      <c r="G604" s="79" t="b">
        <v>0</v>
      </c>
    </row>
    <row r="605" spans="1:7" ht="15">
      <c r="A605" s="111" t="s">
        <v>2119</v>
      </c>
      <c r="B605" s="79">
        <v>2</v>
      </c>
      <c r="C605" s="115">
        <v>0.0011392232823327327</v>
      </c>
      <c r="D605" s="79" t="s">
        <v>1595</v>
      </c>
      <c r="E605" s="79" t="b">
        <v>0</v>
      </c>
      <c r="F605" s="79" t="b">
        <v>0</v>
      </c>
      <c r="G605" s="79" t="b">
        <v>0</v>
      </c>
    </row>
    <row r="606" spans="1:7" ht="15">
      <c r="A606" s="111" t="s">
        <v>2120</v>
      </c>
      <c r="B606" s="79">
        <v>2</v>
      </c>
      <c r="C606" s="115">
        <v>0.0011392232823327327</v>
      </c>
      <c r="D606" s="79" t="s">
        <v>1595</v>
      </c>
      <c r="E606" s="79" t="b">
        <v>0</v>
      </c>
      <c r="F606" s="79" t="b">
        <v>0</v>
      </c>
      <c r="G606" s="79" t="b">
        <v>0</v>
      </c>
    </row>
    <row r="607" spans="1:7" ht="15">
      <c r="A607" s="111" t="s">
        <v>2121</v>
      </c>
      <c r="B607" s="79">
        <v>2</v>
      </c>
      <c r="C607" s="115">
        <v>0.0011392232823327327</v>
      </c>
      <c r="D607" s="79" t="s">
        <v>1595</v>
      </c>
      <c r="E607" s="79" t="b">
        <v>0</v>
      </c>
      <c r="F607" s="79" t="b">
        <v>0</v>
      </c>
      <c r="G607" s="79" t="b">
        <v>0</v>
      </c>
    </row>
    <row r="608" spans="1:7" ht="15">
      <c r="A608" s="111" t="s">
        <v>2122</v>
      </c>
      <c r="B608" s="79">
        <v>2</v>
      </c>
      <c r="C608" s="115">
        <v>0.0011392232823327327</v>
      </c>
      <c r="D608" s="79" t="s">
        <v>1595</v>
      </c>
      <c r="E608" s="79" t="b">
        <v>1</v>
      </c>
      <c r="F608" s="79" t="b">
        <v>0</v>
      </c>
      <c r="G608" s="79" t="b">
        <v>0</v>
      </c>
    </row>
    <row r="609" spans="1:7" ht="15">
      <c r="A609" s="111" t="s">
        <v>2123</v>
      </c>
      <c r="B609" s="79">
        <v>2</v>
      </c>
      <c r="C609" s="115">
        <v>0.0011392232823327327</v>
      </c>
      <c r="D609" s="79" t="s">
        <v>1595</v>
      </c>
      <c r="E609" s="79" t="b">
        <v>0</v>
      </c>
      <c r="F609" s="79" t="b">
        <v>0</v>
      </c>
      <c r="G609" s="79" t="b">
        <v>0</v>
      </c>
    </row>
    <row r="610" spans="1:7" ht="15">
      <c r="A610" s="111" t="s">
        <v>2124</v>
      </c>
      <c r="B610" s="79">
        <v>2</v>
      </c>
      <c r="C610" s="115">
        <v>0.0011392232823327327</v>
      </c>
      <c r="D610" s="79" t="s">
        <v>1595</v>
      </c>
      <c r="E610" s="79" t="b">
        <v>0</v>
      </c>
      <c r="F610" s="79" t="b">
        <v>0</v>
      </c>
      <c r="G610" s="79" t="b">
        <v>0</v>
      </c>
    </row>
    <row r="611" spans="1:7" ht="15">
      <c r="A611" s="111" t="s">
        <v>2125</v>
      </c>
      <c r="B611" s="79">
        <v>2</v>
      </c>
      <c r="C611" s="115">
        <v>0.0011392232823327327</v>
      </c>
      <c r="D611" s="79" t="s">
        <v>1595</v>
      </c>
      <c r="E611" s="79" t="b">
        <v>0</v>
      </c>
      <c r="F611" s="79" t="b">
        <v>0</v>
      </c>
      <c r="G611" s="79" t="b">
        <v>0</v>
      </c>
    </row>
    <row r="612" spans="1:7" ht="15">
      <c r="A612" s="111" t="s">
        <v>2126</v>
      </c>
      <c r="B612" s="79">
        <v>2</v>
      </c>
      <c r="C612" s="115">
        <v>0.0013033170384864428</v>
      </c>
      <c r="D612" s="79" t="s">
        <v>1595</v>
      </c>
      <c r="E612" s="79" t="b">
        <v>0</v>
      </c>
      <c r="F612" s="79" t="b">
        <v>1</v>
      </c>
      <c r="G612" s="79" t="b">
        <v>0</v>
      </c>
    </row>
    <row r="613" spans="1:7" ht="15">
      <c r="A613" s="111" t="s">
        <v>2127</v>
      </c>
      <c r="B613" s="79">
        <v>2</v>
      </c>
      <c r="C613" s="115">
        <v>0.0011392232823327327</v>
      </c>
      <c r="D613" s="79" t="s">
        <v>1595</v>
      </c>
      <c r="E613" s="79" t="b">
        <v>0</v>
      </c>
      <c r="F613" s="79" t="b">
        <v>0</v>
      </c>
      <c r="G613" s="79" t="b">
        <v>0</v>
      </c>
    </row>
    <row r="614" spans="1:7" ht="15">
      <c r="A614" s="111" t="s">
        <v>1456</v>
      </c>
      <c r="B614" s="79">
        <v>2</v>
      </c>
      <c r="C614" s="115">
        <v>0.0013033170384864428</v>
      </c>
      <c r="D614" s="79" t="s">
        <v>1595</v>
      </c>
      <c r="E614" s="79" t="b">
        <v>0</v>
      </c>
      <c r="F614" s="79" t="b">
        <v>0</v>
      </c>
      <c r="G614" s="79" t="b">
        <v>0</v>
      </c>
    </row>
    <row r="615" spans="1:7" ht="15">
      <c r="A615" s="111" t="s">
        <v>2128</v>
      </c>
      <c r="B615" s="79">
        <v>2</v>
      </c>
      <c r="C615" s="115">
        <v>0.0011392232823327327</v>
      </c>
      <c r="D615" s="79" t="s">
        <v>1595</v>
      </c>
      <c r="E615" s="79" t="b">
        <v>0</v>
      </c>
      <c r="F615" s="79" t="b">
        <v>1</v>
      </c>
      <c r="G615" s="79" t="b">
        <v>0</v>
      </c>
    </row>
    <row r="616" spans="1:7" ht="15">
      <c r="A616" s="111" t="s">
        <v>2129</v>
      </c>
      <c r="B616" s="79">
        <v>2</v>
      </c>
      <c r="C616" s="115">
        <v>0.0011392232823327327</v>
      </c>
      <c r="D616" s="79" t="s">
        <v>1595</v>
      </c>
      <c r="E616" s="79" t="b">
        <v>0</v>
      </c>
      <c r="F616" s="79" t="b">
        <v>0</v>
      </c>
      <c r="G616" s="79" t="b">
        <v>0</v>
      </c>
    </row>
    <row r="617" spans="1:7" ht="15">
      <c r="A617" s="111" t="s">
        <v>2130</v>
      </c>
      <c r="B617" s="79">
        <v>2</v>
      </c>
      <c r="C617" s="115">
        <v>0.0013033170384864428</v>
      </c>
      <c r="D617" s="79" t="s">
        <v>1595</v>
      </c>
      <c r="E617" s="79" t="b">
        <v>0</v>
      </c>
      <c r="F617" s="79" t="b">
        <v>1</v>
      </c>
      <c r="G617" s="79" t="b">
        <v>0</v>
      </c>
    </row>
    <row r="618" spans="1:7" ht="15">
      <c r="A618" s="111" t="s">
        <v>2131</v>
      </c>
      <c r="B618" s="79">
        <v>2</v>
      </c>
      <c r="C618" s="115">
        <v>0.0011392232823327327</v>
      </c>
      <c r="D618" s="79" t="s">
        <v>1595</v>
      </c>
      <c r="E618" s="79" t="b">
        <v>0</v>
      </c>
      <c r="F618" s="79" t="b">
        <v>0</v>
      </c>
      <c r="G618" s="79" t="b">
        <v>0</v>
      </c>
    </row>
    <row r="619" spans="1:7" ht="15">
      <c r="A619" s="111" t="s">
        <v>2132</v>
      </c>
      <c r="B619" s="79">
        <v>2</v>
      </c>
      <c r="C619" s="115">
        <v>0.0013033170384864428</v>
      </c>
      <c r="D619" s="79" t="s">
        <v>1595</v>
      </c>
      <c r="E619" s="79" t="b">
        <v>0</v>
      </c>
      <c r="F619" s="79" t="b">
        <v>1</v>
      </c>
      <c r="G619" s="79" t="b">
        <v>0</v>
      </c>
    </row>
    <row r="620" spans="1:7" ht="15">
      <c r="A620" s="111" t="s">
        <v>2133</v>
      </c>
      <c r="B620" s="79">
        <v>2</v>
      </c>
      <c r="C620" s="115">
        <v>0.0013033170384864428</v>
      </c>
      <c r="D620" s="79" t="s">
        <v>1595</v>
      </c>
      <c r="E620" s="79" t="b">
        <v>0</v>
      </c>
      <c r="F620" s="79" t="b">
        <v>0</v>
      </c>
      <c r="G620" s="79" t="b">
        <v>0</v>
      </c>
    </row>
    <row r="621" spans="1:7" ht="15">
      <c r="A621" s="111" t="s">
        <v>2134</v>
      </c>
      <c r="B621" s="79">
        <v>2</v>
      </c>
      <c r="C621" s="115">
        <v>0.0013033170384864428</v>
      </c>
      <c r="D621" s="79" t="s">
        <v>1595</v>
      </c>
      <c r="E621" s="79" t="b">
        <v>0</v>
      </c>
      <c r="F621" s="79" t="b">
        <v>0</v>
      </c>
      <c r="G621" s="79" t="b">
        <v>0</v>
      </c>
    </row>
    <row r="622" spans="1:7" ht="15">
      <c r="A622" s="111" t="s">
        <v>2135</v>
      </c>
      <c r="B622" s="79">
        <v>2</v>
      </c>
      <c r="C622" s="115">
        <v>0.0013033170384864428</v>
      </c>
      <c r="D622" s="79" t="s">
        <v>1595</v>
      </c>
      <c r="E622" s="79" t="b">
        <v>0</v>
      </c>
      <c r="F622" s="79" t="b">
        <v>0</v>
      </c>
      <c r="G622" s="79" t="b">
        <v>0</v>
      </c>
    </row>
    <row r="623" spans="1:7" ht="15">
      <c r="A623" s="111" t="s">
        <v>2136</v>
      </c>
      <c r="B623" s="79">
        <v>2</v>
      </c>
      <c r="C623" s="115">
        <v>0.0013033170384864428</v>
      </c>
      <c r="D623" s="79" t="s">
        <v>1595</v>
      </c>
      <c r="E623" s="79" t="b">
        <v>0</v>
      </c>
      <c r="F623" s="79" t="b">
        <v>0</v>
      </c>
      <c r="G623" s="79" t="b">
        <v>0</v>
      </c>
    </row>
    <row r="624" spans="1:7" ht="15">
      <c r="A624" s="111" t="s">
        <v>2137</v>
      </c>
      <c r="B624" s="79">
        <v>2</v>
      </c>
      <c r="C624" s="115">
        <v>0.0013033170384864428</v>
      </c>
      <c r="D624" s="79" t="s">
        <v>1595</v>
      </c>
      <c r="E624" s="79" t="b">
        <v>0</v>
      </c>
      <c r="F624" s="79" t="b">
        <v>0</v>
      </c>
      <c r="G624" s="79" t="b">
        <v>0</v>
      </c>
    </row>
    <row r="625" spans="1:7" ht="15">
      <c r="A625" s="111" t="s">
        <v>2138</v>
      </c>
      <c r="B625" s="79">
        <v>2</v>
      </c>
      <c r="C625" s="115">
        <v>0.0013033170384864428</v>
      </c>
      <c r="D625" s="79" t="s">
        <v>1595</v>
      </c>
      <c r="E625" s="79" t="b">
        <v>0</v>
      </c>
      <c r="F625" s="79" t="b">
        <v>0</v>
      </c>
      <c r="G625" s="79" t="b">
        <v>0</v>
      </c>
    </row>
    <row r="626" spans="1:7" ht="15">
      <c r="A626" s="111" t="s">
        <v>2139</v>
      </c>
      <c r="B626" s="79">
        <v>2</v>
      </c>
      <c r="C626" s="115">
        <v>0.0011392232823327327</v>
      </c>
      <c r="D626" s="79" t="s">
        <v>1595</v>
      </c>
      <c r="E626" s="79" t="b">
        <v>0</v>
      </c>
      <c r="F626" s="79" t="b">
        <v>0</v>
      </c>
      <c r="G626" s="79" t="b">
        <v>0</v>
      </c>
    </row>
    <row r="627" spans="1:7" ht="15">
      <c r="A627" s="111" t="s">
        <v>2140</v>
      </c>
      <c r="B627" s="79">
        <v>2</v>
      </c>
      <c r="C627" s="115">
        <v>0.0011392232823327327</v>
      </c>
      <c r="D627" s="79" t="s">
        <v>1595</v>
      </c>
      <c r="E627" s="79" t="b">
        <v>0</v>
      </c>
      <c r="F627" s="79" t="b">
        <v>0</v>
      </c>
      <c r="G627" s="79" t="b">
        <v>0</v>
      </c>
    </row>
    <row r="628" spans="1:7" ht="15">
      <c r="A628" s="111" t="s">
        <v>2141</v>
      </c>
      <c r="B628" s="79">
        <v>2</v>
      </c>
      <c r="C628" s="115">
        <v>0.0011392232823327327</v>
      </c>
      <c r="D628" s="79" t="s">
        <v>1595</v>
      </c>
      <c r="E628" s="79" t="b">
        <v>0</v>
      </c>
      <c r="F628" s="79" t="b">
        <v>0</v>
      </c>
      <c r="G628" s="79" t="b">
        <v>0</v>
      </c>
    </row>
    <row r="629" spans="1:7" ht="15">
      <c r="A629" s="111" t="s">
        <v>2142</v>
      </c>
      <c r="B629" s="79">
        <v>2</v>
      </c>
      <c r="C629" s="115">
        <v>0.0011392232823327327</v>
      </c>
      <c r="D629" s="79" t="s">
        <v>1595</v>
      </c>
      <c r="E629" s="79" t="b">
        <v>0</v>
      </c>
      <c r="F629" s="79" t="b">
        <v>0</v>
      </c>
      <c r="G629" s="79" t="b">
        <v>0</v>
      </c>
    </row>
    <row r="630" spans="1:7" ht="15">
      <c r="A630" s="111" t="s">
        <v>2143</v>
      </c>
      <c r="B630" s="79">
        <v>2</v>
      </c>
      <c r="C630" s="115">
        <v>0.0011392232823327327</v>
      </c>
      <c r="D630" s="79" t="s">
        <v>1595</v>
      </c>
      <c r="E630" s="79" t="b">
        <v>0</v>
      </c>
      <c r="F630" s="79" t="b">
        <v>0</v>
      </c>
      <c r="G630" s="79" t="b">
        <v>0</v>
      </c>
    </row>
    <row r="631" spans="1:7" ht="15">
      <c r="A631" s="111" t="s">
        <v>2144</v>
      </c>
      <c r="B631" s="79">
        <v>2</v>
      </c>
      <c r="C631" s="115">
        <v>0.0011392232823327327</v>
      </c>
      <c r="D631" s="79" t="s">
        <v>1595</v>
      </c>
      <c r="E631" s="79" t="b">
        <v>0</v>
      </c>
      <c r="F631" s="79" t="b">
        <v>0</v>
      </c>
      <c r="G631" s="79" t="b">
        <v>0</v>
      </c>
    </row>
    <row r="632" spans="1:7" ht="15">
      <c r="A632" s="111" t="s">
        <v>2145</v>
      </c>
      <c r="B632" s="79">
        <v>2</v>
      </c>
      <c r="C632" s="115">
        <v>0.0011392232823327327</v>
      </c>
      <c r="D632" s="79" t="s">
        <v>1595</v>
      </c>
      <c r="E632" s="79" t="b">
        <v>0</v>
      </c>
      <c r="F632" s="79" t="b">
        <v>0</v>
      </c>
      <c r="G632" s="79" t="b">
        <v>0</v>
      </c>
    </row>
    <row r="633" spans="1:7" ht="15">
      <c r="A633" s="111" t="s">
        <v>2146</v>
      </c>
      <c r="B633" s="79">
        <v>2</v>
      </c>
      <c r="C633" s="115">
        <v>0.0011392232823327327</v>
      </c>
      <c r="D633" s="79" t="s">
        <v>1595</v>
      </c>
      <c r="E633" s="79" t="b">
        <v>0</v>
      </c>
      <c r="F633" s="79" t="b">
        <v>0</v>
      </c>
      <c r="G633" s="79" t="b">
        <v>0</v>
      </c>
    </row>
    <row r="634" spans="1:7" ht="15">
      <c r="A634" s="111" t="s">
        <v>2147</v>
      </c>
      <c r="B634" s="79">
        <v>2</v>
      </c>
      <c r="C634" s="115">
        <v>0.0011392232823327327</v>
      </c>
      <c r="D634" s="79" t="s">
        <v>1595</v>
      </c>
      <c r="E634" s="79" t="b">
        <v>0</v>
      </c>
      <c r="F634" s="79" t="b">
        <v>0</v>
      </c>
      <c r="G634" s="79" t="b">
        <v>0</v>
      </c>
    </row>
    <row r="635" spans="1:7" ht="15">
      <c r="A635" s="111" t="s">
        <v>2148</v>
      </c>
      <c r="B635" s="79">
        <v>2</v>
      </c>
      <c r="C635" s="115">
        <v>0.0011392232823327327</v>
      </c>
      <c r="D635" s="79" t="s">
        <v>1595</v>
      </c>
      <c r="E635" s="79" t="b">
        <v>0</v>
      </c>
      <c r="F635" s="79" t="b">
        <v>0</v>
      </c>
      <c r="G635" s="79" t="b">
        <v>0</v>
      </c>
    </row>
    <row r="636" spans="1:7" ht="15">
      <c r="A636" s="111" t="s">
        <v>2149</v>
      </c>
      <c r="B636" s="79">
        <v>2</v>
      </c>
      <c r="C636" s="115">
        <v>0.0011392232823327327</v>
      </c>
      <c r="D636" s="79" t="s">
        <v>1595</v>
      </c>
      <c r="E636" s="79" t="b">
        <v>0</v>
      </c>
      <c r="F636" s="79" t="b">
        <v>0</v>
      </c>
      <c r="G636" s="79" t="b">
        <v>0</v>
      </c>
    </row>
    <row r="637" spans="1:7" ht="15">
      <c r="A637" s="111" t="s">
        <v>2150</v>
      </c>
      <c r="B637" s="79">
        <v>2</v>
      </c>
      <c r="C637" s="115">
        <v>0.0011392232823327327</v>
      </c>
      <c r="D637" s="79" t="s">
        <v>1595</v>
      </c>
      <c r="E637" s="79" t="b">
        <v>0</v>
      </c>
      <c r="F637" s="79" t="b">
        <v>0</v>
      </c>
      <c r="G637" s="79" t="b">
        <v>0</v>
      </c>
    </row>
    <row r="638" spans="1:7" ht="15">
      <c r="A638" s="111" t="s">
        <v>2151</v>
      </c>
      <c r="B638" s="79">
        <v>2</v>
      </c>
      <c r="C638" s="115">
        <v>0.0011392232823327327</v>
      </c>
      <c r="D638" s="79" t="s">
        <v>1595</v>
      </c>
      <c r="E638" s="79" t="b">
        <v>0</v>
      </c>
      <c r="F638" s="79" t="b">
        <v>0</v>
      </c>
      <c r="G638" s="79" t="b">
        <v>0</v>
      </c>
    </row>
    <row r="639" spans="1:7" ht="15">
      <c r="A639" s="111" t="s">
        <v>2152</v>
      </c>
      <c r="B639" s="79">
        <v>2</v>
      </c>
      <c r="C639" s="115">
        <v>0.0011392232823327327</v>
      </c>
      <c r="D639" s="79" t="s">
        <v>1595</v>
      </c>
      <c r="E639" s="79" t="b">
        <v>0</v>
      </c>
      <c r="F639" s="79" t="b">
        <v>0</v>
      </c>
      <c r="G639" s="79" t="b">
        <v>0</v>
      </c>
    </row>
    <row r="640" spans="1:7" ht="15">
      <c r="A640" s="111" t="s">
        <v>2153</v>
      </c>
      <c r="B640" s="79">
        <v>2</v>
      </c>
      <c r="C640" s="115">
        <v>0.0011392232823327327</v>
      </c>
      <c r="D640" s="79" t="s">
        <v>1595</v>
      </c>
      <c r="E640" s="79" t="b">
        <v>0</v>
      </c>
      <c r="F640" s="79" t="b">
        <v>0</v>
      </c>
      <c r="G640" s="79" t="b">
        <v>0</v>
      </c>
    </row>
    <row r="641" spans="1:7" ht="15">
      <c r="A641" s="111" t="s">
        <v>2154</v>
      </c>
      <c r="B641" s="79">
        <v>2</v>
      </c>
      <c r="C641" s="115">
        <v>0.0011392232823327327</v>
      </c>
      <c r="D641" s="79" t="s">
        <v>1595</v>
      </c>
      <c r="E641" s="79" t="b">
        <v>0</v>
      </c>
      <c r="F641" s="79" t="b">
        <v>0</v>
      </c>
      <c r="G641" s="79" t="b">
        <v>0</v>
      </c>
    </row>
    <row r="642" spans="1:7" ht="15">
      <c r="A642" s="111" t="s">
        <v>2155</v>
      </c>
      <c r="B642" s="79">
        <v>2</v>
      </c>
      <c r="C642" s="115">
        <v>0.0011392232823327327</v>
      </c>
      <c r="D642" s="79" t="s">
        <v>1595</v>
      </c>
      <c r="E642" s="79" t="b">
        <v>0</v>
      </c>
      <c r="F642" s="79" t="b">
        <v>0</v>
      </c>
      <c r="G642" s="79" t="b">
        <v>0</v>
      </c>
    </row>
    <row r="643" spans="1:7" ht="15">
      <c r="A643" s="111" t="s">
        <v>2156</v>
      </c>
      <c r="B643" s="79">
        <v>2</v>
      </c>
      <c r="C643" s="115">
        <v>0.0011392232823327327</v>
      </c>
      <c r="D643" s="79" t="s">
        <v>1595</v>
      </c>
      <c r="E643" s="79" t="b">
        <v>0</v>
      </c>
      <c r="F643" s="79" t="b">
        <v>0</v>
      </c>
      <c r="G643" s="79" t="b">
        <v>0</v>
      </c>
    </row>
    <row r="644" spans="1:7" ht="15">
      <c r="A644" s="111" t="s">
        <v>2157</v>
      </c>
      <c r="B644" s="79">
        <v>2</v>
      </c>
      <c r="C644" s="115">
        <v>0.0011392232823327327</v>
      </c>
      <c r="D644" s="79" t="s">
        <v>1595</v>
      </c>
      <c r="E644" s="79" t="b">
        <v>0</v>
      </c>
      <c r="F644" s="79" t="b">
        <v>0</v>
      </c>
      <c r="G644" s="79" t="b">
        <v>0</v>
      </c>
    </row>
    <row r="645" spans="1:7" ht="15">
      <c r="A645" s="111" t="s">
        <v>2158</v>
      </c>
      <c r="B645" s="79">
        <v>2</v>
      </c>
      <c r="C645" s="115">
        <v>0.0011392232823327327</v>
      </c>
      <c r="D645" s="79" t="s">
        <v>1595</v>
      </c>
      <c r="E645" s="79" t="b">
        <v>0</v>
      </c>
      <c r="F645" s="79" t="b">
        <v>0</v>
      </c>
      <c r="G645" s="79" t="b">
        <v>0</v>
      </c>
    </row>
    <row r="646" spans="1:7" ht="15">
      <c r="A646" s="111" t="s">
        <v>2159</v>
      </c>
      <c r="B646" s="79">
        <v>2</v>
      </c>
      <c r="C646" s="115">
        <v>0.0011392232823327327</v>
      </c>
      <c r="D646" s="79" t="s">
        <v>1595</v>
      </c>
      <c r="E646" s="79" t="b">
        <v>0</v>
      </c>
      <c r="F646" s="79" t="b">
        <v>0</v>
      </c>
      <c r="G646" s="79" t="b">
        <v>0</v>
      </c>
    </row>
    <row r="647" spans="1:7" ht="15">
      <c r="A647" s="111" t="s">
        <v>2160</v>
      </c>
      <c r="B647" s="79">
        <v>2</v>
      </c>
      <c r="C647" s="115">
        <v>0.0011392232823327327</v>
      </c>
      <c r="D647" s="79" t="s">
        <v>1595</v>
      </c>
      <c r="E647" s="79" t="b">
        <v>0</v>
      </c>
      <c r="F647" s="79" t="b">
        <v>0</v>
      </c>
      <c r="G647" s="79" t="b">
        <v>0</v>
      </c>
    </row>
    <row r="648" spans="1:7" ht="15">
      <c r="A648" s="111" t="s">
        <v>2161</v>
      </c>
      <c r="B648" s="79">
        <v>2</v>
      </c>
      <c r="C648" s="115">
        <v>0.0011392232823327327</v>
      </c>
      <c r="D648" s="79" t="s">
        <v>1595</v>
      </c>
      <c r="E648" s="79" t="b">
        <v>0</v>
      </c>
      <c r="F648" s="79" t="b">
        <v>0</v>
      </c>
      <c r="G648" s="79" t="b">
        <v>0</v>
      </c>
    </row>
    <row r="649" spans="1:7" ht="15">
      <c r="A649" s="111" t="s">
        <v>1557</v>
      </c>
      <c r="B649" s="79">
        <v>2</v>
      </c>
      <c r="C649" s="115">
        <v>0.0011392232823327327</v>
      </c>
      <c r="D649" s="79" t="s">
        <v>1595</v>
      </c>
      <c r="E649" s="79" t="b">
        <v>0</v>
      </c>
      <c r="F649" s="79" t="b">
        <v>0</v>
      </c>
      <c r="G649" s="79" t="b">
        <v>0</v>
      </c>
    </row>
    <row r="650" spans="1:7" ht="15">
      <c r="A650" s="111" t="s">
        <v>2162</v>
      </c>
      <c r="B650" s="79">
        <v>2</v>
      </c>
      <c r="C650" s="115">
        <v>0.0011392232823327327</v>
      </c>
      <c r="D650" s="79" t="s">
        <v>1595</v>
      </c>
      <c r="E650" s="79" t="b">
        <v>0</v>
      </c>
      <c r="F650" s="79" t="b">
        <v>0</v>
      </c>
      <c r="G650" s="79" t="b">
        <v>0</v>
      </c>
    </row>
    <row r="651" spans="1:7" ht="15">
      <c r="A651" s="111" t="s">
        <v>1438</v>
      </c>
      <c r="B651" s="79">
        <v>43</v>
      </c>
      <c r="C651" s="115">
        <v>0.017180738868580035</v>
      </c>
      <c r="D651" s="79" t="s">
        <v>1398</v>
      </c>
      <c r="E651" s="79" t="b">
        <v>1</v>
      </c>
      <c r="F651" s="79" t="b">
        <v>0</v>
      </c>
      <c r="G651" s="79" t="b">
        <v>0</v>
      </c>
    </row>
    <row r="652" spans="1:7" ht="15">
      <c r="A652" s="111" t="s">
        <v>1439</v>
      </c>
      <c r="B652" s="79">
        <v>39</v>
      </c>
      <c r="C652" s="115">
        <v>0.018993623117361913</v>
      </c>
      <c r="D652" s="79" t="s">
        <v>1398</v>
      </c>
      <c r="E652" s="79" t="b">
        <v>0</v>
      </c>
      <c r="F652" s="79" t="b">
        <v>0</v>
      </c>
      <c r="G652" s="79" t="b">
        <v>0</v>
      </c>
    </row>
    <row r="653" spans="1:7" ht="15">
      <c r="A653" s="111" t="s">
        <v>1676</v>
      </c>
      <c r="B653" s="79">
        <v>20</v>
      </c>
      <c r="C653" s="115">
        <v>0.013203957205107199</v>
      </c>
      <c r="D653" s="79" t="s">
        <v>1398</v>
      </c>
      <c r="E653" s="79" t="b">
        <v>0</v>
      </c>
      <c r="F653" s="79" t="b">
        <v>0</v>
      </c>
      <c r="G653" s="79" t="b">
        <v>0</v>
      </c>
    </row>
    <row r="654" spans="1:7" ht="15">
      <c r="A654" s="111" t="s">
        <v>1440</v>
      </c>
      <c r="B654" s="79">
        <v>16</v>
      </c>
      <c r="C654" s="115">
        <v>0.013651683019610396</v>
      </c>
      <c r="D654" s="79" t="s">
        <v>1398</v>
      </c>
      <c r="E654" s="79" t="b">
        <v>0</v>
      </c>
      <c r="F654" s="79" t="b">
        <v>0</v>
      </c>
      <c r="G654" s="79" t="b">
        <v>0</v>
      </c>
    </row>
    <row r="655" spans="1:7" ht="15">
      <c r="A655" s="111" t="s">
        <v>1550</v>
      </c>
      <c r="B655" s="79">
        <v>15</v>
      </c>
      <c r="C655" s="115">
        <v>0.012798452830884745</v>
      </c>
      <c r="D655" s="79" t="s">
        <v>1398</v>
      </c>
      <c r="E655" s="79" t="b">
        <v>0</v>
      </c>
      <c r="F655" s="79" t="b">
        <v>0</v>
      </c>
      <c r="G655" s="79" t="b">
        <v>0</v>
      </c>
    </row>
    <row r="656" spans="1:7" ht="15">
      <c r="A656" s="111" t="s">
        <v>1682</v>
      </c>
      <c r="B656" s="79">
        <v>10</v>
      </c>
      <c r="C656" s="115">
        <v>0.010303914208050434</v>
      </c>
      <c r="D656" s="79" t="s">
        <v>1398</v>
      </c>
      <c r="E656" s="79" t="b">
        <v>0</v>
      </c>
      <c r="F656" s="79" t="b">
        <v>0</v>
      </c>
      <c r="G656" s="79" t="b">
        <v>0</v>
      </c>
    </row>
    <row r="657" spans="1:7" ht="15">
      <c r="A657" s="111" t="s">
        <v>1679</v>
      </c>
      <c r="B657" s="79">
        <v>9</v>
      </c>
      <c r="C657" s="115">
        <v>0.009817314399768422</v>
      </c>
      <c r="D657" s="79" t="s">
        <v>1398</v>
      </c>
      <c r="E657" s="79" t="b">
        <v>0</v>
      </c>
      <c r="F657" s="79" t="b">
        <v>0</v>
      </c>
      <c r="G657" s="79" t="b">
        <v>0</v>
      </c>
    </row>
    <row r="658" spans="1:7" ht="15">
      <c r="A658" s="111" t="s">
        <v>1442</v>
      </c>
      <c r="B658" s="79">
        <v>9</v>
      </c>
      <c r="C658" s="115">
        <v>0.011247658561773052</v>
      </c>
      <c r="D658" s="79" t="s">
        <v>1398</v>
      </c>
      <c r="E658" s="79" t="b">
        <v>0</v>
      </c>
      <c r="F658" s="79" t="b">
        <v>0</v>
      </c>
      <c r="G658" s="79" t="b">
        <v>0</v>
      </c>
    </row>
    <row r="659" spans="1:7" ht="15">
      <c r="A659" s="111" t="s">
        <v>1482</v>
      </c>
      <c r="B659" s="79">
        <v>8</v>
      </c>
      <c r="C659" s="115">
        <v>0.008243131366440348</v>
      </c>
      <c r="D659" s="79" t="s">
        <v>1398</v>
      </c>
      <c r="E659" s="79" t="b">
        <v>0</v>
      </c>
      <c r="F659" s="79" t="b">
        <v>0</v>
      </c>
      <c r="G659" s="79" t="b">
        <v>0</v>
      </c>
    </row>
    <row r="660" spans="1:7" ht="15">
      <c r="A660" s="111" t="s">
        <v>1467</v>
      </c>
      <c r="B660" s="79">
        <v>8</v>
      </c>
      <c r="C660" s="115">
        <v>0.008726501688683042</v>
      </c>
      <c r="D660" s="79" t="s">
        <v>1398</v>
      </c>
      <c r="E660" s="79" t="b">
        <v>0</v>
      </c>
      <c r="F660" s="79" t="b">
        <v>0</v>
      </c>
      <c r="G660" s="79" t="b">
        <v>0</v>
      </c>
    </row>
    <row r="661" spans="1:7" ht="15">
      <c r="A661" s="111" t="s">
        <v>1447</v>
      </c>
      <c r="B661" s="79">
        <v>8</v>
      </c>
      <c r="C661" s="115">
        <v>0.00782441694782889</v>
      </c>
      <c r="D661" s="79" t="s">
        <v>1398</v>
      </c>
      <c r="E661" s="79" t="b">
        <v>0</v>
      </c>
      <c r="F661" s="79" t="b">
        <v>0</v>
      </c>
      <c r="G661" s="79" t="b">
        <v>0</v>
      </c>
    </row>
    <row r="662" spans="1:7" ht="15">
      <c r="A662" s="111" t="s">
        <v>1699</v>
      </c>
      <c r="B662" s="79">
        <v>8</v>
      </c>
      <c r="C662" s="115">
        <v>0.009298207436319322</v>
      </c>
      <c r="D662" s="79" t="s">
        <v>1398</v>
      </c>
      <c r="E662" s="79" t="b">
        <v>0</v>
      </c>
      <c r="F662" s="79" t="b">
        <v>0</v>
      </c>
      <c r="G662" s="79" t="b">
        <v>0</v>
      </c>
    </row>
    <row r="663" spans="1:7" ht="15">
      <c r="A663" s="111" t="s">
        <v>1478</v>
      </c>
      <c r="B663" s="79">
        <v>7</v>
      </c>
      <c r="C663" s="115">
        <v>0.007212739945635303</v>
      </c>
      <c r="D663" s="79" t="s">
        <v>1398</v>
      </c>
      <c r="E663" s="79" t="b">
        <v>0</v>
      </c>
      <c r="F663" s="79" t="b">
        <v>0</v>
      </c>
      <c r="G663" s="79" t="b">
        <v>0</v>
      </c>
    </row>
    <row r="664" spans="1:7" ht="15">
      <c r="A664" s="111" t="s">
        <v>1698</v>
      </c>
      <c r="B664" s="79">
        <v>7</v>
      </c>
      <c r="C664" s="115">
        <v>0.007212739945635303</v>
      </c>
      <c r="D664" s="79" t="s">
        <v>1398</v>
      </c>
      <c r="E664" s="79" t="b">
        <v>0</v>
      </c>
      <c r="F664" s="79" t="b">
        <v>0</v>
      </c>
      <c r="G664" s="79" t="b">
        <v>0</v>
      </c>
    </row>
    <row r="665" spans="1:7" ht="15">
      <c r="A665" s="111" t="s">
        <v>1703</v>
      </c>
      <c r="B665" s="79">
        <v>7</v>
      </c>
      <c r="C665" s="115">
        <v>0.007212739945635303</v>
      </c>
      <c r="D665" s="79" t="s">
        <v>1398</v>
      </c>
      <c r="E665" s="79" t="b">
        <v>0</v>
      </c>
      <c r="F665" s="79" t="b">
        <v>0</v>
      </c>
      <c r="G665" s="79" t="b">
        <v>0</v>
      </c>
    </row>
    <row r="666" spans="1:7" ht="15">
      <c r="A666" s="111" t="s">
        <v>1516</v>
      </c>
      <c r="B666" s="79">
        <v>7</v>
      </c>
      <c r="C666" s="115">
        <v>0.00874817888137904</v>
      </c>
      <c r="D666" s="79" t="s">
        <v>1398</v>
      </c>
      <c r="E666" s="79" t="b">
        <v>0</v>
      </c>
      <c r="F666" s="79" t="b">
        <v>0</v>
      </c>
      <c r="G666" s="79" t="b">
        <v>0</v>
      </c>
    </row>
    <row r="667" spans="1:7" ht="15">
      <c r="A667" s="111" t="s">
        <v>1686</v>
      </c>
      <c r="B667" s="79">
        <v>7</v>
      </c>
      <c r="C667" s="115">
        <v>0.008135931506779406</v>
      </c>
      <c r="D667" s="79" t="s">
        <v>1398</v>
      </c>
      <c r="E667" s="79" t="b">
        <v>0</v>
      </c>
      <c r="F667" s="79" t="b">
        <v>0</v>
      </c>
      <c r="G667" s="79" t="b">
        <v>0</v>
      </c>
    </row>
    <row r="668" spans="1:7" ht="15">
      <c r="A668" s="111" t="s">
        <v>1566</v>
      </c>
      <c r="B668" s="79">
        <v>7</v>
      </c>
      <c r="C668" s="115">
        <v>0.007212739945635303</v>
      </c>
      <c r="D668" s="79" t="s">
        <v>1398</v>
      </c>
      <c r="E668" s="79" t="b">
        <v>0</v>
      </c>
      <c r="F668" s="79" t="b">
        <v>0</v>
      </c>
      <c r="G668" s="79" t="b">
        <v>0</v>
      </c>
    </row>
    <row r="669" spans="1:7" ht="15">
      <c r="A669" s="111" t="s">
        <v>1452</v>
      </c>
      <c r="B669" s="79">
        <v>7</v>
      </c>
      <c r="C669" s="115">
        <v>0.007212739945635303</v>
      </c>
      <c r="D669" s="79" t="s">
        <v>1398</v>
      </c>
      <c r="E669" s="79" t="b">
        <v>0</v>
      </c>
      <c r="F669" s="79" t="b">
        <v>0</v>
      </c>
      <c r="G669" s="79" t="b">
        <v>0</v>
      </c>
    </row>
    <row r="670" spans="1:7" ht="15">
      <c r="A670" s="111" t="s">
        <v>1472</v>
      </c>
      <c r="B670" s="79">
        <v>6</v>
      </c>
      <c r="C670" s="115">
        <v>0.006544876266512282</v>
      </c>
      <c r="D670" s="79" t="s">
        <v>1398</v>
      </c>
      <c r="E670" s="79" t="b">
        <v>0</v>
      </c>
      <c r="F670" s="79" t="b">
        <v>0</v>
      </c>
      <c r="G670" s="79" t="b">
        <v>0</v>
      </c>
    </row>
    <row r="671" spans="1:7" ht="15">
      <c r="A671" s="111" t="s">
        <v>1537</v>
      </c>
      <c r="B671" s="79">
        <v>6</v>
      </c>
      <c r="C671" s="115">
        <v>0.006544876266512282</v>
      </c>
      <c r="D671" s="79" t="s">
        <v>1398</v>
      </c>
      <c r="E671" s="79" t="b">
        <v>0</v>
      </c>
      <c r="F671" s="79" t="b">
        <v>0</v>
      </c>
      <c r="G671" s="79" t="b">
        <v>0</v>
      </c>
    </row>
    <row r="672" spans="1:7" ht="15">
      <c r="A672" s="111" t="s">
        <v>1709</v>
      </c>
      <c r="B672" s="79">
        <v>6</v>
      </c>
      <c r="C672" s="115">
        <v>0.006544876266512282</v>
      </c>
      <c r="D672" s="79" t="s">
        <v>1398</v>
      </c>
      <c r="E672" s="79" t="b">
        <v>1</v>
      </c>
      <c r="F672" s="79" t="b">
        <v>0</v>
      </c>
      <c r="G672" s="79" t="b">
        <v>0</v>
      </c>
    </row>
    <row r="673" spans="1:7" ht="15">
      <c r="A673" s="111" t="s">
        <v>1491</v>
      </c>
      <c r="B673" s="79">
        <v>6</v>
      </c>
      <c r="C673" s="115">
        <v>0.006544876266512282</v>
      </c>
      <c r="D673" s="79" t="s">
        <v>1398</v>
      </c>
      <c r="E673" s="79" t="b">
        <v>0</v>
      </c>
      <c r="F673" s="79" t="b">
        <v>0</v>
      </c>
      <c r="G673" s="79" t="b">
        <v>0</v>
      </c>
    </row>
    <row r="674" spans="1:7" ht="15">
      <c r="A674" s="111" t="s">
        <v>1690</v>
      </c>
      <c r="B674" s="79">
        <v>6</v>
      </c>
      <c r="C674" s="115">
        <v>0.006544876266512282</v>
      </c>
      <c r="D674" s="79" t="s">
        <v>1398</v>
      </c>
      <c r="E674" s="79" t="b">
        <v>0</v>
      </c>
      <c r="F674" s="79" t="b">
        <v>1</v>
      </c>
      <c r="G674" s="79" t="b">
        <v>0</v>
      </c>
    </row>
    <row r="675" spans="1:7" ht="15">
      <c r="A675" s="111" t="s">
        <v>1683</v>
      </c>
      <c r="B675" s="79">
        <v>6</v>
      </c>
      <c r="C675" s="115">
        <v>0.006544876266512282</v>
      </c>
      <c r="D675" s="79" t="s">
        <v>1398</v>
      </c>
      <c r="E675" s="79" t="b">
        <v>0</v>
      </c>
      <c r="F675" s="79" t="b">
        <v>1</v>
      </c>
      <c r="G675" s="79" t="b">
        <v>0</v>
      </c>
    </row>
    <row r="676" spans="1:7" ht="15">
      <c r="A676" s="111" t="s">
        <v>1688</v>
      </c>
      <c r="B676" s="79">
        <v>6</v>
      </c>
      <c r="C676" s="115">
        <v>0.006544876266512282</v>
      </c>
      <c r="D676" s="79" t="s">
        <v>1398</v>
      </c>
      <c r="E676" s="79" t="b">
        <v>0</v>
      </c>
      <c r="F676" s="79" t="b">
        <v>0</v>
      </c>
      <c r="G676" s="79" t="b">
        <v>0</v>
      </c>
    </row>
    <row r="677" spans="1:7" ht="15">
      <c r="A677" s="111" t="s">
        <v>1735</v>
      </c>
      <c r="B677" s="79">
        <v>6</v>
      </c>
      <c r="C677" s="115">
        <v>0.006544876266512282</v>
      </c>
      <c r="D677" s="79" t="s">
        <v>1398</v>
      </c>
      <c r="E677" s="79" t="b">
        <v>0</v>
      </c>
      <c r="F677" s="79" t="b">
        <v>0</v>
      </c>
      <c r="G677" s="79" t="b">
        <v>0</v>
      </c>
    </row>
    <row r="678" spans="1:7" ht="15">
      <c r="A678" s="111" t="s">
        <v>1736</v>
      </c>
      <c r="B678" s="79">
        <v>6</v>
      </c>
      <c r="C678" s="115">
        <v>0.006544876266512282</v>
      </c>
      <c r="D678" s="79" t="s">
        <v>1398</v>
      </c>
      <c r="E678" s="79" t="b">
        <v>0</v>
      </c>
      <c r="F678" s="79" t="b">
        <v>1</v>
      </c>
      <c r="G678" s="79" t="b">
        <v>0</v>
      </c>
    </row>
    <row r="679" spans="1:7" ht="15">
      <c r="A679" s="111" t="s">
        <v>1463</v>
      </c>
      <c r="B679" s="79">
        <v>5</v>
      </c>
      <c r="C679" s="115">
        <v>0.005811379647699576</v>
      </c>
      <c r="D679" s="79" t="s">
        <v>1398</v>
      </c>
      <c r="E679" s="79" t="b">
        <v>0</v>
      </c>
      <c r="F679" s="79" t="b">
        <v>0</v>
      </c>
      <c r="G679" s="79" t="b">
        <v>0</v>
      </c>
    </row>
    <row r="680" spans="1:7" ht="15">
      <c r="A680" s="111" t="s">
        <v>1567</v>
      </c>
      <c r="B680" s="79">
        <v>5</v>
      </c>
      <c r="C680" s="115">
        <v>0.005811379647699576</v>
      </c>
      <c r="D680" s="79" t="s">
        <v>1398</v>
      </c>
      <c r="E680" s="79" t="b">
        <v>0</v>
      </c>
      <c r="F680" s="79" t="b">
        <v>0</v>
      </c>
      <c r="G680" s="79" t="b">
        <v>0</v>
      </c>
    </row>
    <row r="681" spans="1:7" ht="15">
      <c r="A681" s="111" t="s">
        <v>1484</v>
      </c>
      <c r="B681" s="79">
        <v>5</v>
      </c>
      <c r="C681" s="115">
        <v>0.005811379647699576</v>
      </c>
      <c r="D681" s="79" t="s">
        <v>1398</v>
      </c>
      <c r="E681" s="79" t="b">
        <v>0</v>
      </c>
      <c r="F681" s="79" t="b">
        <v>0</v>
      </c>
      <c r="G681" s="79" t="b">
        <v>0</v>
      </c>
    </row>
    <row r="682" spans="1:7" ht="15">
      <c r="A682" s="111" t="s">
        <v>1519</v>
      </c>
      <c r="B682" s="79">
        <v>5</v>
      </c>
      <c r="C682" s="115">
        <v>0.005811379647699576</v>
      </c>
      <c r="D682" s="79" t="s">
        <v>1398</v>
      </c>
      <c r="E682" s="79" t="b">
        <v>1</v>
      </c>
      <c r="F682" s="79" t="b">
        <v>0</v>
      </c>
      <c r="G682" s="79" t="b">
        <v>0</v>
      </c>
    </row>
    <row r="683" spans="1:7" ht="15">
      <c r="A683" s="111" t="s">
        <v>1474</v>
      </c>
      <c r="B683" s="79">
        <v>5</v>
      </c>
      <c r="C683" s="115">
        <v>0.005811379647699576</v>
      </c>
      <c r="D683" s="79" t="s">
        <v>1398</v>
      </c>
      <c r="E683" s="79" t="b">
        <v>0</v>
      </c>
      <c r="F683" s="79" t="b">
        <v>0</v>
      </c>
      <c r="G683" s="79" t="b">
        <v>0</v>
      </c>
    </row>
    <row r="684" spans="1:7" ht="15">
      <c r="A684" s="111" t="s">
        <v>1744</v>
      </c>
      <c r="B684" s="79">
        <v>5</v>
      </c>
      <c r="C684" s="115">
        <v>0.006248699200985029</v>
      </c>
      <c r="D684" s="79" t="s">
        <v>1398</v>
      </c>
      <c r="E684" s="79" t="b">
        <v>0</v>
      </c>
      <c r="F684" s="79" t="b">
        <v>0</v>
      </c>
      <c r="G684" s="79" t="b">
        <v>0</v>
      </c>
    </row>
    <row r="685" spans="1:7" ht="15">
      <c r="A685" s="111" t="s">
        <v>1496</v>
      </c>
      <c r="B685" s="79">
        <v>5</v>
      </c>
      <c r="C685" s="115">
        <v>0.005811379647699576</v>
      </c>
      <c r="D685" s="79" t="s">
        <v>1398</v>
      </c>
      <c r="E685" s="79" t="b">
        <v>0</v>
      </c>
      <c r="F685" s="79" t="b">
        <v>0</v>
      </c>
      <c r="G685" s="79" t="b">
        <v>0</v>
      </c>
    </row>
    <row r="686" spans="1:7" ht="15">
      <c r="A686" s="111" t="s">
        <v>1750</v>
      </c>
      <c r="B686" s="79">
        <v>5</v>
      </c>
      <c r="C686" s="115">
        <v>0.008965576418168975</v>
      </c>
      <c r="D686" s="79" t="s">
        <v>1398</v>
      </c>
      <c r="E686" s="79" t="b">
        <v>0</v>
      </c>
      <c r="F686" s="79" t="b">
        <v>0</v>
      </c>
      <c r="G686" s="79" t="b">
        <v>0</v>
      </c>
    </row>
    <row r="687" spans="1:7" ht="15">
      <c r="A687" s="111" t="s">
        <v>1746</v>
      </c>
      <c r="B687" s="79">
        <v>5</v>
      </c>
      <c r="C687" s="115">
        <v>0.005811379647699576</v>
      </c>
      <c r="D687" s="79" t="s">
        <v>1398</v>
      </c>
      <c r="E687" s="79" t="b">
        <v>0</v>
      </c>
      <c r="F687" s="79" t="b">
        <v>0</v>
      </c>
      <c r="G687" s="79" t="b">
        <v>0</v>
      </c>
    </row>
    <row r="688" spans="1:7" ht="15">
      <c r="A688" s="111" t="s">
        <v>1747</v>
      </c>
      <c r="B688" s="79">
        <v>5</v>
      </c>
      <c r="C688" s="115">
        <v>0.005811379647699576</v>
      </c>
      <c r="D688" s="79" t="s">
        <v>1398</v>
      </c>
      <c r="E688" s="79" t="b">
        <v>0</v>
      </c>
      <c r="F688" s="79" t="b">
        <v>0</v>
      </c>
      <c r="G688" s="79" t="b">
        <v>0</v>
      </c>
    </row>
    <row r="689" spans="1:7" ht="15">
      <c r="A689" s="111" t="s">
        <v>1708</v>
      </c>
      <c r="B689" s="79">
        <v>5</v>
      </c>
      <c r="C689" s="115">
        <v>0.005811379647699576</v>
      </c>
      <c r="D689" s="79" t="s">
        <v>1398</v>
      </c>
      <c r="E689" s="79" t="b">
        <v>0</v>
      </c>
      <c r="F689" s="79" t="b">
        <v>1</v>
      </c>
      <c r="G689" s="79" t="b">
        <v>0</v>
      </c>
    </row>
    <row r="690" spans="1:7" ht="15">
      <c r="A690" s="111" t="s">
        <v>1571</v>
      </c>
      <c r="B690" s="79">
        <v>5</v>
      </c>
      <c r="C690" s="115">
        <v>0.005811379647699576</v>
      </c>
      <c r="D690" s="79" t="s">
        <v>1398</v>
      </c>
      <c r="E690" s="79" t="b">
        <v>0</v>
      </c>
      <c r="F690" s="79" t="b">
        <v>0</v>
      </c>
      <c r="G690" s="79" t="b">
        <v>0</v>
      </c>
    </row>
    <row r="691" spans="1:7" ht="15">
      <c r="A691" s="111" t="s">
        <v>1792</v>
      </c>
      <c r="B691" s="79">
        <v>4</v>
      </c>
      <c r="C691" s="115">
        <v>0.0049989593607880235</v>
      </c>
      <c r="D691" s="79" t="s">
        <v>1398</v>
      </c>
      <c r="E691" s="79" t="b">
        <v>0</v>
      </c>
      <c r="F691" s="79" t="b">
        <v>0</v>
      </c>
      <c r="G691" s="79" t="b">
        <v>0</v>
      </c>
    </row>
    <row r="692" spans="1:7" ht="15">
      <c r="A692" s="111" t="s">
        <v>1479</v>
      </c>
      <c r="B692" s="79">
        <v>4</v>
      </c>
      <c r="C692" s="115">
        <v>0.0049989593607880235</v>
      </c>
      <c r="D692" s="79" t="s">
        <v>1398</v>
      </c>
      <c r="E692" s="79" t="b">
        <v>0</v>
      </c>
      <c r="F692" s="79" t="b">
        <v>0</v>
      </c>
      <c r="G692" s="79" t="b">
        <v>0</v>
      </c>
    </row>
    <row r="693" spans="1:7" ht="15">
      <c r="A693" s="111" t="s">
        <v>1558</v>
      </c>
      <c r="B693" s="79">
        <v>4</v>
      </c>
      <c r="C693" s="115">
        <v>0.0049989593607880235</v>
      </c>
      <c r="D693" s="79" t="s">
        <v>1398</v>
      </c>
      <c r="E693" s="79" t="b">
        <v>0</v>
      </c>
      <c r="F693" s="79" t="b">
        <v>0</v>
      </c>
      <c r="G693" s="79" t="b">
        <v>0</v>
      </c>
    </row>
    <row r="694" spans="1:7" ht="15">
      <c r="A694" s="111" t="s">
        <v>1769</v>
      </c>
      <c r="B694" s="79">
        <v>4</v>
      </c>
      <c r="C694" s="115">
        <v>0.0049989593607880235</v>
      </c>
      <c r="D694" s="79" t="s">
        <v>1398</v>
      </c>
      <c r="E694" s="79" t="b">
        <v>0</v>
      </c>
      <c r="F694" s="79" t="b">
        <v>0</v>
      </c>
      <c r="G694" s="79" t="b">
        <v>0</v>
      </c>
    </row>
    <row r="695" spans="1:7" ht="15">
      <c r="A695" s="111" t="s">
        <v>1791</v>
      </c>
      <c r="B695" s="79">
        <v>4</v>
      </c>
      <c r="C695" s="115">
        <v>0.0049989593607880235</v>
      </c>
      <c r="D695" s="79" t="s">
        <v>1398</v>
      </c>
      <c r="E695" s="79" t="b">
        <v>0</v>
      </c>
      <c r="F695" s="79" t="b">
        <v>0</v>
      </c>
      <c r="G695" s="79" t="b">
        <v>0</v>
      </c>
    </row>
    <row r="696" spans="1:7" ht="15">
      <c r="A696" s="111" t="s">
        <v>1477</v>
      </c>
      <c r="B696" s="79">
        <v>4</v>
      </c>
      <c r="C696" s="115">
        <v>0.0049989593607880235</v>
      </c>
      <c r="D696" s="79" t="s">
        <v>1398</v>
      </c>
      <c r="E696" s="79" t="b">
        <v>0</v>
      </c>
      <c r="F696" s="79" t="b">
        <v>0</v>
      </c>
      <c r="G696" s="79" t="b">
        <v>0</v>
      </c>
    </row>
    <row r="697" spans="1:7" ht="15">
      <c r="A697" s="111" t="s">
        <v>1693</v>
      </c>
      <c r="B697" s="79">
        <v>4</v>
      </c>
      <c r="C697" s="115">
        <v>0.0049989593607880235</v>
      </c>
      <c r="D697" s="79" t="s">
        <v>1398</v>
      </c>
      <c r="E697" s="79" t="b">
        <v>0</v>
      </c>
      <c r="F697" s="79" t="b">
        <v>0</v>
      </c>
      <c r="G697" s="79" t="b">
        <v>0</v>
      </c>
    </row>
    <row r="698" spans="1:7" ht="15">
      <c r="A698" s="111" t="s">
        <v>1509</v>
      </c>
      <c r="B698" s="79">
        <v>4</v>
      </c>
      <c r="C698" s="115">
        <v>0.0049989593607880235</v>
      </c>
      <c r="D698" s="79" t="s">
        <v>1398</v>
      </c>
      <c r="E698" s="79" t="b">
        <v>0</v>
      </c>
      <c r="F698" s="79" t="b">
        <v>0</v>
      </c>
      <c r="G698" s="79" t="b">
        <v>0</v>
      </c>
    </row>
    <row r="699" spans="1:7" ht="15">
      <c r="A699" s="111" t="s">
        <v>1728</v>
      </c>
      <c r="B699" s="79">
        <v>4</v>
      </c>
      <c r="C699" s="115">
        <v>0.005450001731215099</v>
      </c>
      <c r="D699" s="79" t="s">
        <v>1398</v>
      </c>
      <c r="E699" s="79" t="b">
        <v>0</v>
      </c>
      <c r="F699" s="79" t="b">
        <v>0</v>
      </c>
      <c r="G699" s="79" t="b">
        <v>0</v>
      </c>
    </row>
    <row r="700" spans="1:7" ht="15">
      <c r="A700" s="111" t="s">
        <v>1681</v>
      </c>
      <c r="B700" s="79">
        <v>4</v>
      </c>
      <c r="C700" s="115">
        <v>0.00717246113453518</v>
      </c>
      <c r="D700" s="79" t="s">
        <v>1398</v>
      </c>
      <c r="E700" s="79" t="b">
        <v>0</v>
      </c>
      <c r="F700" s="79" t="b">
        <v>0</v>
      </c>
      <c r="G700" s="79" t="b">
        <v>0</v>
      </c>
    </row>
    <row r="701" spans="1:7" ht="15">
      <c r="A701" s="111" t="s">
        <v>1541</v>
      </c>
      <c r="B701" s="79">
        <v>4</v>
      </c>
      <c r="C701" s="115">
        <v>0.0049989593607880235</v>
      </c>
      <c r="D701" s="79" t="s">
        <v>1398</v>
      </c>
      <c r="E701" s="79" t="b">
        <v>0</v>
      </c>
      <c r="F701" s="79" t="b">
        <v>0</v>
      </c>
      <c r="G701" s="79" t="b">
        <v>0</v>
      </c>
    </row>
    <row r="702" spans="1:7" ht="15">
      <c r="A702" s="111" t="s">
        <v>1584</v>
      </c>
      <c r="B702" s="79">
        <v>4</v>
      </c>
      <c r="C702" s="115">
        <v>0.006085710247661602</v>
      </c>
      <c r="D702" s="79" t="s">
        <v>1398</v>
      </c>
      <c r="E702" s="79" t="b">
        <v>0</v>
      </c>
      <c r="F702" s="79" t="b">
        <v>0</v>
      </c>
      <c r="G702" s="79" t="b">
        <v>0</v>
      </c>
    </row>
    <row r="703" spans="1:7" ht="15">
      <c r="A703" s="111" t="s">
        <v>1497</v>
      </c>
      <c r="B703" s="79">
        <v>4</v>
      </c>
      <c r="C703" s="115">
        <v>0.0049989593607880235</v>
      </c>
      <c r="D703" s="79" t="s">
        <v>1398</v>
      </c>
      <c r="E703" s="79" t="b">
        <v>0</v>
      </c>
      <c r="F703" s="79" t="b">
        <v>0</v>
      </c>
      <c r="G703" s="79" t="b">
        <v>0</v>
      </c>
    </row>
    <row r="704" spans="1:7" ht="15">
      <c r="A704" s="111" t="s">
        <v>1572</v>
      </c>
      <c r="B704" s="79">
        <v>4</v>
      </c>
      <c r="C704" s="115">
        <v>0.006085710247661602</v>
      </c>
      <c r="D704" s="79" t="s">
        <v>1398</v>
      </c>
      <c r="E704" s="79" t="b">
        <v>1</v>
      </c>
      <c r="F704" s="79" t="b">
        <v>0</v>
      </c>
      <c r="G704" s="79" t="b">
        <v>0</v>
      </c>
    </row>
    <row r="705" spans="1:7" ht="15">
      <c r="A705" s="111" t="s">
        <v>1743</v>
      </c>
      <c r="B705" s="79">
        <v>4</v>
      </c>
      <c r="C705" s="115">
        <v>0.0049989593607880235</v>
      </c>
      <c r="D705" s="79" t="s">
        <v>1398</v>
      </c>
      <c r="E705" s="79" t="b">
        <v>0</v>
      </c>
      <c r="F705" s="79" t="b">
        <v>0</v>
      </c>
      <c r="G705" s="79" t="b">
        <v>0</v>
      </c>
    </row>
    <row r="706" spans="1:7" ht="15">
      <c r="A706" s="111" t="s">
        <v>1793</v>
      </c>
      <c r="B706" s="79">
        <v>4</v>
      </c>
      <c r="C706" s="115">
        <v>0.0049989593607880235</v>
      </c>
      <c r="D706" s="79" t="s">
        <v>1398</v>
      </c>
      <c r="E706" s="79" t="b">
        <v>0</v>
      </c>
      <c r="F706" s="79" t="b">
        <v>0</v>
      </c>
      <c r="G706" s="79" t="b">
        <v>0</v>
      </c>
    </row>
    <row r="707" spans="1:7" ht="15">
      <c r="A707" s="111" t="s">
        <v>1731</v>
      </c>
      <c r="B707" s="79">
        <v>4</v>
      </c>
      <c r="C707" s="115">
        <v>0.0049989593607880235</v>
      </c>
      <c r="D707" s="79" t="s">
        <v>1398</v>
      </c>
      <c r="E707" s="79" t="b">
        <v>0</v>
      </c>
      <c r="F707" s="79" t="b">
        <v>0</v>
      </c>
      <c r="G707" s="79" t="b">
        <v>0</v>
      </c>
    </row>
    <row r="708" spans="1:7" ht="15">
      <c r="A708" s="111" t="s">
        <v>1684</v>
      </c>
      <c r="B708" s="79">
        <v>4</v>
      </c>
      <c r="C708" s="115">
        <v>0.005450001731215099</v>
      </c>
      <c r="D708" s="79" t="s">
        <v>1398</v>
      </c>
      <c r="E708" s="79" t="b">
        <v>0</v>
      </c>
      <c r="F708" s="79" t="b">
        <v>0</v>
      </c>
      <c r="G708" s="79" t="b">
        <v>0</v>
      </c>
    </row>
    <row r="709" spans="1:7" ht="15">
      <c r="A709" s="111" t="s">
        <v>1717</v>
      </c>
      <c r="B709" s="79">
        <v>4</v>
      </c>
      <c r="C709" s="115">
        <v>0.005450001731215099</v>
      </c>
      <c r="D709" s="79" t="s">
        <v>1398</v>
      </c>
      <c r="E709" s="79" t="b">
        <v>1</v>
      </c>
      <c r="F709" s="79" t="b">
        <v>0</v>
      </c>
      <c r="G709" s="79" t="b">
        <v>0</v>
      </c>
    </row>
    <row r="710" spans="1:7" ht="15">
      <c r="A710" s="111" t="s">
        <v>1507</v>
      </c>
      <c r="B710" s="79">
        <v>4</v>
      </c>
      <c r="C710" s="115">
        <v>0.005450001731215099</v>
      </c>
      <c r="D710" s="79" t="s">
        <v>1398</v>
      </c>
      <c r="E710" s="79" t="b">
        <v>0</v>
      </c>
      <c r="F710" s="79" t="b">
        <v>0</v>
      </c>
      <c r="G710" s="79" t="b">
        <v>0</v>
      </c>
    </row>
    <row r="711" spans="1:7" ht="15">
      <c r="A711" s="111" t="s">
        <v>1465</v>
      </c>
      <c r="B711" s="79">
        <v>4</v>
      </c>
      <c r="C711" s="115">
        <v>0.0049989593607880235</v>
      </c>
      <c r="D711" s="79" t="s">
        <v>1398</v>
      </c>
      <c r="E711" s="79" t="b">
        <v>0</v>
      </c>
      <c r="F711" s="79" t="b">
        <v>0</v>
      </c>
      <c r="G711" s="79" t="b">
        <v>0</v>
      </c>
    </row>
    <row r="712" spans="1:7" ht="15">
      <c r="A712" s="111" t="s">
        <v>1475</v>
      </c>
      <c r="B712" s="79">
        <v>4</v>
      </c>
      <c r="C712" s="115">
        <v>0.0049989593607880235</v>
      </c>
      <c r="D712" s="79" t="s">
        <v>1398</v>
      </c>
      <c r="E712" s="79" t="b">
        <v>0</v>
      </c>
      <c r="F712" s="79" t="b">
        <v>0</v>
      </c>
      <c r="G712" s="79" t="b">
        <v>0</v>
      </c>
    </row>
    <row r="713" spans="1:7" ht="15">
      <c r="A713" s="111" t="s">
        <v>1573</v>
      </c>
      <c r="B713" s="79">
        <v>4</v>
      </c>
      <c r="C713" s="115">
        <v>0.0049989593607880235</v>
      </c>
      <c r="D713" s="79" t="s">
        <v>1398</v>
      </c>
      <c r="E713" s="79" t="b">
        <v>0</v>
      </c>
      <c r="F713" s="79" t="b">
        <v>0</v>
      </c>
      <c r="G713" s="79" t="b">
        <v>0</v>
      </c>
    </row>
    <row r="714" spans="1:7" ht="15">
      <c r="A714" s="111" t="s">
        <v>1795</v>
      </c>
      <c r="B714" s="79">
        <v>3</v>
      </c>
      <c r="C714" s="115">
        <v>0.004087501298411324</v>
      </c>
      <c r="D714" s="79" t="s">
        <v>1398</v>
      </c>
      <c r="E714" s="79" t="b">
        <v>1</v>
      </c>
      <c r="F714" s="79" t="b">
        <v>0</v>
      </c>
      <c r="G714" s="79" t="b">
        <v>0</v>
      </c>
    </row>
    <row r="715" spans="1:7" ht="15">
      <c r="A715" s="111" t="s">
        <v>1807</v>
      </c>
      <c r="B715" s="79">
        <v>3</v>
      </c>
      <c r="C715" s="115">
        <v>0.004087501298411324</v>
      </c>
      <c r="D715" s="79" t="s">
        <v>1398</v>
      </c>
      <c r="E715" s="79" t="b">
        <v>0</v>
      </c>
      <c r="F715" s="79" t="b">
        <v>0</v>
      </c>
      <c r="G715" s="79" t="b">
        <v>0</v>
      </c>
    </row>
    <row r="716" spans="1:7" ht="15">
      <c r="A716" s="111" t="s">
        <v>1564</v>
      </c>
      <c r="B716" s="79">
        <v>3</v>
      </c>
      <c r="C716" s="115">
        <v>0.004087501298411324</v>
      </c>
      <c r="D716" s="79" t="s">
        <v>1398</v>
      </c>
      <c r="E716" s="79" t="b">
        <v>0</v>
      </c>
      <c r="F716" s="79" t="b">
        <v>0</v>
      </c>
      <c r="G716" s="79" t="b">
        <v>0</v>
      </c>
    </row>
    <row r="717" spans="1:7" ht="15">
      <c r="A717" s="111" t="s">
        <v>1808</v>
      </c>
      <c r="B717" s="79">
        <v>3</v>
      </c>
      <c r="C717" s="115">
        <v>0.004087501298411324</v>
      </c>
      <c r="D717" s="79" t="s">
        <v>1398</v>
      </c>
      <c r="E717" s="79" t="b">
        <v>0</v>
      </c>
      <c r="F717" s="79" t="b">
        <v>0</v>
      </c>
      <c r="G717" s="79" t="b">
        <v>0</v>
      </c>
    </row>
    <row r="718" spans="1:7" ht="15">
      <c r="A718" s="111" t="s">
        <v>1469</v>
      </c>
      <c r="B718" s="79">
        <v>3</v>
      </c>
      <c r="C718" s="115">
        <v>0.004087501298411324</v>
      </c>
      <c r="D718" s="79" t="s">
        <v>1398</v>
      </c>
      <c r="E718" s="79" t="b">
        <v>0</v>
      </c>
      <c r="F718" s="79" t="b">
        <v>0</v>
      </c>
      <c r="G718" s="79" t="b">
        <v>0</v>
      </c>
    </row>
    <row r="719" spans="1:7" ht="15">
      <c r="A719" s="111" t="s">
        <v>1592</v>
      </c>
      <c r="B719" s="79">
        <v>3</v>
      </c>
      <c r="C719" s="115">
        <v>0.004087501298411324</v>
      </c>
      <c r="D719" s="79" t="s">
        <v>1398</v>
      </c>
      <c r="E719" s="79" t="b">
        <v>0</v>
      </c>
      <c r="F719" s="79" t="b">
        <v>1</v>
      </c>
      <c r="G719" s="79" t="b">
        <v>0</v>
      </c>
    </row>
    <row r="720" spans="1:7" ht="15">
      <c r="A720" s="111" t="s">
        <v>1809</v>
      </c>
      <c r="B720" s="79">
        <v>3</v>
      </c>
      <c r="C720" s="115">
        <v>0.004087501298411324</v>
      </c>
      <c r="D720" s="79" t="s">
        <v>1398</v>
      </c>
      <c r="E720" s="79" t="b">
        <v>1</v>
      </c>
      <c r="F720" s="79" t="b">
        <v>0</v>
      </c>
      <c r="G720" s="79" t="b">
        <v>0</v>
      </c>
    </row>
    <row r="721" spans="1:7" ht="15">
      <c r="A721" s="111" t="s">
        <v>1810</v>
      </c>
      <c r="B721" s="79">
        <v>3</v>
      </c>
      <c r="C721" s="115">
        <v>0.004087501298411324</v>
      </c>
      <c r="D721" s="79" t="s">
        <v>1398</v>
      </c>
      <c r="E721" s="79" t="b">
        <v>0</v>
      </c>
      <c r="F721" s="79" t="b">
        <v>0</v>
      </c>
      <c r="G721" s="79" t="b">
        <v>0</v>
      </c>
    </row>
    <row r="722" spans="1:7" ht="15">
      <c r="A722" s="111" t="s">
        <v>1811</v>
      </c>
      <c r="B722" s="79">
        <v>3</v>
      </c>
      <c r="C722" s="115">
        <v>0.004087501298411324</v>
      </c>
      <c r="D722" s="79" t="s">
        <v>1398</v>
      </c>
      <c r="E722" s="79" t="b">
        <v>0</v>
      </c>
      <c r="F722" s="79" t="b">
        <v>0</v>
      </c>
      <c r="G722" s="79" t="b">
        <v>0</v>
      </c>
    </row>
    <row r="723" spans="1:7" ht="15">
      <c r="A723" s="111" t="s">
        <v>1812</v>
      </c>
      <c r="B723" s="79">
        <v>3</v>
      </c>
      <c r="C723" s="115">
        <v>0.004087501298411324</v>
      </c>
      <c r="D723" s="79" t="s">
        <v>1398</v>
      </c>
      <c r="E723" s="79" t="b">
        <v>0</v>
      </c>
      <c r="F723" s="79" t="b">
        <v>0</v>
      </c>
      <c r="G723" s="79" t="b">
        <v>0</v>
      </c>
    </row>
    <row r="724" spans="1:7" ht="15">
      <c r="A724" s="111" t="s">
        <v>1813</v>
      </c>
      <c r="B724" s="79">
        <v>3</v>
      </c>
      <c r="C724" s="115">
        <v>0.004087501298411324</v>
      </c>
      <c r="D724" s="79" t="s">
        <v>1398</v>
      </c>
      <c r="E724" s="79" t="b">
        <v>0</v>
      </c>
      <c r="F724" s="79" t="b">
        <v>0</v>
      </c>
      <c r="G724" s="79" t="b">
        <v>0</v>
      </c>
    </row>
    <row r="725" spans="1:7" ht="15">
      <c r="A725" s="111" t="s">
        <v>1814</v>
      </c>
      <c r="B725" s="79">
        <v>3</v>
      </c>
      <c r="C725" s="115">
        <v>0.004087501298411324</v>
      </c>
      <c r="D725" s="79" t="s">
        <v>1398</v>
      </c>
      <c r="E725" s="79" t="b">
        <v>0</v>
      </c>
      <c r="F725" s="79" t="b">
        <v>0</v>
      </c>
      <c r="G725" s="79" t="b">
        <v>0</v>
      </c>
    </row>
    <row r="726" spans="1:7" ht="15">
      <c r="A726" s="111" t="s">
        <v>1815</v>
      </c>
      <c r="B726" s="79">
        <v>3</v>
      </c>
      <c r="C726" s="115">
        <v>0.004087501298411324</v>
      </c>
      <c r="D726" s="79" t="s">
        <v>1398</v>
      </c>
      <c r="E726" s="79" t="b">
        <v>0</v>
      </c>
      <c r="F726" s="79" t="b">
        <v>1</v>
      </c>
      <c r="G726" s="79" t="b">
        <v>0</v>
      </c>
    </row>
    <row r="727" spans="1:7" ht="15">
      <c r="A727" s="111" t="s">
        <v>1816</v>
      </c>
      <c r="B727" s="79">
        <v>3</v>
      </c>
      <c r="C727" s="115">
        <v>0.004087501298411324</v>
      </c>
      <c r="D727" s="79" t="s">
        <v>1398</v>
      </c>
      <c r="E727" s="79" t="b">
        <v>0</v>
      </c>
      <c r="F727" s="79" t="b">
        <v>0</v>
      </c>
      <c r="G727" s="79" t="b">
        <v>0</v>
      </c>
    </row>
    <row r="728" spans="1:7" ht="15">
      <c r="A728" s="111" t="s">
        <v>1726</v>
      </c>
      <c r="B728" s="79">
        <v>3</v>
      </c>
      <c r="C728" s="115">
        <v>0.004087501298411324</v>
      </c>
      <c r="D728" s="79" t="s">
        <v>1398</v>
      </c>
      <c r="E728" s="79" t="b">
        <v>0</v>
      </c>
      <c r="F728" s="79" t="b">
        <v>0</v>
      </c>
      <c r="G728" s="79" t="b">
        <v>0</v>
      </c>
    </row>
    <row r="729" spans="1:7" ht="15">
      <c r="A729" s="111" t="s">
        <v>1894</v>
      </c>
      <c r="B729" s="79">
        <v>3</v>
      </c>
      <c r="C729" s="115">
        <v>0.004087501298411324</v>
      </c>
      <c r="D729" s="79" t="s">
        <v>1398</v>
      </c>
      <c r="E729" s="79" t="b">
        <v>0</v>
      </c>
      <c r="F729" s="79" t="b">
        <v>0</v>
      </c>
      <c r="G729" s="79" t="b">
        <v>0</v>
      </c>
    </row>
    <row r="730" spans="1:7" ht="15">
      <c r="A730" s="111" t="s">
        <v>1483</v>
      </c>
      <c r="B730" s="79">
        <v>3</v>
      </c>
      <c r="C730" s="115">
        <v>0.004087501298411324</v>
      </c>
      <c r="D730" s="79" t="s">
        <v>1398</v>
      </c>
      <c r="E730" s="79" t="b">
        <v>0</v>
      </c>
      <c r="F730" s="79" t="b">
        <v>0</v>
      </c>
      <c r="G730" s="79" t="b">
        <v>0</v>
      </c>
    </row>
    <row r="731" spans="1:7" ht="15">
      <c r="A731" s="111" t="s">
        <v>1582</v>
      </c>
      <c r="B731" s="79">
        <v>3</v>
      </c>
      <c r="C731" s="115">
        <v>0.004087501298411324</v>
      </c>
      <c r="D731" s="79" t="s">
        <v>1398</v>
      </c>
      <c r="E731" s="79" t="b">
        <v>0</v>
      </c>
      <c r="F731" s="79" t="b">
        <v>0</v>
      </c>
      <c r="G731" s="79" t="b">
        <v>0</v>
      </c>
    </row>
    <row r="732" spans="1:7" ht="15">
      <c r="A732" s="111" t="s">
        <v>1895</v>
      </c>
      <c r="B732" s="79">
        <v>3</v>
      </c>
      <c r="C732" s="115">
        <v>0.004087501298411324</v>
      </c>
      <c r="D732" s="79" t="s">
        <v>1398</v>
      </c>
      <c r="E732" s="79" t="b">
        <v>0</v>
      </c>
      <c r="F732" s="79" t="b">
        <v>0</v>
      </c>
      <c r="G732" s="79" t="b">
        <v>0</v>
      </c>
    </row>
    <row r="733" spans="1:7" ht="15">
      <c r="A733" s="111" t="s">
        <v>1896</v>
      </c>
      <c r="B733" s="79">
        <v>3</v>
      </c>
      <c r="C733" s="115">
        <v>0.004087501298411324</v>
      </c>
      <c r="D733" s="79" t="s">
        <v>1398</v>
      </c>
      <c r="E733" s="79" t="b">
        <v>0</v>
      </c>
      <c r="F733" s="79" t="b">
        <v>1</v>
      </c>
      <c r="G733" s="79" t="b">
        <v>0</v>
      </c>
    </row>
    <row r="734" spans="1:7" ht="15">
      <c r="A734" s="111" t="s">
        <v>1536</v>
      </c>
      <c r="B734" s="79">
        <v>3</v>
      </c>
      <c r="C734" s="115">
        <v>0.004087501298411324</v>
      </c>
      <c r="D734" s="79" t="s">
        <v>1398</v>
      </c>
      <c r="E734" s="79" t="b">
        <v>0</v>
      </c>
      <c r="F734" s="79" t="b">
        <v>0</v>
      </c>
      <c r="G734" s="79" t="b">
        <v>0</v>
      </c>
    </row>
    <row r="735" spans="1:7" ht="15">
      <c r="A735" s="111" t="s">
        <v>1530</v>
      </c>
      <c r="B735" s="79">
        <v>3</v>
      </c>
      <c r="C735" s="115">
        <v>0.004087501298411324</v>
      </c>
      <c r="D735" s="79" t="s">
        <v>1398</v>
      </c>
      <c r="E735" s="79" t="b">
        <v>0</v>
      </c>
      <c r="F735" s="79" t="b">
        <v>0</v>
      </c>
      <c r="G735" s="79" t="b">
        <v>0</v>
      </c>
    </row>
    <row r="736" spans="1:7" ht="15">
      <c r="A736" s="111" t="s">
        <v>1794</v>
      </c>
      <c r="B736" s="79">
        <v>3</v>
      </c>
      <c r="C736" s="115">
        <v>0.004087501298411324</v>
      </c>
      <c r="D736" s="79" t="s">
        <v>1398</v>
      </c>
      <c r="E736" s="79" t="b">
        <v>0</v>
      </c>
      <c r="F736" s="79" t="b">
        <v>0</v>
      </c>
      <c r="G736" s="79" t="b">
        <v>0</v>
      </c>
    </row>
    <row r="737" spans="1:7" ht="15">
      <c r="A737" s="111" t="s">
        <v>1877</v>
      </c>
      <c r="B737" s="79">
        <v>3</v>
      </c>
      <c r="C737" s="115">
        <v>0.004087501298411324</v>
      </c>
      <c r="D737" s="79" t="s">
        <v>1398</v>
      </c>
      <c r="E737" s="79" t="b">
        <v>0</v>
      </c>
      <c r="F737" s="79" t="b">
        <v>1</v>
      </c>
      <c r="G737" s="79" t="b">
        <v>0</v>
      </c>
    </row>
    <row r="738" spans="1:7" ht="15">
      <c r="A738" s="111" t="s">
        <v>1909</v>
      </c>
      <c r="B738" s="79">
        <v>3</v>
      </c>
      <c r="C738" s="115">
        <v>0.004087501298411324</v>
      </c>
      <c r="D738" s="79" t="s">
        <v>1398</v>
      </c>
      <c r="E738" s="79" t="b">
        <v>0</v>
      </c>
      <c r="F738" s="79" t="b">
        <v>1</v>
      </c>
      <c r="G738" s="79" t="b">
        <v>0</v>
      </c>
    </row>
    <row r="739" spans="1:7" ht="15">
      <c r="A739" s="111" t="s">
        <v>1908</v>
      </c>
      <c r="B739" s="79">
        <v>3</v>
      </c>
      <c r="C739" s="115">
        <v>0.004087501298411324</v>
      </c>
      <c r="D739" s="79" t="s">
        <v>1398</v>
      </c>
      <c r="E739" s="79" t="b">
        <v>0</v>
      </c>
      <c r="F739" s="79" t="b">
        <v>0</v>
      </c>
      <c r="G739" s="79" t="b">
        <v>0</v>
      </c>
    </row>
    <row r="740" spans="1:7" ht="15">
      <c r="A740" s="111" t="s">
        <v>1880</v>
      </c>
      <c r="B740" s="79">
        <v>3</v>
      </c>
      <c r="C740" s="115">
        <v>0.004087501298411324</v>
      </c>
      <c r="D740" s="79" t="s">
        <v>1398</v>
      </c>
      <c r="E740" s="79" t="b">
        <v>0</v>
      </c>
      <c r="F740" s="79" t="b">
        <v>0</v>
      </c>
      <c r="G740" s="79" t="b">
        <v>0</v>
      </c>
    </row>
    <row r="741" spans="1:7" ht="15">
      <c r="A741" s="111" t="s">
        <v>1534</v>
      </c>
      <c r="B741" s="79">
        <v>3</v>
      </c>
      <c r="C741" s="115">
        <v>0.004087501298411324</v>
      </c>
      <c r="D741" s="79" t="s">
        <v>1398</v>
      </c>
      <c r="E741" s="79" t="b">
        <v>0</v>
      </c>
      <c r="F741" s="79" t="b">
        <v>0</v>
      </c>
      <c r="G741" s="79" t="b">
        <v>0</v>
      </c>
    </row>
    <row r="742" spans="1:7" ht="15">
      <c r="A742" s="111" t="s">
        <v>1749</v>
      </c>
      <c r="B742" s="79">
        <v>3</v>
      </c>
      <c r="C742" s="115">
        <v>0.004087501298411324</v>
      </c>
      <c r="D742" s="79" t="s">
        <v>1398</v>
      </c>
      <c r="E742" s="79" t="b">
        <v>0</v>
      </c>
      <c r="F742" s="79" t="b">
        <v>0</v>
      </c>
      <c r="G742" s="79" t="b">
        <v>0</v>
      </c>
    </row>
    <row r="743" spans="1:7" ht="15">
      <c r="A743" s="111" t="s">
        <v>1543</v>
      </c>
      <c r="B743" s="79">
        <v>3</v>
      </c>
      <c r="C743" s="115">
        <v>0.004087501298411324</v>
      </c>
      <c r="D743" s="79" t="s">
        <v>1398</v>
      </c>
      <c r="E743" s="79" t="b">
        <v>0</v>
      </c>
      <c r="F743" s="79" t="b">
        <v>0</v>
      </c>
      <c r="G743" s="79" t="b">
        <v>0</v>
      </c>
    </row>
    <row r="744" spans="1:7" ht="15">
      <c r="A744" s="111" t="s">
        <v>1547</v>
      </c>
      <c r="B744" s="79">
        <v>3</v>
      </c>
      <c r="C744" s="115">
        <v>0.004087501298411324</v>
      </c>
      <c r="D744" s="79" t="s">
        <v>1398</v>
      </c>
      <c r="E744" s="79" t="b">
        <v>0</v>
      </c>
      <c r="F744" s="79" t="b">
        <v>0</v>
      </c>
      <c r="G744" s="79" t="b">
        <v>0</v>
      </c>
    </row>
    <row r="745" spans="1:7" ht="15">
      <c r="A745" s="111" t="s">
        <v>1899</v>
      </c>
      <c r="B745" s="79">
        <v>3</v>
      </c>
      <c r="C745" s="115">
        <v>0.004087501298411324</v>
      </c>
      <c r="D745" s="79" t="s">
        <v>1398</v>
      </c>
      <c r="E745" s="79" t="b">
        <v>1</v>
      </c>
      <c r="F745" s="79" t="b">
        <v>0</v>
      </c>
      <c r="G745" s="79" t="b">
        <v>0</v>
      </c>
    </row>
    <row r="746" spans="1:7" ht="15">
      <c r="A746" s="111" t="s">
        <v>1911</v>
      </c>
      <c r="B746" s="79">
        <v>3</v>
      </c>
      <c r="C746" s="115">
        <v>0.004087501298411324</v>
      </c>
      <c r="D746" s="79" t="s">
        <v>1398</v>
      </c>
      <c r="E746" s="79" t="b">
        <v>0</v>
      </c>
      <c r="F746" s="79" t="b">
        <v>1</v>
      </c>
      <c r="G746" s="79" t="b">
        <v>0</v>
      </c>
    </row>
    <row r="747" spans="1:7" ht="15">
      <c r="A747" s="111" t="s">
        <v>1544</v>
      </c>
      <c r="B747" s="79">
        <v>3</v>
      </c>
      <c r="C747" s="115">
        <v>0.004087501298411324</v>
      </c>
      <c r="D747" s="79" t="s">
        <v>1398</v>
      </c>
      <c r="E747" s="79" t="b">
        <v>0</v>
      </c>
      <c r="F747" s="79" t="b">
        <v>0</v>
      </c>
      <c r="G747" s="79" t="b">
        <v>0</v>
      </c>
    </row>
    <row r="748" spans="1:7" ht="15">
      <c r="A748" s="111" t="s">
        <v>1912</v>
      </c>
      <c r="B748" s="79">
        <v>3</v>
      </c>
      <c r="C748" s="115">
        <v>0.005379345850901385</v>
      </c>
      <c r="D748" s="79" t="s">
        <v>1398</v>
      </c>
      <c r="E748" s="79" t="b">
        <v>0</v>
      </c>
      <c r="F748" s="79" t="b">
        <v>0</v>
      </c>
      <c r="G748" s="79" t="b">
        <v>0</v>
      </c>
    </row>
    <row r="749" spans="1:7" ht="15">
      <c r="A749" s="111" t="s">
        <v>1901</v>
      </c>
      <c r="B749" s="79">
        <v>3</v>
      </c>
      <c r="C749" s="115">
        <v>0.004087501298411324</v>
      </c>
      <c r="D749" s="79" t="s">
        <v>1398</v>
      </c>
      <c r="E749" s="79" t="b">
        <v>0</v>
      </c>
      <c r="F749" s="79" t="b">
        <v>1</v>
      </c>
      <c r="G749" s="79" t="b">
        <v>0</v>
      </c>
    </row>
    <row r="750" spans="1:7" ht="15">
      <c r="A750" s="111" t="s">
        <v>1725</v>
      </c>
      <c r="B750" s="79">
        <v>3</v>
      </c>
      <c r="C750" s="115">
        <v>0.004087501298411324</v>
      </c>
      <c r="D750" s="79" t="s">
        <v>1398</v>
      </c>
      <c r="E750" s="79" t="b">
        <v>0</v>
      </c>
      <c r="F750" s="79" t="b">
        <v>0</v>
      </c>
      <c r="G750" s="79" t="b">
        <v>0</v>
      </c>
    </row>
    <row r="751" spans="1:7" ht="15">
      <c r="A751" s="111" t="s">
        <v>1689</v>
      </c>
      <c r="B751" s="79">
        <v>3</v>
      </c>
      <c r="C751" s="115">
        <v>0.004087501298411324</v>
      </c>
      <c r="D751" s="79" t="s">
        <v>1398</v>
      </c>
      <c r="E751" s="79" t="b">
        <v>0</v>
      </c>
      <c r="F751" s="79" t="b">
        <v>0</v>
      </c>
      <c r="G751" s="79" t="b">
        <v>0</v>
      </c>
    </row>
    <row r="752" spans="1:7" ht="15">
      <c r="A752" s="111" t="s">
        <v>1902</v>
      </c>
      <c r="B752" s="79">
        <v>3</v>
      </c>
      <c r="C752" s="115">
        <v>0.004087501298411324</v>
      </c>
      <c r="D752" s="79" t="s">
        <v>1398</v>
      </c>
      <c r="E752" s="79" t="b">
        <v>0</v>
      </c>
      <c r="F752" s="79" t="b">
        <v>0</v>
      </c>
      <c r="G752" s="79" t="b">
        <v>0</v>
      </c>
    </row>
    <row r="753" spans="1:7" ht="15">
      <c r="A753" s="111" t="s">
        <v>1903</v>
      </c>
      <c r="B753" s="79">
        <v>3</v>
      </c>
      <c r="C753" s="115">
        <v>0.004087501298411324</v>
      </c>
      <c r="D753" s="79" t="s">
        <v>1398</v>
      </c>
      <c r="E753" s="79" t="b">
        <v>0</v>
      </c>
      <c r="F753" s="79" t="b">
        <v>1</v>
      </c>
      <c r="G753" s="79" t="b">
        <v>0</v>
      </c>
    </row>
    <row r="754" spans="1:7" ht="15">
      <c r="A754" s="111" t="s">
        <v>1904</v>
      </c>
      <c r="B754" s="79">
        <v>3</v>
      </c>
      <c r="C754" s="115">
        <v>0.004087501298411324</v>
      </c>
      <c r="D754" s="79" t="s">
        <v>1398</v>
      </c>
      <c r="E754" s="79" t="b">
        <v>0</v>
      </c>
      <c r="F754" s="79" t="b">
        <v>0</v>
      </c>
      <c r="G754" s="79" t="b">
        <v>0</v>
      </c>
    </row>
    <row r="755" spans="1:7" ht="15">
      <c r="A755" s="111" t="s">
        <v>1905</v>
      </c>
      <c r="B755" s="79">
        <v>3</v>
      </c>
      <c r="C755" s="115">
        <v>0.004087501298411324</v>
      </c>
      <c r="D755" s="79" t="s">
        <v>1398</v>
      </c>
      <c r="E755" s="79" t="b">
        <v>0</v>
      </c>
      <c r="F755" s="79" t="b">
        <v>1</v>
      </c>
      <c r="G755" s="79" t="b">
        <v>0</v>
      </c>
    </row>
    <row r="756" spans="1:7" ht="15">
      <c r="A756" s="111" t="s">
        <v>1906</v>
      </c>
      <c r="B756" s="79">
        <v>3</v>
      </c>
      <c r="C756" s="115">
        <v>0.004087501298411324</v>
      </c>
      <c r="D756" s="79" t="s">
        <v>1398</v>
      </c>
      <c r="E756" s="79" t="b">
        <v>0</v>
      </c>
      <c r="F756" s="79" t="b">
        <v>0</v>
      </c>
      <c r="G756" s="79" t="b">
        <v>0</v>
      </c>
    </row>
    <row r="757" spans="1:7" ht="15">
      <c r="A757" s="111" t="s">
        <v>1907</v>
      </c>
      <c r="B757" s="79">
        <v>3</v>
      </c>
      <c r="C757" s="115">
        <v>0.004087501298411324</v>
      </c>
      <c r="D757" s="79" t="s">
        <v>1398</v>
      </c>
      <c r="E757" s="79" t="b">
        <v>0</v>
      </c>
      <c r="F757" s="79" t="b">
        <v>0</v>
      </c>
      <c r="G757" s="79" t="b">
        <v>0</v>
      </c>
    </row>
    <row r="758" spans="1:7" ht="15">
      <c r="A758" s="111" t="s">
        <v>1729</v>
      </c>
      <c r="B758" s="79">
        <v>3</v>
      </c>
      <c r="C758" s="115">
        <v>0.004087501298411324</v>
      </c>
      <c r="D758" s="79" t="s">
        <v>1398</v>
      </c>
      <c r="E758" s="79" t="b">
        <v>0</v>
      </c>
      <c r="F758" s="79" t="b">
        <v>0</v>
      </c>
      <c r="G758" s="79" t="b">
        <v>0</v>
      </c>
    </row>
    <row r="759" spans="1:7" ht="15">
      <c r="A759" s="111" t="s">
        <v>1900</v>
      </c>
      <c r="B759" s="79">
        <v>3</v>
      </c>
      <c r="C759" s="115">
        <v>0.004087501298411324</v>
      </c>
      <c r="D759" s="79" t="s">
        <v>1398</v>
      </c>
      <c r="E759" s="79" t="b">
        <v>0</v>
      </c>
      <c r="F759" s="79" t="b">
        <v>0</v>
      </c>
      <c r="G759" s="79" t="b">
        <v>0</v>
      </c>
    </row>
    <row r="760" spans="1:7" ht="15">
      <c r="A760" s="111" t="s">
        <v>1705</v>
      </c>
      <c r="B760" s="79">
        <v>3</v>
      </c>
      <c r="C760" s="115">
        <v>0.004087501298411324</v>
      </c>
      <c r="D760" s="79" t="s">
        <v>1398</v>
      </c>
      <c r="E760" s="79" t="b">
        <v>0</v>
      </c>
      <c r="F760" s="79" t="b">
        <v>0</v>
      </c>
      <c r="G760" s="79" t="b">
        <v>0</v>
      </c>
    </row>
    <row r="761" spans="1:7" ht="15">
      <c r="A761" s="111" t="s">
        <v>1522</v>
      </c>
      <c r="B761" s="79">
        <v>3</v>
      </c>
      <c r="C761" s="115">
        <v>0.004087501298411324</v>
      </c>
      <c r="D761" s="79" t="s">
        <v>1398</v>
      </c>
      <c r="E761" s="79" t="b">
        <v>0</v>
      </c>
      <c r="F761" s="79" t="b">
        <v>0</v>
      </c>
      <c r="G761" s="79" t="b">
        <v>0</v>
      </c>
    </row>
    <row r="762" spans="1:7" ht="15">
      <c r="A762" s="111" t="s">
        <v>1585</v>
      </c>
      <c r="B762" s="79">
        <v>2</v>
      </c>
      <c r="C762" s="115">
        <v>0.003042855123830801</v>
      </c>
      <c r="D762" s="79" t="s">
        <v>1398</v>
      </c>
      <c r="E762" s="79" t="b">
        <v>0</v>
      </c>
      <c r="F762" s="79" t="b">
        <v>0</v>
      </c>
      <c r="G762" s="79" t="b">
        <v>0</v>
      </c>
    </row>
    <row r="763" spans="1:7" ht="15">
      <c r="A763" s="111" t="s">
        <v>1500</v>
      </c>
      <c r="B763" s="79">
        <v>2</v>
      </c>
      <c r="C763" s="115">
        <v>0.003042855123830801</v>
      </c>
      <c r="D763" s="79" t="s">
        <v>1398</v>
      </c>
      <c r="E763" s="79" t="b">
        <v>0</v>
      </c>
      <c r="F763" s="79" t="b">
        <v>0</v>
      </c>
      <c r="G763" s="79" t="b">
        <v>0</v>
      </c>
    </row>
    <row r="764" spans="1:7" ht="15">
      <c r="A764" s="111" t="s">
        <v>1716</v>
      </c>
      <c r="B764" s="79">
        <v>2</v>
      </c>
      <c r="C764" s="115">
        <v>0.003042855123830801</v>
      </c>
      <c r="D764" s="79" t="s">
        <v>1398</v>
      </c>
      <c r="E764" s="79" t="b">
        <v>0</v>
      </c>
      <c r="F764" s="79" t="b">
        <v>1</v>
      </c>
      <c r="G764" s="79" t="b">
        <v>0</v>
      </c>
    </row>
    <row r="765" spans="1:7" ht="15">
      <c r="A765" s="111" t="s">
        <v>1487</v>
      </c>
      <c r="B765" s="79">
        <v>2</v>
      </c>
      <c r="C765" s="115">
        <v>0.003042855123830801</v>
      </c>
      <c r="D765" s="79" t="s">
        <v>1398</v>
      </c>
      <c r="E765" s="79" t="b">
        <v>0</v>
      </c>
      <c r="F765" s="79" t="b">
        <v>0</v>
      </c>
      <c r="G765" s="79" t="b">
        <v>0</v>
      </c>
    </row>
    <row r="766" spans="1:7" ht="15">
      <c r="A766" s="111" t="s">
        <v>1488</v>
      </c>
      <c r="B766" s="79">
        <v>2</v>
      </c>
      <c r="C766" s="115">
        <v>0.003042855123830801</v>
      </c>
      <c r="D766" s="79" t="s">
        <v>1398</v>
      </c>
      <c r="E766" s="79" t="b">
        <v>0</v>
      </c>
      <c r="F766" s="79" t="b">
        <v>0</v>
      </c>
      <c r="G766" s="79" t="b">
        <v>0</v>
      </c>
    </row>
    <row r="767" spans="1:7" ht="15">
      <c r="A767" s="111" t="s">
        <v>1706</v>
      </c>
      <c r="B767" s="79">
        <v>2</v>
      </c>
      <c r="C767" s="115">
        <v>0.003042855123830801</v>
      </c>
      <c r="D767" s="79" t="s">
        <v>1398</v>
      </c>
      <c r="E767" s="79" t="b">
        <v>0</v>
      </c>
      <c r="F767" s="79" t="b">
        <v>0</v>
      </c>
      <c r="G767" s="79" t="b">
        <v>0</v>
      </c>
    </row>
    <row r="768" spans="1:7" ht="15">
      <c r="A768" s="111" t="s">
        <v>1727</v>
      </c>
      <c r="B768" s="79">
        <v>2</v>
      </c>
      <c r="C768" s="115">
        <v>0.00358623056726759</v>
      </c>
      <c r="D768" s="79" t="s">
        <v>1398</v>
      </c>
      <c r="E768" s="79" t="b">
        <v>0</v>
      </c>
      <c r="F768" s="79" t="b">
        <v>0</v>
      </c>
      <c r="G768" s="79" t="b">
        <v>0</v>
      </c>
    </row>
    <row r="769" spans="1:7" ht="15">
      <c r="A769" s="111" t="s">
        <v>1448</v>
      </c>
      <c r="B769" s="79">
        <v>2</v>
      </c>
      <c r="C769" s="115">
        <v>0.003042855123830801</v>
      </c>
      <c r="D769" s="79" t="s">
        <v>1398</v>
      </c>
      <c r="E769" s="79" t="b">
        <v>0</v>
      </c>
      <c r="F769" s="79" t="b">
        <v>0</v>
      </c>
      <c r="G769" s="79" t="b">
        <v>0</v>
      </c>
    </row>
    <row r="770" spans="1:7" ht="15">
      <c r="A770" s="111" t="s">
        <v>2131</v>
      </c>
      <c r="B770" s="79">
        <v>2</v>
      </c>
      <c r="C770" s="115">
        <v>0.003042855123830801</v>
      </c>
      <c r="D770" s="79" t="s">
        <v>1398</v>
      </c>
      <c r="E770" s="79" t="b">
        <v>0</v>
      </c>
      <c r="F770" s="79" t="b">
        <v>0</v>
      </c>
      <c r="G770" s="79" t="b">
        <v>0</v>
      </c>
    </row>
    <row r="771" spans="1:7" ht="15">
      <c r="A771" s="111" t="s">
        <v>1546</v>
      </c>
      <c r="B771" s="79">
        <v>2</v>
      </c>
      <c r="C771" s="115">
        <v>0.003042855123830801</v>
      </c>
      <c r="D771" s="79" t="s">
        <v>1398</v>
      </c>
      <c r="E771" s="79" t="b">
        <v>0</v>
      </c>
      <c r="F771" s="79" t="b">
        <v>0</v>
      </c>
      <c r="G771" s="79" t="b">
        <v>0</v>
      </c>
    </row>
    <row r="772" spans="1:7" ht="15">
      <c r="A772" s="111" t="s">
        <v>1565</v>
      </c>
      <c r="B772" s="79">
        <v>2</v>
      </c>
      <c r="C772" s="115">
        <v>0.003042855123830801</v>
      </c>
      <c r="D772" s="79" t="s">
        <v>1398</v>
      </c>
      <c r="E772" s="79" t="b">
        <v>1</v>
      </c>
      <c r="F772" s="79" t="b">
        <v>0</v>
      </c>
      <c r="G772" s="79" t="b">
        <v>0</v>
      </c>
    </row>
    <row r="773" spans="1:7" ht="15">
      <c r="A773" s="111" t="s">
        <v>1524</v>
      </c>
      <c r="B773" s="79">
        <v>2</v>
      </c>
      <c r="C773" s="115">
        <v>0.003042855123830801</v>
      </c>
      <c r="D773" s="79" t="s">
        <v>1398</v>
      </c>
      <c r="E773" s="79" t="b">
        <v>0</v>
      </c>
      <c r="F773" s="79" t="b">
        <v>0</v>
      </c>
      <c r="G773" s="79" t="b">
        <v>0</v>
      </c>
    </row>
    <row r="774" spans="1:7" ht="15">
      <c r="A774" s="111" t="s">
        <v>1707</v>
      </c>
      <c r="B774" s="79">
        <v>2</v>
      </c>
      <c r="C774" s="115">
        <v>0.003042855123830801</v>
      </c>
      <c r="D774" s="79" t="s">
        <v>1398</v>
      </c>
      <c r="E774" s="79" t="b">
        <v>0</v>
      </c>
      <c r="F774" s="79" t="b">
        <v>1</v>
      </c>
      <c r="G774" s="79" t="b">
        <v>0</v>
      </c>
    </row>
    <row r="775" spans="1:7" ht="15">
      <c r="A775" s="111" t="s">
        <v>2114</v>
      </c>
      <c r="B775" s="79">
        <v>2</v>
      </c>
      <c r="C775" s="115">
        <v>0.003042855123830801</v>
      </c>
      <c r="D775" s="79" t="s">
        <v>1398</v>
      </c>
      <c r="E775" s="79" t="b">
        <v>0</v>
      </c>
      <c r="F775" s="79" t="b">
        <v>0</v>
      </c>
      <c r="G775" s="79" t="b">
        <v>0</v>
      </c>
    </row>
    <row r="776" spans="1:7" ht="15">
      <c r="A776" s="111" t="s">
        <v>2115</v>
      </c>
      <c r="B776" s="79">
        <v>2</v>
      </c>
      <c r="C776" s="115">
        <v>0.003042855123830801</v>
      </c>
      <c r="D776" s="79" t="s">
        <v>1398</v>
      </c>
      <c r="E776" s="79" t="b">
        <v>1</v>
      </c>
      <c r="F776" s="79" t="b">
        <v>0</v>
      </c>
      <c r="G776" s="79" t="b">
        <v>0</v>
      </c>
    </row>
    <row r="777" spans="1:7" ht="15">
      <c r="A777" s="111" t="s">
        <v>2064</v>
      </c>
      <c r="B777" s="79">
        <v>2</v>
      </c>
      <c r="C777" s="115">
        <v>0.003042855123830801</v>
      </c>
      <c r="D777" s="79" t="s">
        <v>1398</v>
      </c>
      <c r="E777" s="79" t="b">
        <v>0</v>
      </c>
      <c r="F777" s="79" t="b">
        <v>0</v>
      </c>
      <c r="G777" s="79" t="b">
        <v>0</v>
      </c>
    </row>
    <row r="778" spans="1:7" ht="15">
      <c r="A778" s="111" t="s">
        <v>2065</v>
      </c>
      <c r="B778" s="79">
        <v>2</v>
      </c>
      <c r="C778" s="115">
        <v>0.003042855123830801</v>
      </c>
      <c r="D778" s="79" t="s">
        <v>1398</v>
      </c>
      <c r="E778" s="79" t="b">
        <v>0</v>
      </c>
      <c r="F778" s="79" t="b">
        <v>1</v>
      </c>
      <c r="G778" s="79" t="b">
        <v>0</v>
      </c>
    </row>
    <row r="779" spans="1:7" ht="15">
      <c r="A779" s="111" t="s">
        <v>1734</v>
      </c>
      <c r="B779" s="79">
        <v>2</v>
      </c>
      <c r="C779" s="115">
        <v>0.003042855123830801</v>
      </c>
      <c r="D779" s="79" t="s">
        <v>1398</v>
      </c>
      <c r="E779" s="79" t="b">
        <v>0</v>
      </c>
      <c r="F779" s="79" t="b">
        <v>1</v>
      </c>
      <c r="G779" s="79" t="b">
        <v>0</v>
      </c>
    </row>
    <row r="780" spans="1:7" ht="15">
      <c r="A780" s="111" t="s">
        <v>2066</v>
      </c>
      <c r="B780" s="79">
        <v>2</v>
      </c>
      <c r="C780" s="115">
        <v>0.003042855123830801</v>
      </c>
      <c r="D780" s="79" t="s">
        <v>1398</v>
      </c>
      <c r="E780" s="79" t="b">
        <v>0</v>
      </c>
      <c r="F780" s="79" t="b">
        <v>0</v>
      </c>
      <c r="G780" s="79" t="b">
        <v>0</v>
      </c>
    </row>
    <row r="781" spans="1:7" ht="15">
      <c r="A781" s="111" t="s">
        <v>1787</v>
      </c>
      <c r="B781" s="79">
        <v>2</v>
      </c>
      <c r="C781" s="115">
        <v>0.003042855123830801</v>
      </c>
      <c r="D781" s="79" t="s">
        <v>1398</v>
      </c>
      <c r="E781" s="79" t="b">
        <v>0</v>
      </c>
      <c r="F781" s="79" t="b">
        <v>0</v>
      </c>
      <c r="G781" s="79" t="b">
        <v>0</v>
      </c>
    </row>
    <row r="782" spans="1:7" ht="15">
      <c r="A782" s="111" t="s">
        <v>2067</v>
      </c>
      <c r="B782" s="79">
        <v>2</v>
      </c>
      <c r="C782" s="115">
        <v>0.003042855123830801</v>
      </c>
      <c r="D782" s="79" t="s">
        <v>1398</v>
      </c>
      <c r="E782" s="79" t="b">
        <v>0</v>
      </c>
      <c r="F782" s="79" t="b">
        <v>0</v>
      </c>
      <c r="G782" s="79" t="b">
        <v>0</v>
      </c>
    </row>
    <row r="783" spans="1:7" ht="15">
      <c r="A783" s="111" t="s">
        <v>2068</v>
      </c>
      <c r="B783" s="79">
        <v>2</v>
      </c>
      <c r="C783" s="115">
        <v>0.003042855123830801</v>
      </c>
      <c r="D783" s="79" t="s">
        <v>1398</v>
      </c>
      <c r="E783" s="79" t="b">
        <v>0</v>
      </c>
      <c r="F783" s="79" t="b">
        <v>0</v>
      </c>
      <c r="G783" s="79" t="b">
        <v>0</v>
      </c>
    </row>
    <row r="784" spans="1:7" ht="15">
      <c r="A784" s="111" t="s">
        <v>2069</v>
      </c>
      <c r="B784" s="79">
        <v>2</v>
      </c>
      <c r="C784" s="115">
        <v>0.003042855123830801</v>
      </c>
      <c r="D784" s="79" t="s">
        <v>1398</v>
      </c>
      <c r="E784" s="79" t="b">
        <v>0</v>
      </c>
      <c r="F784" s="79" t="b">
        <v>0</v>
      </c>
      <c r="G784" s="79" t="b">
        <v>0</v>
      </c>
    </row>
    <row r="785" spans="1:7" ht="15">
      <c r="A785" s="111" t="s">
        <v>2070</v>
      </c>
      <c r="B785" s="79">
        <v>2</v>
      </c>
      <c r="C785" s="115">
        <v>0.003042855123830801</v>
      </c>
      <c r="D785" s="79" t="s">
        <v>1398</v>
      </c>
      <c r="E785" s="79" t="b">
        <v>0</v>
      </c>
      <c r="F785" s="79" t="b">
        <v>0</v>
      </c>
      <c r="G785" s="79" t="b">
        <v>0</v>
      </c>
    </row>
    <row r="786" spans="1:7" ht="15">
      <c r="A786" s="111" t="s">
        <v>2071</v>
      </c>
      <c r="B786" s="79">
        <v>2</v>
      </c>
      <c r="C786" s="115">
        <v>0.003042855123830801</v>
      </c>
      <c r="D786" s="79" t="s">
        <v>1398</v>
      </c>
      <c r="E786" s="79" t="b">
        <v>0</v>
      </c>
      <c r="F786" s="79" t="b">
        <v>0</v>
      </c>
      <c r="G786" s="79" t="b">
        <v>0</v>
      </c>
    </row>
    <row r="787" spans="1:7" ht="15">
      <c r="A787" s="111" t="s">
        <v>1481</v>
      </c>
      <c r="B787" s="79">
        <v>2</v>
      </c>
      <c r="C787" s="115">
        <v>0.003042855123830801</v>
      </c>
      <c r="D787" s="79" t="s">
        <v>1398</v>
      </c>
      <c r="E787" s="79" t="b">
        <v>0</v>
      </c>
      <c r="F787" s="79" t="b">
        <v>0</v>
      </c>
      <c r="G787" s="79" t="b">
        <v>0</v>
      </c>
    </row>
    <row r="788" spans="1:7" ht="15">
      <c r="A788" s="111" t="s">
        <v>2072</v>
      </c>
      <c r="B788" s="79">
        <v>2</v>
      </c>
      <c r="C788" s="115">
        <v>0.003042855123830801</v>
      </c>
      <c r="D788" s="79" t="s">
        <v>1398</v>
      </c>
      <c r="E788" s="79" t="b">
        <v>0</v>
      </c>
      <c r="F788" s="79" t="b">
        <v>1</v>
      </c>
      <c r="G788" s="79" t="b">
        <v>0</v>
      </c>
    </row>
    <row r="789" spans="1:7" ht="15">
      <c r="A789" s="111" t="s">
        <v>1893</v>
      </c>
      <c r="B789" s="79">
        <v>2</v>
      </c>
      <c r="C789" s="115">
        <v>0.003042855123830801</v>
      </c>
      <c r="D789" s="79" t="s">
        <v>1398</v>
      </c>
      <c r="E789" s="79" t="b">
        <v>0</v>
      </c>
      <c r="F789" s="79" t="b">
        <v>0</v>
      </c>
      <c r="G789" s="79" t="b">
        <v>0</v>
      </c>
    </row>
    <row r="790" spans="1:7" ht="15">
      <c r="A790" s="111" t="s">
        <v>1586</v>
      </c>
      <c r="B790" s="79">
        <v>2</v>
      </c>
      <c r="C790" s="115">
        <v>0.003042855123830801</v>
      </c>
      <c r="D790" s="79" t="s">
        <v>1398</v>
      </c>
      <c r="E790" s="79" t="b">
        <v>0</v>
      </c>
      <c r="F790" s="79" t="b">
        <v>0</v>
      </c>
      <c r="G790" s="79" t="b">
        <v>0</v>
      </c>
    </row>
    <row r="791" spans="1:7" ht="15">
      <c r="A791" s="111" t="s">
        <v>2073</v>
      </c>
      <c r="B791" s="79">
        <v>2</v>
      </c>
      <c r="C791" s="115">
        <v>0.003042855123830801</v>
      </c>
      <c r="D791" s="79" t="s">
        <v>1398</v>
      </c>
      <c r="E791" s="79" t="b">
        <v>0</v>
      </c>
      <c r="F791" s="79" t="b">
        <v>0</v>
      </c>
      <c r="G791" s="79" t="b">
        <v>0</v>
      </c>
    </row>
    <row r="792" spans="1:7" ht="15">
      <c r="A792" s="111" t="s">
        <v>2074</v>
      </c>
      <c r="B792" s="79">
        <v>2</v>
      </c>
      <c r="C792" s="115">
        <v>0.003042855123830801</v>
      </c>
      <c r="D792" s="79" t="s">
        <v>1398</v>
      </c>
      <c r="E792" s="79" t="b">
        <v>0</v>
      </c>
      <c r="F792" s="79" t="b">
        <v>0</v>
      </c>
      <c r="G792" s="79" t="b">
        <v>0</v>
      </c>
    </row>
    <row r="793" spans="1:7" ht="15">
      <c r="A793" s="111" t="s">
        <v>1872</v>
      </c>
      <c r="B793" s="79">
        <v>2</v>
      </c>
      <c r="C793" s="115">
        <v>0.003042855123830801</v>
      </c>
      <c r="D793" s="79" t="s">
        <v>1398</v>
      </c>
      <c r="E793" s="79" t="b">
        <v>0</v>
      </c>
      <c r="F793" s="79" t="b">
        <v>1</v>
      </c>
      <c r="G793" s="79" t="b">
        <v>0</v>
      </c>
    </row>
    <row r="794" spans="1:7" ht="15">
      <c r="A794" s="111" t="s">
        <v>2107</v>
      </c>
      <c r="B794" s="79">
        <v>2</v>
      </c>
      <c r="C794" s="115">
        <v>0.003042855123830801</v>
      </c>
      <c r="D794" s="79" t="s">
        <v>1398</v>
      </c>
      <c r="E794" s="79" t="b">
        <v>0</v>
      </c>
      <c r="F794" s="79" t="b">
        <v>0</v>
      </c>
      <c r="G794" s="79" t="b">
        <v>0</v>
      </c>
    </row>
    <row r="795" spans="1:7" ht="15">
      <c r="A795" s="111" t="s">
        <v>2108</v>
      </c>
      <c r="B795" s="79">
        <v>2</v>
      </c>
      <c r="C795" s="115">
        <v>0.003042855123830801</v>
      </c>
      <c r="D795" s="79" t="s">
        <v>1398</v>
      </c>
      <c r="E795" s="79" t="b">
        <v>0</v>
      </c>
      <c r="F795" s="79" t="b">
        <v>1</v>
      </c>
      <c r="G795" s="79" t="b">
        <v>0</v>
      </c>
    </row>
    <row r="796" spans="1:7" ht="15">
      <c r="A796" s="111" t="s">
        <v>2109</v>
      </c>
      <c r="B796" s="79">
        <v>2</v>
      </c>
      <c r="C796" s="115">
        <v>0.003042855123830801</v>
      </c>
      <c r="D796" s="79" t="s">
        <v>1398</v>
      </c>
      <c r="E796" s="79" t="b">
        <v>0</v>
      </c>
      <c r="F796" s="79" t="b">
        <v>0</v>
      </c>
      <c r="G796" s="79" t="b">
        <v>0</v>
      </c>
    </row>
    <row r="797" spans="1:7" ht="15">
      <c r="A797" s="111" t="s">
        <v>1796</v>
      </c>
      <c r="B797" s="79">
        <v>2</v>
      </c>
      <c r="C797" s="115">
        <v>0.003042855123830801</v>
      </c>
      <c r="D797" s="79" t="s">
        <v>1398</v>
      </c>
      <c r="E797" s="79" t="b">
        <v>0</v>
      </c>
      <c r="F797" s="79" t="b">
        <v>0</v>
      </c>
      <c r="G797" s="79" t="b">
        <v>0</v>
      </c>
    </row>
    <row r="798" spans="1:7" ht="15">
      <c r="A798" s="111" t="s">
        <v>2110</v>
      </c>
      <c r="B798" s="79">
        <v>2</v>
      </c>
      <c r="C798" s="115">
        <v>0.003042855123830801</v>
      </c>
      <c r="D798" s="79" t="s">
        <v>1398</v>
      </c>
      <c r="E798" s="79" t="b">
        <v>0</v>
      </c>
      <c r="F798" s="79" t="b">
        <v>0</v>
      </c>
      <c r="G798" s="79" t="b">
        <v>0</v>
      </c>
    </row>
    <row r="799" spans="1:7" ht="15">
      <c r="A799" s="111" t="s">
        <v>2111</v>
      </c>
      <c r="B799" s="79">
        <v>2</v>
      </c>
      <c r="C799" s="115">
        <v>0.003042855123830801</v>
      </c>
      <c r="D799" s="79" t="s">
        <v>1398</v>
      </c>
      <c r="E799" s="79" t="b">
        <v>0</v>
      </c>
      <c r="F799" s="79" t="b">
        <v>0</v>
      </c>
      <c r="G799" s="79" t="b">
        <v>0</v>
      </c>
    </row>
    <row r="800" spans="1:7" ht="15">
      <c r="A800" s="111" t="s">
        <v>1785</v>
      </c>
      <c r="B800" s="79">
        <v>2</v>
      </c>
      <c r="C800" s="115">
        <v>0.003042855123830801</v>
      </c>
      <c r="D800" s="79" t="s">
        <v>1398</v>
      </c>
      <c r="E800" s="79" t="b">
        <v>0</v>
      </c>
      <c r="F800" s="79" t="b">
        <v>0</v>
      </c>
      <c r="G800" s="79" t="b">
        <v>0</v>
      </c>
    </row>
    <row r="801" spans="1:7" ht="15">
      <c r="A801" s="111" t="s">
        <v>2112</v>
      </c>
      <c r="B801" s="79">
        <v>2</v>
      </c>
      <c r="C801" s="115">
        <v>0.003042855123830801</v>
      </c>
      <c r="D801" s="79" t="s">
        <v>1398</v>
      </c>
      <c r="E801" s="79" t="b">
        <v>0</v>
      </c>
      <c r="F801" s="79" t="b">
        <v>0</v>
      </c>
      <c r="G801" s="79" t="b">
        <v>0</v>
      </c>
    </row>
    <row r="802" spans="1:7" ht="15">
      <c r="A802" s="111" t="s">
        <v>2113</v>
      </c>
      <c r="B802" s="79">
        <v>2</v>
      </c>
      <c r="C802" s="115">
        <v>0.003042855123830801</v>
      </c>
      <c r="D802" s="79" t="s">
        <v>1398</v>
      </c>
      <c r="E802" s="79" t="b">
        <v>0</v>
      </c>
      <c r="F802" s="79" t="b">
        <v>0</v>
      </c>
      <c r="G802" s="79" t="b">
        <v>0</v>
      </c>
    </row>
    <row r="803" spans="1:7" ht="15">
      <c r="A803" s="111" t="s">
        <v>1733</v>
      </c>
      <c r="B803" s="79">
        <v>2</v>
      </c>
      <c r="C803" s="115">
        <v>0.003042855123830801</v>
      </c>
      <c r="D803" s="79" t="s">
        <v>1398</v>
      </c>
      <c r="E803" s="79" t="b">
        <v>0</v>
      </c>
      <c r="F803" s="79" t="b">
        <v>0</v>
      </c>
      <c r="G803" s="79" t="b">
        <v>0</v>
      </c>
    </row>
    <row r="804" spans="1:7" ht="15">
      <c r="A804" s="111" t="s">
        <v>2100</v>
      </c>
      <c r="B804" s="79">
        <v>2</v>
      </c>
      <c r="C804" s="115">
        <v>0.003042855123830801</v>
      </c>
      <c r="D804" s="79" t="s">
        <v>1398</v>
      </c>
      <c r="E804" s="79" t="b">
        <v>0</v>
      </c>
      <c r="F804" s="79" t="b">
        <v>0</v>
      </c>
      <c r="G804" s="79" t="b">
        <v>0</v>
      </c>
    </row>
    <row r="805" spans="1:7" ht="15">
      <c r="A805" s="111" t="s">
        <v>2101</v>
      </c>
      <c r="B805" s="79">
        <v>2</v>
      </c>
      <c r="C805" s="115">
        <v>0.003042855123830801</v>
      </c>
      <c r="D805" s="79" t="s">
        <v>1398</v>
      </c>
      <c r="E805" s="79" t="b">
        <v>1</v>
      </c>
      <c r="F805" s="79" t="b">
        <v>0</v>
      </c>
      <c r="G805" s="79" t="b">
        <v>0</v>
      </c>
    </row>
    <row r="806" spans="1:7" ht="15">
      <c r="A806" s="111" t="s">
        <v>2102</v>
      </c>
      <c r="B806" s="79">
        <v>2</v>
      </c>
      <c r="C806" s="115">
        <v>0.003042855123830801</v>
      </c>
      <c r="D806" s="79" t="s">
        <v>1398</v>
      </c>
      <c r="E806" s="79" t="b">
        <v>0</v>
      </c>
      <c r="F806" s="79" t="b">
        <v>0</v>
      </c>
      <c r="G806" s="79" t="b">
        <v>0</v>
      </c>
    </row>
    <row r="807" spans="1:7" ht="15">
      <c r="A807" s="111" t="s">
        <v>2103</v>
      </c>
      <c r="B807" s="79">
        <v>2</v>
      </c>
      <c r="C807" s="115">
        <v>0.003042855123830801</v>
      </c>
      <c r="D807" s="79" t="s">
        <v>1398</v>
      </c>
      <c r="E807" s="79" t="b">
        <v>0</v>
      </c>
      <c r="F807" s="79" t="b">
        <v>0</v>
      </c>
      <c r="G807" s="79" t="b">
        <v>0</v>
      </c>
    </row>
    <row r="808" spans="1:7" ht="15">
      <c r="A808" s="111" t="s">
        <v>2104</v>
      </c>
      <c r="B808" s="79">
        <v>2</v>
      </c>
      <c r="C808" s="115">
        <v>0.003042855123830801</v>
      </c>
      <c r="D808" s="79" t="s">
        <v>1398</v>
      </c>
      <c r="E808" s="79" t="b">
        <v>0</v>
      </c>
      <c r="F808" s="79" t="b">
        <v>0</v>
      </c>
      <c r="G808" s="79" t="b">
        <v>0</v>
      </c>
    </row>
    <row r="809" spans="1:7" ht="15">
      <c r="A809" s="111" t="s">
        <v>2105</v>
      </c>
      <c r="B809" s="79">
        <v>2</v>
      </c>
      <c r="C809" s="115">
        <v>0.003042855123830801</v>
      </c>
      <c r="D809" s="79" t="s">
        <v>1398</v>
      </c>
      <c r="E809" s="79" t="b">
        <v>0</v>
      </c>
      <c r="F809" s="79" t="b">
        <v>0</v>
      </c>
      <c r="G809" s="79" t="b">
        <v>0</v>
      </c>
    </row>
    <row r="810" spans="1:7" ht="15">
      <c r="A810" s="111" t="s">
        <v>2106</v>
      </c>
      <c r="B810" s="79">
        <v>2</v>
      </c>
      <c r="C810" s="115">
        <v>0.003042855123830801</v>
      </c>
      <c r="D810" s="79" t="s">
        <v>1398</v>
      </c>
      <c r="E810" s="79" t="b">
        <v>0</v>
      </c>
      <c r="F810" s="79" t="b">
        <v>0</v>
      </c>
      <c r="G810" s="79" t="b">
        <v>0</v>
      </c>
    </row>
    <row r="811" spans="1:7" ht="15">
      <c r="A811" s="111" t="s">
        <v>2096</v>
      </c>
      <c r="B811" s="79">
        <v>2</v>
      </c>
      <c r="C811" s="115">
        <v>0.003042855123830801</v>
      </c>
      <c r="D811" s="79" t="s">
        <v>1398</v>
      </c>
      <c r="E811" s="79" t="b">
        <v>1</v>
      </c>
      <c r="F811" s="79" t="b">
        <v>0</v>
      </c>
      <c r="G811" s="79" t="b">
        <v>0</v>
      </c>
    </row>
    <row r="812" spans="1:7" ht="15">
      <c r="A812" s="111" t="s">
        <v>2097</v>
      </c>
      <c r="B812" s="79">
        <v>2</v>
      </c>
      <c r="C812" s="115">
        <v>0.003042855123830801</v>
      </c>
      <c r="D812" s="79" t="s">
        <v>1398</v>
      </c>
      <c r="E812" s="79" t="b">
        <v>0</v>
      </c>
      <c r="F812" s="79" t="b">
        <v>0</v>
      </c>
      <c r="G812" s="79" t="b">
        <v>0</v>
      </c>
    </row>
    <row r="813" spans="1:7" ht="15">
      <c r="A813" s="111" t="s">
        <v>2098</v>
      </c>
      <c r="B813" s="79">
        <v>2</v>
      </c>
      <c r="C813" s="115">
        <v>0.003042855123830801</v>
      </c>
      <c r="D813" s="79" t="s">
        <v>1398</v>
      </c>
      <c r="E813" s="79" t="b">
        <v>0</v>
      </c>
      <c r="F813" s="79" t="b">
        <v>0</v>
      </c>
      <c r="G813" s="79" t="b">
        <v>0</v>
      </c>
    </row>
    <row r="814" spans="1:7" ht="15">
      <c r="A814" s="111" t="s">
        <v>1898</v>
      </c>
      <c r="B814" s="79">
        <v>2</v>
      </c>
      <c r="C814" s="115">
        <v>0.003042855123830801</v>
      </c>
      <c r="D814" s="79" t="s">
        <v>1398</v>
      </c>
      <c r="E814" s="79" t="b">
        <v>0</v>
      </c>
      <c r="F814" s="79" t="b">
        <v>0</v>
      </c>
      <c r="G814" s="79" t="b">
        <v>0</v>
      </c>
    </row>
    <row r="815" spans="1:7" ht="15">
      <c r="A815" s="111" t="s">
        <v>1527</v>
      </c>
      <c r="B815" s="79">
        <v>2</v>
      </c>
      <c r="C815" s="115">
        <v>0.003042855123830801</v>
      </c>
      <c r="D815" s="79" t="s">
        <v>1398</v>
      </c>
      <c r="E815" s="79" t="b">
        <v>0</v>
      </c>
      <c r="F815" s="79" t="b">
        <v>0</v>
      </c>
      <c r="G815" s="79" t="b">
        <v>0</v>
      </c>
    </row>
    <row r="816" spans="1:7" ht="15">
      <c r="A816" s="111" t="s">
        <v>2099</v>
      </c>
      <c r="B816" s="79">
        <v>2</v>
      </c>
      <c r="C816" s="115">
        <v>0.003042855123830801</v>
      </c>
      <c r="D816" s="79" t="s">
        <v>1398</v>
      </c>
      <c r="E816" s="79" t="b">
        <v>0</v>
      </c>
      <c r="F816" s="79" t="b">
        <v>1</v>
      </c>
      <c r="G816" s="79" t="b">
        <v>0</v>
      </c>
    </row>
    <row r="817" spans="1:7" ht="15">
      <c r="A817" s="111" t="s">
        <v>2091</v>
      </c>
      <c r="B817" s="79">
        <v>2</v>
      </c>
      <c r="C817" s="115">
        <v>0.003042855123830801</v>
      </c>
      <c r="D817" s="79" t="s">
        <v>1398</v>
      </c>
      <c r="E817" s="79" t="b">
        <v>0</v>
      </c>
      <c r="F817" s="79" t="b">
        <v>0</v>
      </c>
      <c r="G817" s="79" t="b">
        <v>0</v>
      </c>
    </row>
    <row r="818" spans="1:7" ht="15">
      <c r="A818" s="111" t="s">
        <v>2092</v>
      </c>
      <c r="B818" s="79">
        <v>2</v>
      </c>
      <c r="C818" s="115">
        <v>0.003042855123830801</v>
      </c>
      <c r="D818" s="79" t="s">
        <v>1398</v>
      </c>
      <c r="E818" s="79" t="b">
        <v>0</v>
      </c>
      <c r="F818" s="79" t="b">
        <v>1</v>
      </c>
      <c r="G818" s="79" t="b">
        <v>0</v>
      </c>
    </row>
    <row r="819" spans="1:7" ht="15">
      <c r="A819" s="111" t="s">
        <v>2093</v>
      </c>
      <c r="B819" s="79">
        <v>2</v>
      </c>
      <c r="C819" s="115">
        <v>0.003042855123830801</v>
      </c>
      <c r="D819" s="79" t="s">
        <v>1398</v>
      </c>
      <c r="E819" s="79" t="b">
        <v>0</v>
      </c>
      <c r="F819" s="79" t="b">
        <v>0</v>
      </c>
      <c r="G819" s="79" t="b">
        <v>0</v>
      </c>
    </row>
    <row r="820" spans="1:7" ht="15">
      <c r="A820" s="111" t="s">
        <v>2094</v>
      </c>
      <c r="B820" s="79">
        <v>2</v>
      </c>
      <c r="C820" s="115">
        <v>0.003042855123830801</v>
      </c>
      <c r="D820" s="79" t="s">
        <v>1398</v>
      </c>
      <c r="E820" s="79" t="b">
        <v>0</v>
      </c>
      <c r="F820" s="79" t="b">
        <v>0</v>
      </c>
      <c r="G820" s="79" t="b">
        <v>0</v>
      </c>
    </row>
    <row r="821" spans="1:7" ht="15">
      <c r="A821" s="111" t="s">
        <v>2095</v>
      </c>
      <c r="B821" s="79">
        <v>2</v>
      </c>
      <c r="C821" s="115">
        <v>0.003042855123830801</v>
      </c>
      <c r="D821" s="79" t="s">
        <v>1398</v>
      </c>
      <c r="E821" s="79" t="b">
        <v>0</v>
      </c>
      <c r="F821" s="79" t="b">
        <v>0</v>
      </c>
      <c r="G821" s="79" t="b">
        <v>0</v>
      </c>
    </row>
    <row r="822" spans="1:7" ht="15">
      <c r="A822" s="111" t="s">
        <v>1591</v>
      </c>
      <c r="B822" s="79">
        <v>2</v>
      </c>
      <c r="C822" s="115">
        <v>0.003042855123830801</v>
      </c>
      <c r="D822" s="79" t="s">
        <v>1398</v>
      </c>
      <c r="E822" s="79" t="b">
        <v>0</v>
      </c>
      <c r="F822" s="79" t="b">
        <v>0</v>
      </c>
      <c r="G822" s="79" t="b">
        <v>0</v>
      </c>
    </row>
    <row r="823" spans="1:7" ht="15">
      <c r="A823" s="111" t="s">
        <v>1579</v>
      </c>
      <c r="B823" s="79">
        <v>2</v>
      </c>
      <c r="C823" s="115">
        <v>0.003042855123830801</v>
      </c>
      <c r="D823" s="79" t="s">
        <v>1398</v>
      </c>
      <c r="E823" s="79" t="b">
        <v>0</v>
      </c>
      <c r="F823" s="79" t="b">
        <v>0</v>
      </c>
      <c r="G823" s="79" t="b">
        <v>0</v>
      </c>
    </row>
    <row r="824" spans="1:7" ht="15">
      <c r="A824" s="111" t="s">
        <v>2088</v>
      </c>
      <c r="B824" s="79">
        <v>2</v>
      </c>
      <c r="C824" s="115">
        <v>0.003042855123830801</v>
      </c>
      <c r="D824" s="79" t="s">
        <v>1398</v>
      </c>
      <c r="E824" s="79" t="b">
        <v>0</v>
      </c>
      <c r="F824" s="79" t="b">
        <v>0</v>
      </c>
      <c r="G824" s="79" t="b">
        <v>0</v>
      </c>
    </row>
    <row r="825" spans="1:7" ht="15">
      <c r="A825" s="111" t="s">
        <v>2089</v>
      </c>
      <c r="B825" s="79">
        <v>2</v>
      </c>
      <c r="C825" s="115">
        <v>0.003042855123830801</v>
      </c>
      <c r="D825" s="79" t="s">
        <v>1398</v>
      </c>
      <c r="E825" s="79" t="b">
        <v>0</v>
      </c>
      <c r="F825" s="79" t="b">
        <v>0</v>
      </c>
      <c r="G825" s="79" t="b">
        <v>0</v>
      </c>
    </row>
    <row r="826" spans="1:7" ht="15">
      <c r="A826" s="111" t="s">
        <v>1459</v>
      </c>
      <c r="B826" s="79">
        <v>2</v>
      </c>
      <c r="C826" s="115">
        <v>0.003042855123830801</v>
      </c>
      <c r="D826" s="79" t="s">
        <v>1398</v>
      </c>
      <c r="E826" s="79" t="b">
        <v>0</v>
      </c>
      <c r="F826" s="79" t="b">
        <v>0</v>
      </c>
      <c r="G826" s="79" t="b">
        <v>0</v>
      </c>
    </row>
    <row r="827" spans="1:7" ht="15">
      <c r="A827" s="111" t="s">
        <v>2090</v>
      </c>
      <c r="B827" s="79">
        <v>2</v>
      </c>
      <c r="C827" s="115">
        <v>0.003042855123830801</v>
      </c>
      <c r="D827" s="79" t="s">
        <v>1398</v>
      </c>
      <c r="E827" s="79" t="b">
        <v>0</v>
      </c>
      <c r="F827" s="79" t="b">
        <v>1</v>
      </c>
      <c r="G827" s="79" t="b">
        <v>0</v>
      </c>
    </row>
    <row r="828" spans="1:7" ht="15">
      <c r="A828" s="111" t="s">
        <v>1870</v>
      </c>
      <c r="B828" s="79">
        <v>2</v>
      </c>
      <c r="C828" s="115">
        <v>0.003042855123830801</v>
      </c>
      <c r="D828" s="79" t="s">
        <v>1398</v>
      </c>
      <c r="E828" s="79" t="b">
        <v>0</v>
      </c>
      <c r="F828" s="79" t="b">
        <v>0</v>
      </c>
      <c r="G828" s="79" t="b">
        <v>0</v>
      </c>
    </row>
    <row r="829" spans="1:7" ht="15">
      <c r="A829" s="111" t="s">
        <v>1451</v>
      </c>
      <c r="B829" s="79">
        <v>2</v>
      </c>
      <c r="C829" s="115">
        <v>0.003042855123830801</v>
      </c>
      <c r="D829" s="79" t="s">
        <v>1398</v>
      </c>
      <c r="E829" s="79" t="b">
        <v>0</v>
      </c>
      <c r="F829" s="79" t="b">
        <v>0</v>
      </c>
      <c r="G829" s="79" t="b">
        <v>0</v>
      </c>
    </row>
    <row r="830" spans="1:7" ht="15">
      <c r="A830" s="111" t="s">
        <v>1461</v>
      </c>
      <c r="B830" s="79">
        <v>2</v>
      </c>
      <c r="C830" s="115">
        <v>0.003042855123830801</v>
      </c>
      <c r="D830" s="79" t="s">
        <v>1398</v>
      </c>
      <c r="E830" s="79" t="b">
        <v>0</v>
      </c>
      <c r="F830" s="79" t="b">
        <v>0</v>
      </c>
      <c r="G830" s="79" t="b">
        <v>0</v>
      </c>
    </row>
    <row r="831" spans="1:7" ht="15">
      <c r="A831" s="111" t="s">
        <v>2124</v>
      </c>
      <c r="B831" s="79">
        <v>2</v>
      </c>
      <c r="C831" s="115">
        <v>0.003042855123830801</v>
      </c>
      <c r="D831" s="79" t="s">
        <v>1398</v>
      </c>
      <c r="E831" s="79" t="b">
        <v>0</v>
      </c>
      <c r="F831" s="79" t="b">
        <v>0</v>
      </c>
      <c r="G831" s="79" t="b">
        <v>0</v>
      </c>
    </row>
    <row r="832" spans="1:7" ht="15">
      <c r="A832" s="111" t="s">
        <v>2125</v>
      </c>
      <c r="B832" s="79">
        <v>2</v>
      </c>
      <c r="C832" s="115">
        <v>0.003042855123830801</v>
      </c>
      <c r="D832" s="79" t="s">
        <v>1398</v>
      </c>
      <c r="E832" s="79" t="b">
        <v>0</v>
      </c>
      <c r="F832" s="79" t="b">
        <v>0</v>
      </c>
      <c r="G832" s="79" t="b">
        <v>0</v>
      </c>
    </row>
    <row r="833" spans="1:7" ht="15">
      <c r="A833" s="111" t="s">
        <v>2129</v>
      </c>
      <c r="B833" s="79">
        <v>2</v>
      </c>
      <c r="C833" s="115">
        <v>0.003042855123830801</v>
      </c>
      <c r="D833" s="79" t="s">
        <v>1398</v>
      </c>
      <c r="E833" s="79" t="b">
        <v>0</v>
      </c>
      <c r="F833" s="79" t="b">
        <v>0</v>
      </c>
      <c r="G833" s="79" t="b">
        <v>0</v>
      </c>
    </row>
    <row r="834" spans="1:7" ht="15">
      <c r="A834" s="111" t="s">
        <v>2042</v>
      </c>
      <c r="B834" s="79">
        <v>2</v>
      </c>
      <c r="C834" s="115">
        <v>0.003042855123830801</v>
      </c>
      <c r="D834" s="79" t="s">
        <v>1398</v>
      </c>
      <c r="E834" s="79" t="b">
        <v>0</v>
      </c>
      <c r="F834" s="79" t="b">
        <v>0</v>
      </c>
      <c r="G834" s="79" t="b">
        <v>0</v>
      </c>
    </row>
    <row r="835" spans="1:7" ht="15">
      <c r="A835" s="111" t="s">
        <v>2126</v>
      </c>
      <c r="B835" s="79">
        <v>2</v>
      </c>
      <c r="C835" s="115">
        <v>0.00358623056726759</v>
      </c>
      <c r="D835" s="79" t="s">
        <v>1398</v>
      </c>
      <c r="E835" s="79" t="b">
        <v>0</v>
      </c>
      <c r="F835" s="79" t="b">
        <v>1</v>
      </c>
      <c r="G835" s="79" t="b">
        <v>0</v>
      </c>
    </row>
    <row r="836" spans="1:7" ht="15">
      <c r="A836" s="111" t="s">
        <v>1445</v>
      </c>
      <c r="B836" s="79">
        <v>2</v>
      </c>
      <c r="C836" s="115">
        <v>0.003042855123830801</v>
      </c>
      <c r="D836" s="79" t="s">
        <v>1398</v>
      </c>
      <c r="E836" s="79" t="b">
        <v>0</v>
      </c>
      <c r="F836" s="79" t="b">
        <v>0</v>
      </c>
      <c r="G836" s="79" t="b">
        <v>0</v>
      </c>
    </row>
    <row r="837" spans="1:7" ht="15">
      <c r="A837" s="111" t="s">
        <v>1456</v>
      </c>
      <c r="B837" s="79">
        <v>2</v>
      </c>
      <c r="C837" s="115">
        <v>0.00358623056726759</v>
      </c>
      <c r="D837" s="79" t="s">
        <v>1398</v>
      </c>
      <c r="E837" s="79" t="b">
        <v>0</v>
      </c>
      <c r="F837" s="79" t="b">
        <v>0</v>
      </c>
      <c r="G837" s="79" t="b">
        <v>0</v>
      </c>
    </row>
    <row r="838" spans="1:7" ht="15">
      <c r="A838" s="111" t="s">
        <v>2128</v>
      </c>
      <c r="B838" s="79">
        <v>2</v>
      </c>
      <c r="C838" s="115">
        <v>0.003042855123830801</v>
      </c>
      <c r="D838" s="79" t="s">
        <v>1398</v>
      </c>
      <c r="E838" s="79" t="b">
        <v>0</v>
      </c>
      <c r="F838" s="79" t="b">
        <v>1</v>
      </c>
      <c r="G838" s="79" t="b">
        <v>0</v>
      </c>
    </row>
    <row r="839" spans="1:7" ht="15">
      <c r="A839" s="111" t="s">
        <v>1590</v>
      </c>
      <c r="B839" s="79">
        <v>2</v>
      </c>
      <c r="C839" s="115">
        <v>0.003042855123830801</v>
      </c>
      <c r="D839" s="79" t="s">
        <v>1398</v>
      </c>
      <c r="E839" s="79" t="b">
        <v>1</v>
      </c>
      <c r="F839" s="79" t="b">
        <v>0</v>
      </c>
      <c r="G839" s="79" t="b">
        <v>0</v>
      </c>
    </row>
    <row r="840" spans="1:7" ht="15">
      <c r="A840" s="111" t="s">
        <v>2130</v>
      </c>
      <c r="B840" s="79">
        <v>2</v>
      </c>
      <c r="C840" s="115">
        <v>0.00358623056726759</v>
      </c>
      <c r="D840" s="79" t="s">
        <v>1398</v>
      </c>
      <c r="E840" s="79" t="b">
        <v>0</v>
      </c>
      <c r="F840" s="79" t="b">
        <v>1</v>
      </c>
      <c r="G840" s="79" t="b">
        <v>0</v>
      </c>
    </row>
    <row r="841" spans="1:7" ht="15">
      <c r="A841" s="111" t="s">
        <v>1878</v>
      </c>
      <c r="B841" s="79">
        <v>2</v>
      </c>
      <c r="C841" s="115">
        <v>0.00358623056726759</v>
      </c>
      <c r="D841" s="79" t="s">
        <v>1398</v>
      </c>
      <c r="E841" s="79" t="b">
        <v>0</v>
      </c>
      <c r="F841" s="79" t="b">
        <v>0</v>
      </c>
      <c r="G841" s="79" t="b">
        <v>0</v>
      </c>
    </row>
    <row r="842" spans="1:7" ht="15">
      <c r="A842" s="111" t="s">
        <v>1879</v>
      </c>
      <c r="B842" s="79">
        <v>2</v>
      </c>
      <c r="C842" s="115">
        <v>0.003042855123830801</v>
      </c>
      <c r="D842" s="79" t="s">
        <v>1398</v>
      </c>
      <c r="E842" s="79" t="b">
        <v>0</v>
      </c>
      <c r="F842" s="79" t="b">
        <v>1</v>
      </c>
      <c r="G842" s="79" t="b">
        <v>0</v>
      </c>
    </row>
    <row r="843" spans="1:7" ht="15">
      <c r="A843" s="111" t="s">
        <v>2031</v>
      </c>
      <c r="B843" s="79">
        <v>2</v>
      </c>
      <c r="C843" s="115">
        <v>0.003042855123830801</v>
      </c>
      <c r="D843" s="79" t="s">
        <v>1398</v>
      </c>
      <c r="E843" s="79" t="b">
        <v>0</v>
      </c>
      <c r="F843" s="79" t="b">
        <v>1</v>
      </c>
      <c r="G843" s="79" t="b">
        <v>0</v>
      </c>
    </row>
    <row r="844" spans="1:7" ht="15">
      <c r="A844" s="111" t="s">
        <v>1502</v>
      </c>
      <c r="B844" s="79">
        <v>2</v>
      </c>
      <c r="C844" s="115">
        <v>0.003042855123830801</v>
      </c>
      <c r="D844" s="79" t="s">
        <v>1398</v>
      </c>
      <c r="E844" s="79" t="b">
        <v>0</v>
      </c>
      <c r="F844" s="79" t="b">
        <v>0</v>
      </c>
      <c r="G844" s="79" t="b">
        <v>0</v>
      </c>
    </row>
    <row r="845" spans="1:7" ht="15">
      <c r="A845" s="111" t="s">
        <v>1890</v>
      </c>
      <c r="B845" s="79">
        <v>2</v>
      </c>
      <c r="C845" s="115">
        <v>0.00358623056726759</v>
      </c>
      <c r="D845" s="79" t="s">
        <v>1398</v>
      </c>
      <c r="E845" s="79" t="b">
        <v>0</v>
      </c>
      <c r="F845" s="79" t="b">
        <v>1</v>
      </c>
      <c r="G845" s="79" t="b">
        <v>0</v>
      </c>
    </row>
    <row r="846" spans="1:7" ht="15">
      <c r="A846" s="111" t="s">
        <v>2063</v>
      </c>
      <c r="B846" s="79">
        <v>2</v>
      </c>
      <c r="C846" s="115">
        <v>0.003042855123830801</v>
      </c>
      <c r="D846" s="79" t="s">
        <v>1398</v>
      </c>
      <c r="E846" s="79" t="b">
        <v>0</v>
      </c>
      <c r="F846" s="79" t="b">
        <v>0</v>
      </c>
      <c r="G846" s="79" t="b">
        <v>0</v>
      </c>
    </row>
    <row r="847" spans="1:7" ht="15">
      <c r="A847" s="111" t="s">
        <v>638</v>
      </c>
      <c r="B847" s="79">
        <v>2</v>
      </c>
      <c r="C847" s="115">
        <v>0.00358623056726759</v>
      </c>
      <c r="D847" s="79" t="s">
        <v>1398</v>
      </c>
      <c r="E847" s="79" t="b">
        <v>0</v>
      </c>
      <c r="F847" s="79" t="b">
        <v>0</v>
      </c>
      <c r="G847" s="79" t="b">
        <v>0</v>
      </c>
    </row>
    <row r="848" spans="1:7" ht="15">
      <c r="A848" s="111" t="s">
        <v>2087</v>
      </c>
      <c r="B848" s="79">
        <v>2</v>
      </c>
      <c r="C848" s="115">
        <v>0.00358623056726759</v>
      </c>
      <c r="D848" s="79" t="s">
        <v>1398</v>
      </c>
      <c r="E848" s="79" t="b">
        <v>0</v>
      </c>
      <c r="F848" s="79" t="b">
        <v>0</v>
      </c>
      <c r="G848" s="79" t="b">
        <v>0</v>
      </c>
    </row>
    <row r="849" spans="1:7" ht="15">
      <c r="A849" s="111" t="s">
        <v>2119</v>
      </c>
      <c r="B849" s="79">
        <v>2</v>
      </c>
      <c r="C849" s="115">
        <v>0.003042855123830801</v>
      </c>
      <c r="D849" s="79" t="s">
        <v>1398</v>
      </c>
      <c r="E849" s="79" t="b">
        <v>0</v>
      </c>
      <c r="F849" s="79" t="b">
        <v>0</v>
      </c>
      <c r="G849" s="79" t="b">
        <v>0</v>
      </c>
    </row>
    <row r="850" spans="1:7" ht="15">
      <c r="A850" s="111" t="s">
        <v>1444</v>
      </c>
      <c r="B850" s="79">
        <v>2</v>
      </c>
      <c r="C850" s="115">
        <v>0.003042855123830801</v>
      </c>
      <c r="D850" s="79" t="s">
        <v>1398</v>
      </c>
      <c r="E850" s="79" t="b">
        <v>0</v>
      </c>
      <c r="F850" s="79" t="b">
        <v>0</v>
      </c>
      <c r="G850" s="79" t="b">
        <v>0</v>
      </c>
    </row>
    <row r="851" spans="1:7" ht="15">
      <c r="A851" s="111" t="s">
        <v>1549</v>
      </c>
      <c r="B851" s="79">
        <v>2</v>
      </c>
      <c r="C851" s="115">
        <v>0.003042855123830801</v>
      </c>
      <c r="D851" s="79" t="s">
        <v>1398</v>
      </c>
      <c r="E851" s="79" t="b">
        <v>0</v>
      </c>
      <c r="F851" s="79" t="b">
        <v>0</v>
      </c>
      <c r="G851" s="79" t="b">
        <v>0</v>
      </c>
    </row>
    <row r="852" spans="1:7" ht="15">
      <c r="A852" s="111" t="s">
        <v>2120</v>
      </c>
      <c r="B852" s="79">
        <v>2</v>
      </c>
      <c r="C852" s="115">
        <v>0.003042855123830801</v>
      </c>
      <c r="D852" s="79" t="s">
        <v>1398</v>
      </c>
      <c r="E852" s="79" t="b">
        <v>0</v>
      </c>
      <c r="F852" s="79" t="b">
        <v>0</v>
      </c>
      <c r="G852" s="79" t="b">
        <v>0</v>
      </c>
    </row>
    <row r="853" spans="1:7" ht="15">
      <c r="A853" s="111" t="s">
        <v>2121</v>
      </c>
      <c r="B853" s="79">
        <v>2</v>
      </c>
      <c r="C853" s="115">
        <v>0.003042855123830801</v>
      </c>
      <c r="D853" s="79" t="s">
        <v>1398</v>
      </c>
      <c r="E853" s="79" t="b">
        <v>0</v>
      </c>
      <c r="F853" s="79" t="b">
        <v>0</v>
      </c>
      <c r="G853" s="79" t="b">
        <v>0</v>
      </c>
    </row>
    <row r="854" spans="1:7" ht="15">
      <c r="A854" s="111" t="s">
        <v>2122</v>
      </c>
      <c r="B854" s="79">
        <v>2</v>
      </c>
      <c r="C854" s="115">
        <v>0.003042855123830801</v>
      </c>
      <c r="D854" s="79" t="s">
        <v>1398</v>
      </c>
      <c r="E854" s="79" t="b">
        <v>1</v>
      </c>
      <c r="F854" s="79" t="b">
        <v>0</v>
      </c>
      <c r="G854" s="79" t="b">
        <v>0</v>
      </c>
    </row>
    <row r="855" spans="1:7" ht="15">
      <c r="A855" s="111" t="s">
        <v>2123</v>
      </c>
      <c r="B855" s="79">
        <v>2</v>
      </c>
      <c r="C855" s="115">
        <v>0.003042855123830801</v>
      </c>
      <c r="D855" s="79" t="s">
        <v>1398</v>
      </c>
      <c r="E855" s="79" t="b">
        <v>0</v>
      </c>
      <c r="F855" s="79" t="b">
        <v>0</v>
      </c>
      <c r="G855" s="79" t="b">
        <v>0</v>
      </c>
    </row>
    <row r="856" spans="1:7" ht="15">
      <c r="A856" s="111" t="s">
        <v>1476</v>
      </c>
      <c r="B856" s="79">
        <v>2</v>
      </c>
      <c r="C856" s="115">
        <v>0.003042855123830801</v>
      </c>
      <c r="D856" s="79" t="s">
        <v>1398</v>
      </c>
      <c r="E856" s="79" t="b">
        <v>0</v>
      </c>
      <c r="F856" s="79" t="b">
        <v>0</v>
      </c>
      <c r="G856" s="79" t="b">
        <v>0</v>
      </c>
    </row>
    <row r="857" spans="1:7" ht="15">
      <c r="A857" s="111" t="s">
        <v>1438</v>
      </c>
      <c r="B857" s="79">
        <v>46</v>
      </c>
      <c r="C857" s="115">
        <v>0.012449469998985309</v>
      </c>
      <c r="D857" s="79" t="s">
        <v>1399</v>
      </c>
      <c r="E857" s="79" t="b">
        <v>1</v>
      </c>
      <c r="F857" s="79" t="b">
        <v>0</v>
      </c>
      <c r="G857" s="79" t="b">
        <v>0</v>
      </c>
    </row>
    <row r="858" spans="1:7" ht="15">
      <c r="A858" s="111" t="s">
        <v>1676</v>
      </c>
      <c r="B858" s="79">
        <v>36</v>
      </c>
      <c r="C858" s="115">
        <v>0.011244054073929775</v>
      </c>
      <c r="D858" s="79" t="s">
        <v>1399</v>
      </c>
      <c r="E858" s="79" t="b">
        <v>0</v>
      </c>
      <c r="F858" s="79" t="b">
        <v>0</v>
      </c>
      <c r="G858" s="79" t="b">
        <v>0</v>
      </c>
    </row>
    <row r="859" spans="1:7" ht="15">
      <c r="A859" s="111" t="s">
        <v>1439</v>
      </c>
      <c r="B859" s="79">
        <v>28</v>
      </c>
      <c r="C859" s="115">
        <v>0.01128140424271764</v>
      </c>
      <c r="D859" s="79" t="s">
        <v>1399</v>
      </c>
      <c r="E859" s="79" t="b">
        <v>0</v>
      </c>
      <c r="F859" s="79" t="b">
        <v>0</v>
      </c>
      <c r="G859" s="79" t="b">
        <v>0</v>
      </c>
    </row>
    <row r="860" spans="1:7" ht="15">
      <c r="A860" s="111" t="s">
        <v>1677</v>
      </c>
      <c r="B860" s="79">
        <v>23</v>
      </c>
      <c r="C860" s="115">
        <v>0.030061648799484503</v>
      </c>
      <c r="D860" s="79" t="s">
        <v>1399</v>
      </c>
      <c r="E860" s="79" t="b">
        <v>0</v>
      </c>
      <c r="F860" s="79" t="b">
        <v>1</v>
      </c>
      <c r="G860" s="79" t="b">
        <v>0</v>
      </c>
    </row>
    <row r="861" spans="1:7" ht="15">
      <c r="A861" s="111" t="s">
        <v>1447</v>
      </c>
      <c r="B861" s="79">
        <v>18</v>
      </c>
      <c r="C861" s="115">
        <v>0.008464548278837804</v>
      </c>
      <c r="D861" s="79" t="s">
        <v>1399</v>
      </c>
      <c r="E861" s="79" t="b">
        <v>0</v>
      </c>
      <c r="F861" s="79" t="b">
        <v>0</v>
      </c>
      <c r="G861" s="79" t="b">
        <v>0</v>
      </c>
    </row>
    <row r="862" spans="1:7" ht="15">
      <c r="A862" s="111" t="s">
        <v>1678</v>
      </c>
      <c r="B862" s="79">
        <v>18</v>
      </c>
      <c r="C862" s="115">
        <v>0.013792857647080376</v>
      </c>
      <c r="D862" s="79" t="s">
        <v>1399</v>
      </c>
      <c r="E862" s="79" t="b">
        <v>0</v>
      </c>
      <c r="F862" s="79" t="b">
        <v>0</v>
      </c>
      <c r="G862" s="79" t="b">
        <v>0</v>
      </c>
    </row>
    <row r="863" spans="1:7" ht="15">
      <c r="A863" s="111" t="s">
        <v>1437</v>
      </c>
      <c r="B863" s="79">
        <v>18</v>
      </c>
      <c r="C863" s="115">
        <v>0.011590187276682694</v>
      </c>
      <c r="D863" s="79" t="s">
        <v>1399</v>
      </c>
      <c r="E863" s="79" t="b">
        <v>0</v>
      </c>
      <c r="F863" s="79" t="b">
        <v>0</v>
      </c>
      <c r="G863" s="79" t="b">
        <v>0</v>
      </c>
    </row>
    <row r="864" spans="1:7" ht="15">
      <c r="A864" s="111" t="s">
        <v>1440</v>
      </c>
      <c r="B864" s="79">
        <v>15</v>
      </c>
      <c r="C864" s="115">
        <v>0.009658489397235577</v>
      </c>
      <c r="D864" s="79" t="s">
        <v>1399</v>
      </c>
      <c r="E864" s="79" t="b">
        <v>0</v>
      </c>
      <c r="F864" s="79" t="b">
        <v>0</v>
      </c>
      <c r="G864" s="79" t="b">
        <v>0</v>
      </c>
    </row>
    <row r="865" spans="1:7" ht="15">
      <c r="A865" s="111" t="s">
        <v>1680</v>
      </c>
      <c r="B865" s="79">
        <v>12</v>
      </c>
      <c r="C865" s="115">
        <v>0.0077267915177884625</v>
      </c>
      <c r="D865" s="79" t="s">
        <v>1399</v>
      </c>
      <c r="E865" s="79" t="b">
        <v>0</v>
      </c>
      <c r="F865" s="79" t="b">
        <v>1</v>
      </c>
      <c r="G865" s="79" t="b">
        <v>0</v>
      </c>
    </row>
    <row r="866" spans="1:7" ht="15">
      <c r="A866" s="111" t="s">
        <v>1443</v>
      </c>
      <c r="B866" s="79">
        <v>11</v>
      </c>
      <c r="C866" s="115">
        <v>0.006416699081548457</v>
      </c>
      <c r="D866" s="79" t="s">
        <v>1399</v>
      </c>
      <c r="E866" s="79" t="b">
        <v>0</v>
      </c>
      <c r="F866" s="79" t="b">
        <v>0</v>
      </c>
      <c r="G866" s="79" t="b">
        <v>0</v>
      </c>
    </row>
    <row r="867" spans="1:7" ht="15">
      <c r="A867" s="111" t="s">
        <v>1527</v>
      </c>
      <c r="B867" s="79">
        <v>10</v>
      </c>
      <c r="C867" s="115">
        <v>0.006438992931490386</v>
      </c>
      <c r="D867" s="79" t="s">
        <v>1399</v>
      </c>
      <c r="E867" s="79" t="b">
        <v>0</v>
      </c>
      <c r="F867" s="79" t="b">
        <v>0</v>
      </c>
      <c r="G867" s="79" t="b">
        <v>0</v>
      </c>
    </row>
    <row r="868" spans="1:7" ht="15">
      <c r="A868" s="111" t="s">
        <v>1491</v>
      </c>
      <c r="B868" s="79">
        <v>9</v>
      </c>
      <c r="C868" s="115">
        <v>0.006896428823540188</v>
      </c>
      <c r="D868" s="79" t="s">
        <v>1399</v>
      </c>
      <c r="E868" s="79" t="b">
        <v>0</v>
      </c>
      <c r="F868" s="79" t="b">
        <v>0</v>
      </c>
      <c r="G868" s="79" t="b">
        <v>0</v>
      </c>
    </row>
    <row r="869" spans="1:7" ht="15">
      <c r="A869" s="111" t="s">
        <v>1550</v>
      </c>
      <c r="B869" s="79">
        <v>9</v>
      </c>
      <c r="C869" s="115">
        <v>0.0061150190740789645</v>
      </c>
      <c r="D869" s="79" t="s">
        <v>1399</v>
      </c>
      <c r="E869" s="79" t="b">
        <v>0</v>
      </c>
      <c r="F869" s="79" t="b">
        <v>0</v>
      </c>
      <c r="G869" s="79" t="b">
        <v>0</v>
      </c>
    </row>
    <row r="870" spans="1:7" ht="15">
      <c r="A870" s="111" t="s">
        <v>1687</v>
      </c>
      <c r="B870" s="79">
        <v>9</v>
      </c>
      <c r="C870" s="115">
        <v>0.008779173758200252</v>
      </c>
      <c r="D870" s="79" t="s">
        <v>1399</v>
      </c>
      <c r="E870" s="79" t="b">
        <v>0</v>
      </c>
      <c r="F870" s="79" t="b">
        <v>0</v>
      </c>
      <c r="G870" s="79" t="b">
        <v>0</v>
      </c>
    </row>
    <row r="871" spans="1:7" ht="15">
      <c r="A871" s="111" t="s">
        <v>1692</v>
      </c>
      <c r="B871" s="79">
        <v>8</v>
      </c>
      <c r="C871" s="115">
        <v>0.007109123563323579</v>
      </c>
      <c r="D871" s="79" t="s">
        <v>1399</v>
      </c>
      <c r="E871" s="79" t="b">
        <v>0</v>
      </c>
      <c r="F871" s="79" t="b">
        <v>0</v>
      </c>
      <c r="G871" s="79" t="b">
        <v>0</v>
      </c>
    </row>
    <row r="872" spans="1:7" ht="15">
      <c r="A872" s="111" t="s">
        <v>1694</v>
      </c>
      <c r="B872" s="79">
        <v>8</v>
      </c>
      <c r="C872" s="115">
        <v>0.007109123563323579</v>
      </c>
      <c r="D872" s="79" t="s">
        <v>1399</v>
      </c>
      <c r="E872" s="79" t="b">
        <v>1</v>
      </c>
      <c r="F872" s="79" t="b">
        <v>0</v>
      </c>
      <c r="G872" s="79" t="b">
        <v>0</v>
      </c>
    </row>
    <row r="873" spans="1:7" ht="15">
      <c r="A873" s="111" t="s">
        <v>1696</v>
      </c>
      <c r="B873" s="79">
        <v>8</v>
      </c>
      <c r="C873" s="115">
        <v>0.008782674616354747</v>
      </c>
      <c r="D873" s="79" t="s">
        <v>1399</v>
      </c>
      <c r="E873" s="79" t="b">
        <v>0</v>
      </c>
      <c r="F873" s="79" t="b">
        <v>1</v>
      </c>
      <c r="G873" s="79" t="b">
        <v>0</v>
      </c>
    </row>
    <row r="874" spans="1:7" ht="15">
      <c r="A874" s="111" t="s">
        <v>1697</v>
      </c>
      <c r="B874" s="79">
        <v>8</v>
      </c>
      <c r="C874" s="115">
        <v>0.0061301589542579445</v>
      </c>
      <c r="D874" s="79" t="s">
        <v>1399</v>
      </c>
      <c r="E874" s="79" t="b">
        <v>0</v>
      </c>
      <c r="F874" s="79" t="b">
        <v>0</v>
      </c>
      <c r="G874" s="79" t="b">
        <v>0</v>
      </c>
    </row>
    <row r="875" spans="1:7" ht="15">
      <c r="A875" s="111" t="s">
        <v>1701</v>
      </c>
      <c r="B875" s="79">
        <v>7</v>
      </c>
      <c r="C875" s="115">
        <v>0.0050382271479261585</v>
      </c>
      <c r="D875" s="79" t="s">
        <v>1399</v>
      </c>
      <c r="E875" s="79" t="b">
        <v>0</v>
      </c>
      <c r="F875" s="79" t="b">
        <v>0</v>
      </c>
      <c r="G875" s="79" t="b">
        <v>0</v>
      </c>
    </row>
    <row r="876" spans="1:7" ht="15">
      <c r="A876" s="111" t="s">
        <v>1547</v>
      </c>
      <c r="B876" s="79">
        <v>7</v>
      </c>
      <c r="C876" s="115">
        <v>0.0050382271479261585</v>
      </c>
      <c r="D876" s="79" t="s">
        <v>1399</v>
      </c>
      <c r="E876" s="79" t="b">
        <v>0</v>
      </c>
      <c r="F876" s="79" t="b">
        <v>0</v>
      </c>
      <c r="G876" s="79" t="b">
        <v>0</v>
      </c>
    </row>
    <row r="877" spans="1:7" ht="15">
      <c r="A877" s="111" t="s">
        <v>1444</v>
      </c>
      <c r="B877" s="79">
        <v>7</v>
      </c>
      <c r="C877" s="115">
        <v>0.0050382271479261585</v>
      </c>
      <c r="D877" s="79" t="s">
        <v>1399</v>
      </c>
      <c r="E877" s="79" t="b">
        <v>0</v>
      </c>
      <c r="F877" s="79" t="b">
        <v>0</v>
      </c>
      <c r="G877" s="79" t="b">
        <v>0</v>
      </c>
    </row>
    <row r="878" spans="1:7" ht="15">
      <c r="A878" s="111" t="s">
        <v>1445</v>
      </c>
      <c r="B878" s="79">
        <v>7</v>
      </c>
      <c r="C878" s="115">
        <v>0.0050382271479261585</v>
      </c>
      <c r="D878" s="79" t="s">
        <v>1399</v>
      </c>
      <c r="E878" s="79" t="b">
        <v>0</v>
      </c>
      <c r="F878" s="79" t="b">
        <v>0</v>
      </c>
      <c r="G878" s="79" t="b">
        <v>0</v>
      </c>
    </row>
    <row r="879" spans="1:7" ht="15">
      <c r="A879" s="111" t="s">
        <v>1508</v>
      </c>
      <c r="B879" s="79">
        <v>7</v>
      </c>
      <c r="C879" s="115">
        <v>0.0050382271479261585</v>
      </c>
      <c r="D879" s="79" t="s">
        <v>1399</v>
      </c>
      <c r="E879" s="79" t="b">
        <v>1</v>
      </c>
      <c r="F879" s="79" t="b">
        <v>0</v>
      </c>
      <c r="G879" s="79" t="b">
        <v>0</v>
      </c>
    </row>
    <row r="880" spans="1:7" ht="15">
      <c r="A880" s="111" t="s">
        <v>1470</v>
      </c>
      <c r="B880" s="79">
        <v>6</v>
      </c>
      <c r="C880" s="115">
        <v>0.004597619215693458</v>
      </c>
      <c r="D880" s="79" t="s">
        <v>1399</v>
      </c>
      <c r="E880" s="79" t="b">
        <v>1</v>
      </c>
      <c r="F880" s="79" t="b">
        <v>0</v>
      </c>
      <c r="G880" s="79" t="b">
        <v>0</v>
      </c>
    </row>
    <row r="881" spans="1:7" ht="15">
      <c r="A881" s="111" t="s">
        <v>1461</v>
      </c>
      <c r="B881" s="79">
        <v>6</v>
      </c>
      <c r="C881" s="115">
        <v>0.004597619215693458</v>
      </c>
      <c r="D881" s="79" t="s">
        <v>1399</v>
      </c>
      <c r="E881" s="79" t="b">
        <v>0</v>
      </c>
      <c r="F881" s="79" t="b">
        <v>0</v>
      </c>
      <c r="G881" s="79" t="b">
        <v>0</v>
      </c>
    </row>
    <row r="882" spans="1:7" ht="15">
      <c r="A882" s="111" t="s">
        <v>1448</v>
      </c>
      <c r="B882" s="79">
        <v>6</v>
      </c>
      <c r="C882" s="115">
        <v>0.005852782505466833</v>
      </c>
      <c r="D882" s="79" t="s">
        <v>1399</v>
      </c>
      <c r="E882" s="79" t="b">
        <v>0</v>
      </c>
      <c r="F882" s="79" t="b">
        <v>0</v>
      </c>
      <c r="G882" s="79" t="b">
        <v>0</v>
      </c>
    </row>
    <row r="883" spans="1:7" ht="15">
      <c r="A883" s="111" t="s">
        <v>1450</v>
      </c>
      <c r="B883" s="79">
        <v>6</v>
      </c>
      <c r="C883" s="115">
        <v>0.005852782505466833</v>
      </c>
      <c r="D883" s="79" t="s">
        <v>1399</v>
      </c>
      <c r="E883" s="79" t="b">
        <v>0</v>
      </c>
      <c r="F883" s="79" t="b">
        <v>0</v>
      </c>
      <c r="G883" s="79" t="b">
        <v>0</v>
      </c>
    </row>
    <row r="884" spans="1:7" ht="15">
      <c r="A884" s="111" t="s">
        <v>1446</v>
      </c>
      <c r="B884" s="79">
        <v>6</v>
      </c>
      <c r="C884" s="115">
        <v>0.005852782505466833</v>
      </c>
      <c r="D884" s="79" t="s">
        <v>1399</v>
      </c>
      <c r="E884" s="79" t="b">
        <v>0</v>
      </c>
      <c r="F884" s="79" t="b">
        <v>0</v>
      </c>
      <c r="G884" s="79" t="b">
        <v>0</v>
      </c>
    </row>
    <row r="885" spans="1:7" ht="15">
      <c r="A885" s="111" t="s">
        <v>1711</v>
      </c>
      <c r="B885" s="79">
        <v>6</v>
      </c>
      <c r="C885" s="115">
        <v>0.005852782505466833</v>
      </c>
      <c r="D885" s="79" t="s">
        <v>1399</v>
      </c>
      <c r="E885" s="79" t="b">
        <v>0</v>
      </c>
      <c r="F885" s="79" t="b">
        <v>0</v>
      </c>
      <c r="G885" s="79" t="b">
        <v>0</v>
      </c>
    </row>
    <row r="886" spans="1:7" ht="15">
      <c r="A886" s="111" t="s">
        <v>1712</v>
      </c>
      <c r="B886" s="79">
        <v>6</v>
      </c>
      <c r="C886" s="115">
        <v>0.005852782505466833</v>
      </c>
      <c r="D886" s="79" t="s">
        <v>1399</v>
      </c>
      <c r="E886" s="79" t="b">
        <v>0</v>
      </c>
      <c r="F886" s="79" t="b">
        <v>0</v>
      </c>
      <c r="G886" s="79" t="b">
        <v>0</v>
      </c>
    </row>
    <row r="887" spans="1:7" ht="15">
      <c r="A887" s="111" t="s">
        <v>1713</v>
      </c>
      <c r="B887" s="79">
        <v>6</v>
      </c>
      <c r="C887" s="115">
        <v>0.005852782505466833</v>
      </c>
      <c r="D887" s="79" t="s">
        <v>1399</v>
      </c>
      <c r="E887" s="79" t="b">
        <v>0</v>
      </c>
      <c r="F887" s="79" t="b">
        <v>0</v>
      </c>
      <c r="G887" s="79" t="b">
        <v>0</v>
      </c>
    </row>
    <row r="888" spans="1:7" ht="15">
      <c r="A888" s="111" t="s">
        <v>1714</v>
      </c>
      <c r="B888" s="79">
        <v>6</v>
      </c>
      <c r="C888" s="115">
        <v>0.005852782505466833</v>
      </c>
      <c r="D888" s="79" t="s">
        <v>1399</v>
      </c>
      <c r="E888" s="79" t="b">
        <v>0</v>
      </c>
      <c r="F888" s="79" t="b">
        <v>0</v>
      </c>
      <c r="G888" s="79" t="b">
        <v>0</v>
      </c>
    </row>
    <row r="889" spans="1:7" ht="15">
      <c r="A889" s="111" t="s">
        <v>1519</v>
      </c>
      <c r="B889" s="79">
        <v>6</v>
      </c>
      <c r="C889" s="115">
        <v>0.004597619215693458</v>
      </c>
      <c r="D889" s="79" t="s">
        <v>1399</v>
      </c>
      <c r="E889" s="79" t="b">
        <v>1</v>
      </c>
      <c r="F889" s="79" t="b">
        <v>0</v>
      </c>
      <c r="G889" s="79" t="b">
        <v>0</v>
      </c>
    </row>
    <row r="890" spans="1:7" ht="15">
      <c r="A890" s="111" t="s">
        <v>1702</v>
      </c>
      <c r="B890" s="79">
        <v>6</v>
      </c>
      <c r="C890" s="115">
        <v>0.004597619215693458</v>
      </c>
      <c r="D890" s="79" t="s">
        <v>1399</v>
      </c>
      <c r="E890" s="79" t="b">
        <v>0</v>
      </c>
      <c r="F890" s="79" t="b">
        <v>0</v>
      </c>
      <c r="G890" s="79" t="b">
        <v>0</v>
      </c>
    </row>
    <row r="891" spans="1:7" ht="15">
      <c r="A891" s="111" t="s">
        <v>1689</v>
      </c>
      <c r="B891" s="79">
        <v>6</v>
      </c>
      <c r="C891" s="115">
        <v>0.004597619215693458</v>
      </c>
      <c r="D891" s="79" t="s">
        <v>1399</v>
      </c>
      <c r="E891" s="79" t="b">
        <v>0</v>
      </c>
      <c r="F891" s="79" t="b">
        <v>0</v>
      </c>
      <c r="G891" s="79" t="b">
        <v>0</v>
      </c>
    </row>
    <row r="892" spans="1:7" ht="15">
      <c r="A892" s="111" t="s">
        <v>1477</v>
      </c>
      <c r="B892" s="79">
        <v>6</v>
      </c>
      <c r="C892" s="115">
        <v>0.005331842672492685</v>
      </c>
      <c r="D892" s="79" t="s">
        <v>1399</v>
      </c>
      <c r="E892" s="79" t="b">
        <v>0</v>
      </c>
      <c r="F892" s="79" t="b">
        <v>0</v>
      </c>
      <c r="G892" s="79" t="b">
        <v>0</v>
      </c>
    </row>
    <row r="893" spans="1:7" ht="15">
      <c r="A893" s="111" t="s">
        <v>1545</v>
      </c>
      <c r="B893" s="79">
        <v>6</v>
      </c>
      <c r="C893" s="115">
        <v>0.004597619215693458</v>
      </c>
      <c r="D893" s="79" t="s">
        <v>1399</v>
      </c>
      <c r="E893" s="79" t="b">
        <v>0</v>
      </c>
      <c r="F893" s="79" t="b">
        <v>0</v>
      </c>
      <c r="G893" s="79" t="b">
        <v>0</v>
      </c>
    </row>
    <row r="894" spans="1:7" ht="15">
      <c r="A894" s="111" t="s">
        <v>1471</v>
      </c>
      <c r="B894" s="79">
        <v>6</v>
      </c>
      <c r="C894" s="115">
        <v>0.00658700596226606</v>
      </c>
      <c r="D894" s="79" t="s">
        <v>1399</v>
      </c>
      <c r="E894" s="79" t="b">
        <v>0</v>
      </c>
      <c r="F894" s="79" t="b">
        <v>0</v>
      </c>
      <c r="G894" s="79" t="b">
        <v>0</v>
      </c>
    </row>
    <row r="895" spans="1:7" ht="15">
      <c r="A895" s="111" t="s">
        <v>1718</v>
      </c>
      <c r="B895" s="79">
        <v>6</v>
      </c>
      <c r="C895" s="115">
        <v>0.005852782505466833</v>
      </c>
      <c r="D895" s="79" t="s">
        <v>1399</v>
      </c>
      <c r="E895" s="79" t="b">
        <v>0</v>
      </c>
      <c r="F895" s="79" t="b">
        <v>0</v>
      </c>
      <c r="G895" s="79" t="b">
        <v>0</v>
      </c>
    </row>
    <row r="896" spans="1:7" ht="15">
      <c r="A896" s="111" t="s">
        <v>1684</v>
      </c>
      <c r="B896" s="79">
        <v>6</v>
      </c>
      <c r="C896" s="115">
        <v>0.005852782505466833</v>
      </c>
      <c r="D896" s="79" t="s">
        <v>1399</v>
      </c>
      <c r="E896" s="79" t="b">
        <v>0</v>
      </c>
      <c r="F896" s="79" t="b">
        <v>0</v>
      </c>
      <c r="G896" s="79" t="b">
        <v>0</v>
      </c>
    </row>
    <row r="897" spans="1:7" ht="15">
      <c r="A897" s="111" t="s">
        <v>1719</v>
      </c>
      <c r="B897" s="79">
        <v>6</v>
      </c>
      <c r="C897" s="115">
        <v>0.005852782505466833</v>
      </c>
      <c r="D897" s="79" t="s">
        <v>1399</v>
      </c>
      <c r="E897" s="79" t="b">
        <v>0</v>
      </c>
      <c r="F897" s="79" t="b">
        <v>0</v>
      </c>
      <c r="G897" s="79" t="b">
        <v>0</v>
      </c>
    </row>
    <row r="898" spans="1:7" ht="15">
      <c r="A898" s="111" t="s">
        <v>1720</v>
      </c>
      <c r="B898" s="79">
        <v>6</v>
      </c>
      <c r="C898" s="115">
        <v>0.005852782505466833</v>
      </c>
      <c r="D898" s="79" t="s">
        <v>1399</v>
      </c>
      <c r="E898" s="79" t="b">
        <v>0</v>
      </c>
      <c r="F898" s="79" t="b">
        <v>0</v>
      </c>
      <c r="G898" s="79" t="b">
        <v>0</v>
      </c>
    </row>
    <row r="899" spans="1:7" ht="15">
      <c r="A899" s="111" t="s">
        <v>1721</v>
      </c>
      <c r="B899" s="79">
        <v>6</v>
      </c>
      <c r="C899" s="115">
        <v>0.005852782505466833</v>
      </c>
      <c r="D899" s="79" t="s">
        <v>1399</v>
      </c>
      <c r="E899" s="79" t="b">
        <v>0</v>
      </c>
      <c r="F899" s="79" t="b">
        <v>1</v>
      </c>
      <c r="G899" s="79" t="b">
        <v>0</v>
      </c>
    </row>
    <row r="900" spans="1:7" ht="15">
      <c r="A900" s="111" t="s">
        <v>1722</v>
      </c>
      <c r="B900" s="79">
        <v>6</v>
      </c>
      <c r="C900" s="115">
        <v>0.005852782505466833</v>
      </c>
      <c r="D900" s="79" t="s">
        <v>1399</v>
      </c>
      <c r="E900" s="79" t="b">
        <v>0</v>
      </c>
      <c r="F900" s="79" t="b">
        <v>0</v>
      </c>
      <c r="G900" s="79" t="b">
        <v>0</v>
      </c>
    </row>
    <row r="901" spans="1:7" ht="15">
      <c r="A901" s="111" t="s">
        <v>1723</v>
      </c>
      <c r="B901" s="79">
        <v>6</v>
      </c>
      <c r="C901" s="115">
        <v>0.005852782505466833</v>
      </c>
      <c r="D901" s="79" t="s">
        <v>1399</v>
      </c>
      <c r="E901" s="79" t="b">
        <v>0</v>
      </c>
      <c r="F901" s="79" t="b">
        <v>1</v>
      </c>
      <c r="G901" s="79" t="b">
        <v>0</v>
      </c>
    </row>
    <row r="902" spans="1:7" ht="15">
      <c r="A902" s="111" t="s">
        <v>1724</v>
      </c>
      <c r="B902" s="79">
        <v>6</v>
      </c>
      <c r="C902" s="115">
        <v>0.005852782505466833</v>
      </c>
      <c r="D902" s="79" t="s">
        <v>1399</v>
      </c>
      <c r="E902" s="79" t="b">
        <v>0</v>
      </c>
      <c r="F902" s="79" t="b">
        <v>0</v>
      </c>
      <c r="G902" s="79" t="b">
        <v>0</v>
      </c>
    </row>
    <row r="903" spans="1:7" ht="15">
      <c r="A903" s="111" t="s">
        <v>1737</v>
      </c>
      <c r="B903" s="79">
        <v>5</v>
      </c>
      <c r="C903" s="115">
        <v>0.004106475288202824</v>
      </c>
      <c r="D903" s="79" t="s">
        <v>1399</v>
      </c>
      <c r="E903" s="79" t="b">
        <v>0</v>
      </c>
      <c r="F903" s="79" t="b">
        <v>0</v>
      </c>
      <c r="G903" s="79" t="b">
        <v>0</v>
      </c>
    </row>
    <row r="904" spans="1:7" ht="15">
      <c r="A904" s="111" t="s">
        <v>1510</v>
      </c>
      <c r="B904" s="79">
        <v>5</v>
      </c>
      <c r="C904" s="115">
        <v>0.004106475288202824</v>
      </c>
      <c r="D904" s="79" t="s">
        <v>1399</v>
      </c>
      <c r="E904" s="79" t="b">
        <v>0</v>
      </c>
      <c r="F904" s="79" t="b">
        <v>0</v>
      </c>
      <c r="G904" s="79" t="b">
        <v>0</v>
      </c>
    </row>
    <row r="905" spans="1:7" ht="15">
      <c r="A905" s="111" t="s">
        <v>1710</v>
      </c>
      <c r="B905" s="79">
        <v>5</v>
      </c>
      <c r="C905" s="115">
        <v>0.004106475288202824</v>
      </c>
      <c r="D905" s="79" t="s">
        <v>1399</v>
      </c>
      <c r="E905" s="79" t="b">
        <v>0</v>
      </c>
      <c r="F905" s="79" t="b">
        <v>0</v>
      </c>
      <c r="G905" s="79" t="b">
        <v>0</v>
      </c>
    </row>
    <row r="906" spans="1:7" ht="15">
      <c r="A906" s="111" t="s">
        <v>1452</v>
      </c>
      <c r="B906" s="79">
        <v>5</v>
      </c>
      <c r="C906" s="115">
        <v>0.004106475288202824</v>
      </c>
      <c r="D906" s="79" t="s">
        <v>1399</v>
      </c>
      <c r="E906" s="79" t="b">
        <v>0</v>
      </c>
      <c r="F906" s="79" t="b">
        <v>0</v>
      </c>
      <c r="G906" s="79" t="b">
        <v>0</v>
      </c>
    </row>
    <row r="907" spans="1:7" ht="15">
      <c r="A907" s="111" t="s">
        <v>1555</v>
      </c>
      <c r="B907" s="79">
        <v>5</v>
      </c>
      <c r="C907" s="115">
        <v>0.004106475288202824</v>
      </c>
      <c r="D907" s="79" t="s">
        <v>1399</v>
      </c>
      <c r="E907" s="79" t="b">
        <v>0</v>
      </c>
      <c r="F907" s="79" t="b">
        <v>0</v>
      </c>
      <c r="G907" s="79" t="b">
        <v>0</v>
      </c>
    </row>
    <row r="908" spans="1:7" ht="15">
      <c r="A908" s="111" t="s">
        <v>1715</v>
      </c>
      <c r="B908" s="79">
        <v>5</v>
      </c>
      <c r="C908" s="115">
        <v>0.0044432022270772375</v>
      </c>
      <c r="D908" s="79" t="s">
        <v>1399</v>
      </c>
      <c r="E908" s="79" t="b">
        <v>0</v>
      </c>
      <c r="F908" s="79" t="b">
        <v>0</v>
      </c>
      <c r="G908" s="79" t="b">
        <v>0</v>
      </c>
    </row>
    <row r="909" spans="1:7" ht="15">
      <c r="A909" s="111" t="s">
        <v>1493</v>
      </c>
      <c r="B909" s="79">
        <v>5</v>
      </c>
      <c r="C909" s="115">
        <v>0.004106475288202824</v>
      </c>
      <c r="D909" s="79" t="s">
        <v>1399</v>
      </c>
      <c r="E909" s="79" t="b">
        <v>1</v>
      </c>
      <c r="F909" s="79" t="b">
        <v>0</v>
      </c>
      <c r="G909" s="79" t="b">
        <v>0</v>
      </c>
    </row>
    <row r="910" spans="1:7" ht="15">
      <c r="A910" s="111" t="s">
        <v>1502</v>
      </c>
      <c r="B910" s="79">
        <v>5</v>
      </c>
      <c r="C910" s="115">
        <v>0.004106475288202824</v>
      </c>
      <c r="D910" s="79" t="s">
        <v>1399</v>
      </c>
      <c r="E910" s="79" t="b">
        <v>0</v>
      </c>
      <c r="F910" s="79" t="b">
        <v>0</v>
      </c>
      <c r="G910" s="79" t="b">
        <v>0</v>
      </c>
    </row>
    <row r="911" spans="1:7" ht="15">
      <c r="A911" s="111" t="s">
        <v>1579</v>
      </c>
      <c r="B911" s="79">
        <v>5</v>
      </c>
      <c r="C911" s="115">
        <v>0.004877318754555695</v>
      </c>
      <c r="D911" s="79" t="s">
        <v>1399</v>
      </c>
      <c r="E911" s="79" t="b">
        <v>0</v>
      </c>
      <c r="F911" s="79" t="b">
        <v>0</v>
      </c>
      <c r="G911" s="79" t="b">
        <v>0</v>
      </c>
    </row>
    <row r="912" spans="1:7" ht="15">
      <c r="A912" s="111" t="s">
        <v>1707</v>
      </c>
      <c r="B912" s="79">
        <v>5</v>
      </c>
      <c r="C912" s="115">
        <v>0.004106475288202824</v>
      </c>
      <c r="D912" s="79" t="s">
        <v>1399</v>
      </c>
      <c r="E912" s="79" t="b">
        <v>0</v>
      </c>
      <c r="F912" s="79" t="b">
        <v>1</v>
      </c>
      <c r="G912" s="79" t="b">
        <v>0</v>
      </c>
    </row>
    <row r="913" spans="1:7" ht="15">
      <c r="A913" s="111" t="s">
        <v>1497</v>
      </c>
      <c r="B913" s="79">
        <v>5</v>
      </c>
      <c r="C913" s="115">
        <v>0.004106475288202824</v>
      </c>
      <c r="D913" s="79" t="s">
        <v>1399</v>
      </c>
      <c r="E913" s="79" t="b">
        <v>0</v>
      </c>
      <c r="F913" s="79" t="b">
        <v>0</v>
      </c>
      <c r="G913" s="79" t="b">
        <v>0</v>
      </c>
    </row>
    <row r="914" spans="1:7" ht="15">
      <c r="A914" s="111" t="s">
        <v>1751</v>
      </c>
      <c r="B914" s="79">
        <v>4</v>
      </c>
      <c r="C914" s="115">
        <v>0.0035545617816617895</v>
      </c>
      <c r="D914" s="79" t="s">
        <v>1399</v>
      </c>
      <c r="E914" s="79" t="b">
        <v>0</v>
      </c>
      <c r="F914" s="79" t="b">
        <v>0</v>
      </c>
      <c r="G914" s="79" t="b">
        <v>0</v>
      </c>
    </row>
    <row r="915" spans="1:7" ht="15">
      <c r="A915" s="111" t="s">
        <v>1752</v>
      </c>
      <c r="B915" s="79">
        <v>4</v>
      </c>
      <c r="C915" s="115">
        <v>0.0035545617816617895</v>
      </c>
      <c r="D915" s="79" t="s">
        <v>1399</v>
      </c>
      <c r="E915" s="79" t="b">
        <v>0</v>
      </c>
      <c r="F915" s="79" t="b">
        <v>0</v>
      </c>
      <c r="G915" s="79" t="b">
        <v>0</v>
      </c>
    </row>
    <row r="916" spans="1:7" ht="15">
      <c r="A916" s="111" t="s">
        <v>1753</v>
      </c>
      <c r="B916" s="79">
        <v>4</v>
      </c>
      <c r="C916" s="115">
        <v>0.0035545617816617895</v>
      </c>
      <c r="D916" s="79" t="s">
        <v>1399</v>
      </c>
      <c r="E916" s="79" t="b">
        <v>0</v>
      </c>
      <c r="F916" s="79" t="b">
        <v>0</v>
      </c>
      <c r="G916" s="79" t="b">
        <v>0</v>
      </c>
    </row>
    <row r="917" spans="1:7" ht="15">
      <c r="A917" s="111" t="s">
        <v>1691</v>
      </c>
      <c r="B917" s="79">
        <v>4</v>
      </c>
      <c r="C917" s="115">
        <v>0.0035545617816617895</v>
      </c>
      <c r="D917" s="79" t="s">
        <v>1399</v>
      </c>
      <c r="E917" s="79" t="b">
        <v>0</v>
      </c>
      <c r="F917" s="79" t="b">
        <v>0</v>
      </c>
      <c r="G917" s="79" t="b">
        <v>0</v>
      </c>
    </row>
    <row r="918" spans="1:7" ht="15">
      <c r="A918" s="111" t="s">
        <v>1754</v>
      </c>
      <c r="B918" s="79">
        <v>4</v>
      </c>
      <c r="C918" s="115">
        <v>0.0035545617816617895</v>
      </c>
      <c r="D918" s="79" t="s">
        <v>1399</v>
      </c>
      <c r="E918" s="79" t="b">
        <v>1</v>
      </c>
      <c r="F918" s="79" t="b">
        <v>0</v>
      </c>
      <c r="G918" s="79" t="b">
        <v>0</v>
      </c>
    </row>
    <row r="919" spans="1:7" ht="15">
      <c r="A919" s="111" t="s">
        <v>1501</v>
      </c>
      <c r="B919" s="79">
        <v>4</v>
      </c>
      <c r="C919" s="115">
        <v>0.0035545617816617895</v>
      </c>
      <c r="D919" s="79" t="s">
        <v>1399</v>
      </c>
      <c r="E919" s="79" t="b">
        <v>0</v>
      </c>
      <c r="F919" s="79" t="b">
        <v>0</v>
      </c>
      <c r="G919" s="79" t="b">
        <v>0</v>
      </c>
    </row>
    <row r="920" spans="1:7" ht="15">
      <c r="A920" s="111" t="s">
        <v>1755</v>
      </c>
      <c r="B920" s="79">
        <v>4</v>
      </c>
      <c r="C920" s="115">
        <v>0.0035545617816617895</v>
      </c>
      <c r="D920" s="79" t="s">
        <v>1399</v>
      </c>
      <c r="E920" s="79" t="b">
        <v>0</v>
      </c>
      <c r="F920" s="79" t="b">
        <v>0</v>
      </c>
      <c r="G920" s="79" t="b">
        <v>0</v>
      </c>
    </row>
    <row r="921" spans="1:7" ht="15">
      <c r="A921" s="111" t="s">
        <v>1756</v>
      </c>
      <c r="B921" s="79">
        <v>4</v>
      </c>
      <c r="C921" s="115">
        <v>0.0035545617816617895</v>
      </c>
      <c r="D921" s="79" t="s">
        <v>1399</v>
      </c>
      <c r="E921" s="79" t="b">
        <v>0</v>
      </c>
      <c r="F921" s="79" t="b">
        <v>0</v>
      </c>
      <c r="G921" s="79" t="b">
        <v>0</v>
      </c>
    </row>
    <row r="922" spans="1:7" ht="15">
      <c r="A922" s="111" t="s">
        <v>1522</v>
      </c>
      <c r="B922" s="79">
        <v>4</v>
      </c>
      <c r="C922" s="115">
        <v>0.0035545617816617895</v>
      </c>
      <c r="D922" s="79" t="s">
        <v>1399</v>
      </c>
      <c r="E922" s="79" t="b">
        <v>0</v>
      </c>
      <c r="F922" s="79" t="b">
        <v>0</v>
      </c>
      <c r="G922" s="79" t="b">
        <v>0</v>
      </c>
    </row>
    <row r="923" spans="1:7" ht="15">
      <c r="A923" s="111" t="s">
        <v>1514</v>
      </c>
      <c r="B923" s="79">
        <v>4</v>
      </c>
      <c r="C923" s="115">
        <v>0.0035545617816617895</v>
      </c>
      <c r="D923" s="79" t="s">
        <v>1399</v>
      </c>
      <c r="E923" s="79" t="b">
        <v>0</v>
      </c>
      <c r="F923" s="79" t="b">
        <v>0</v>
      </c>
      <c r="G923" s="79" t="b">
        <v>0</v>
      </c>
    </row>
    <row r="924" spans="1:7" ht="15">
      <c r="A924" s="111" t="s">
        <v>1757</v>
      </c>
      <c r="B924" s="79">
        <v>4</v>
      </c>
      <c r="C924" s="115">
        <v>0.0035545617816617895</v>
      </c>
      <c r="D924" s="79" t="s">
        <v>1399</v>
      </c>
      <c r="E924" s="79" t="b">
        <v>0</v>
      </c>
      <c r="F924" s="79" t="b">
        <v>1</v>
      </c>
      <c r="G924" s="79" t="b">
        <v>0</v>
      </c>
    </row>
    <row r="925" spans="1:7" ht="15">
      <c r="A925" s="111" t="s">
        <v>1758</v>
      </c>
      <c r="B925" s="79">
        <v>4</v>
      </c>
      <c r="C925" s="115">
        <v>0.0035545617816617895</v>
      </c>
      <c r="D925" s="79" t="s">
        <v>1399</v>
      </c>
      <c r="E925" s="79" t="b">
        <v>1</v>
      </c>
      <c r="F925" s="79" t="b">
        <v>0</v>
      </c>
      <c r="G925" s="79" t="b">
        <v>0</v>
      </c>
    </row>
    <row r="926" spans="1:7" ht="15">
      <c r="A926" s="111" t="s">
        <v>1759</v>
      </c>
      <c r="B926" s="79">
        <v>4</v>
      </c>
      <c r="C926" s="115">
        <v>0.0035545617816617895</v>
      </c>
      <c r="D926" s="79" t="s">
        <v>1399</v>
      </c>
      <c r="E926" s="79" t="b">
        <v>0</v>
      </c>
      <c r="F926" s="79" t="b">
        <v>0</v>
      </c>
      <c r="G926" s="79" t="b">
        <v>0</v>
      </c>
    </row>
    <row r="927" spans="1:7" ht="15">
      <c r="A927" s="111" t="s">
        <v>1455</v>
      </c>
      <c r="B927" s="79">
        <v>4</v>
      </c>
      <c r="C927" s="115">
        <v>0.0035545617816617895</v>
      </c>
      <c r="D927" s="79" t="s">
        <v>1399</v>
      </c>
      <c r="E927" s="79" t="b">
        <v>0</v>
      </c>
      <c r="F927" s="79" t="b">
        <v>0</v>
      </c>
      <c r="G927" s="79" t="b">
        <v>0</v>
      </c>
    </row>
    <row r="928" spans="1:7" ht="15">
      <c r="A928" s="111" t="s">
        <v>1489</v>
      </c>
      <c r="B928" s="79">
        <v>4</v>
      </c>
      <c r="C928" s="115">
        <v>0.0035545617816617895</v>
      </c>
      <c r="D928" s="79" t="s">
        <v>1399</v>
      </c>
      <c r="E928" s="79" t="b">
        <v>0</v>
      </c>
      <c r="F928" s="79" t="b">
        <v>0</v>
      </c>
      <c r="G928" s="79" t="b">
        <v>0</v>
      </c>
    </row>
    <row r="929" spans="1:7" ht="15">
      <c r="A929" s="111" t="s">
        <v>1760</v>
      </c>
      <c r="B929" s="79">
        <v>4</v>
      </c>
      <c r="C929" s="115">
        <v>0.0035545617816617895</v>
      </c>
      <c r="D929" s="79" t="s">
        <v>1399</v>
      </c>
      <c r="E929" s="79" t="b">
        <v>0</v>
      </c>
      <c r="F929" s="79" t="b">
        <v>0</v>
      </c>
      <c r="G929" s="79" t="b">
        <v>0</v>
      </c>
    </row>
    <row r="930" spans="1:7" ht="15">
      <c r="A930" s="111" t="s">
        <v>1761</v>
      </c>
      <c r="B930" s="79">
        <v>4</v>
      </c>
      <c r="C930" s="115">
        <v>0.0035545617816617895</v>
      </c>
      <c r="D930" s="79" t="s">
        <v>1399</v>
      </c>
      <c r="E930" s="79" t="b">
        <v>0</v>
      </c>
      <c r="F930" s="79" t="b">
        <v>0</v>
      </c>
      <c r="G930" s="79" t="b">
        <v>0</v>
      </c>
    </row>
    <row r="931" spans="1:7" ht="15">
      <c r="A931" s="111" t="s">
        <v>1762</v>
      </c>
      <c r="B931" s="79">
        <v>4</v>
      </c>
      <c r="C931" s="115">
        <v>0.0035545617816617895</v>
      </c>
      <c r="D931" s="79" t="s">
        <v>1399</v>
      </c>
      <c r="E931" s="79" t="b">
        <v>0</v>
      </c>
      <c r="F931" s="79" t="b">
        <v>0</v>
      </c>
      <c r="G931" s="79" t="b">
        <v>0</v>
      </c>
    </row>
    <row r="932" spans="1:7" ht="15">
      <c r="A932" s="111" t="s">
        <v>1693</v>
      </c>
      <c r="B932" s="79">
        <v>4</v>
      </c>
      <c r="C932" s="115">
        <v>0.0035545617816617895</v>
      </c>
      <c r="D932" s="79" t="s">
        <v>1399</v>
      </c>
      <c r="E932" s="79" t="b">
        <v>0</v>
      </c>
      <c r="F932" s="79" t="b">
        <v>0</v>
      </c>
      <c r="G932" s="79" t="b">
        <v>0</v>
      </c>
    </row>
    <row r="933" spans="1:7" ht="15">
      <c r="A933" s="111" t="s">
        <v>1509</v>
      </c>
      <c r="B933" s="79">
        <v>4</v>
      </c>
      <c r="C933" s="115">
        <v>0.0035545617816617895</v>
      </c>
      <c r="D933" s="79" t="s">
        <v>1399</v>
      </c>
      <c r="E933" s="79" t="b">
        <v>0</v>
      </c>
      <c r="F933" s="79" t="b">
        <v>0</v>
      </c>
      <c r="G933" s="79" t="b">
        <v>0</v>
      </c>
    </row>
    <row r="934" spans="1:7" ht="15">
      <c r="A934" s="111" t="s">
        <v>1574</v>
      </c>
      <c r="B934" s="79">
        <v>4</v>
      </c>
      <c r="C934" s="115">
        <v>0.0035545617816617895</v>
      </c>
      <c r="D934" s="79" t="s">
        <v>1399</v>
      </c>
      <c r="E934" s="79" t="b">
        <v>0</v>
      </c>
      <c r="F934" s="79" t="b">
        <v>0</v>
      </c>
      <c r="G934" s="79" t="b">
        <v>0</v>
      </c>
    </row>
    <row r="935" spans="1:7" ht="15">
      <c r="A935" s="111" t="s">
        <v>1763</v>
      </c>
      <c r="B935" s="79">
        <v>4</v>
      </c>
      <c r="C935" s="115">
        <v>0.0035545617816617895</v>
      </c>
      <c r="D935" s="79" t="s">
        <v>1399</v>
      </c>
      <c r="E935" s="79" t="b">
        <v>0</v>
      </c>
      <c r="F935" s="79" t="b">
        <v>0</v>
      </c>
      <c r="G935" s="79" t="b">
        <v>0</v>
      </c>
    </row>
    <row r="936" spans="1:7" ht="15">
      <c r="A936" s="111" t="s">
        <v>1764</v>
      </c>
      <c r="B936" s="79">
        <v>4</v>
      </c>
      <c r="C936" s="115">
        <v>0.0035545617816617895</v>
      </c>
      <c r="D936" s="79" t="s">
        <v>1399</v>
      </c>
      <c r="E936" s="79" t="b">
        <v>0</v>
      </c>
      <c r="F936" s="79" t="b">
        <v>0</v>
      </c>
      <c r="G936" s="79" t="b">
        <v>0</v>
      </c>
    </row>
    <row r="937" spans="1:7" ht="15">
      <c r="A937" s="111" t="s">
        <v>1516</v>
      </c>
      <c r="B937" s="79">
        <v>4</v>
      </c>
      <c r="C937" s="115">
        <v>0.0035545617816617895</v>
      </c>
      <c r="D937" s="79" t="s">
        <v>1399</v>
      </c>
      <c r="E937" s="79" t="b">
        <v>0</v>
      </c>
      <c r="F937" s="79" t="b">
        <v>0</v>
      </c>
      <c r="G937" s="79" t="b">
        <v>0</v>
      </c>
    </row>
    <row r="938" spans="1:7" ht="15">
      <c r="A938" s="111" t="s">
        <v>1582</v>
      </c>
      <c r="B938" s="79">
        <v>4</v>
      </c>
      <c r="C938" s="115">
        <v>0.004391337308177374</v>
      </c>
      <c r="D938" s="79" t="s">
        <v>1399</v>
      </c>
      <c r="E938" s="79" t="b">
        <v>0</v>
      </c>
      <c r="F938" s="79" t="b">
        <v>0</v>
      </c>
      <c r="G938" s="79" t="b">
        <v>0</v>
      </c>
    </row>
    <row r="939" spans="1:7" ht="15">
      <c r="A939" s="111" t="s">
        <v>1784</v>
      </c>
      <c r="B939" s="79">
        <v>4</v>
      </c>
      <c r="C939" s="115">
        <v>0.004391337308177374</v>
      </c>
      <c r="D939" s="79" t="s">
        <v>1399</v>
      </c>
      <c r="E939" s="79" t="b">
        <v>0</v>
      </c>
      <c r="F939" s="79" t="b">
        <v>0</v>
      </c>
      <c r="G939" s="79" t="b">
        <v>0</v>
      </c>
    </row>
    <row r="940" spans="1:7" ht="15">
      <c r="A940" s="111" t="s">
        <v>1532</v>
      </c>
      <c r="B940" s="79">
        <v>4</v>
      </c>
      <c r="C940" s="115">
        <v>0.0035545617816617895</v>
      </c>
      <c r="D940" s="79" t="s">
        <v>1399</v>
      </c>
      <c r="E940" s="79" t="b">
        <v>0</v>
      </c>
      <c r="F940" s="79" t="b">
        <v>0</v>
      </c>
      <c r="G940" s="79" t="b">
        <v>0</v>
      </c>
    </row>
    <row r="941" spans="1:7" ht="15">
      <c r="A941" s="111" t="s">
        <v>1732</v>
      </c>
      <c r="B941" s="79">
        <v>4</v>
      </c>
      <c r="C941" s="115">
        <v>0.0035545617816617895</v>
      </c>
      <c r="D941" s="79" t="s">
        <v>1399</v>
      </c>
      <c r="E941" s="79" t="b">
        <v>0</v>
      </c>
      <c r="F941" s="79" t="b">
        <v>0</v>
      </c>
      <c r="G941" s="79" t="b">
        <v>0</v>
      </c>
    </row>
    <row r="942" spans="1:7" ht="15">
      <c r="A942" s="111" t="s">
        <v>1685</v>
      </c>
      <c r="B942" s="79">
        <v>4</v>
      </c>
      <c r="C942" s="115">
        <v>0.0035545617816617895</v>
      </c>
      <c r="D942" s="79" t="s">
        <v>1399</v>
      </c>
      <c r="E942" s="79" t="b">
        <v>0</v>
      </c>
      <c r="F942" s="79" t="b">
        <v>0</v>
      </c>
      <c r="G942" s="79" t="b">
        <v>0</v>
      </c>
    </row>
    <row r="943" spans="1:7" ht="15">
      <c r="A943" s="111" t="s">
        <v>1700</v>
      </c>
      <c r="B943" s="79">
        <v>4</v>
      </c>
      <c r="C943" s="115">
        <v>0.0035545617816617895</v>
      </c>
      <c r="D943" s="79" t="s">
        <v>1399</v>
      </c>
      <c r="E943" s="79" t="b">
        <v>0</v>
      </c>
      <c r="F943" s="79" t="b">
        <v>0</v>
      </c>
      <c r="G943" s="79" t="b">
        <v>0</v>
      </c>
    </row>
    <row r="944" spans="1:7" ht="15">
      <c r="A944" s="111" t="s">
        <v>1773</v>
      </c>
      <c r="B944" s="79">
        <v>4</v>
      </c>
      <c r="C944" s="115">
        <v>0.0035545617816617895</v>
      </c>
      <c r="D944" s="79" t="s">
        <v>1399</v>
      </c>
      <c r="E944" s="79" t="b">
        <v>0</v>
      </c>
      <c r="F944" s="79" t="b">
        <v>0</v>
      </c>
      <c r="G944" s="79" t="b">
        <v>0</v>
      </c>
    </row>
    <row r="945" spans="1:7" ht="15">
      <c r="A945" s="111" t="s">
        <v>1766</v>
      </c>
      <c r="B945" s="79">
        <v>4</v>
      </c>
      <c r="C945" s="115">
        <v>0.0035545617816617895</v>
      </c>
      <c r="D945" s="79" t="s">
        <v>1399</v>
      </c>
      <c r="E945" s="79" t="b">
        <v>0</v>
      </c>
      <c r="F945" s="79" t="b">
        <v>0</v>
      </c>
      <c r="G945" s="79" t="b">
        <v>0</v>
      </c>
    </row>
    <row r="946" spans="1:7" ht="15">
      <c r="A946" s="111" t="s">
        <v>1767</v>
      </c>
      <c r="B946" s="79">
        <v>4</v>
      </c>
      <c r="C946" s="115">
        <v>0.0035545617816617895</v>
      </c>
      <c r="D946" s="79" t="s">
        <v>1399</v>
      </c>
      <c r="E946" s="79" t="b">
        <v>0</v>
      </c>
      <c r="F946" s="79" t="b">
        <v>0</v>
      </c>
      <c r="G946" s="79" t="b">
        <v>0</v>
      </c>
    </row>
    <row r="947" spans="1:7" ht="15">
      <c r="A947" s="111" t="s">
        <v>1541</v>
      </c>
      <c r="B947" s="79">
        <v>4</v>
      </c>
      <c r="C947" s="115">
        <v>0.0035545617816617895</v>
      </c>
      <c r="D947" s="79" t="s">
        <v>1399</v>
      </c>
      <c r="E947" s="79" t="b">
        <v>0</v>
      </c>
      <c r="F947" s="79" t="b">
        <v>0</v>
      </c>
      <c r="G947" s="79" t="b">
        <v>0</v>
      </c>
    </row>
    <row r="948" spans="1:7" ht="15">
      <c r="A948" s="111" t="s">
        <v>1537</v>
      </c>
      <c r="B948" s="79">
        <v>4</v>
      </c>
      <c r="C948" s="115">
        <v>0.0035545617816617895</v>
      </c>
      <c r="D948" s="79" t="s">
        <v>1399</v>
      </c>
      <c r="E948" s="79" t="b">
        <v>0</v>
      </c>
      <c r="F948" s="79" t="b">
        <v>0</v>
      </c>
      <c r="G948" s="79" t="b">
        <v>0</v>
      </c>
    </row>
    <row r="949" spans="1:7" ht="15">
      <c r="A949" s="111" t="s">
        <v>1768</v>
      </c>
      <c r="B949" s="79">
        <v>4</v>
      </c>
      <c r="C949" s="115">
        <v>0.0035545617816617895</v>
      </c>
      <c r="D949" s="79" t="s">
        <v>1399</v>
      </c>
      <c r="E949" s="79" t="b">
        <v>0</v>
      </c>
      <c r="F949" s="79" t="b">
        <v>1</v>
      </c>
      <c r="G949" s="79" t="b">
        <v>0</v>
      </c>
    </row>
    <row r="950" spans="1:7" ht="15">
      <c r="A950" s="111" t="s">
        <v>1733</v>
      </c>
      <c r="B950" s="79">
        <v>4</v>
      </c>
      <c r="C950" s="115">
        <v>0.004391337308177374</v>
      </c>
      <c r="D950" s="79" t="s">
        <v>1399</v>
      </c>
      <c r="E950" s="79" t="b">
        <v>0</v>
      </c>
      <c r="F950" s="79" t="b">
        <v>0</v>
      </c>
      <c r="G950" s="79" t="b">
        <v>0</v>
      </c>
    </row>
    <row r="951" spans="1:7" ht="15">
      <c r="A951" s="111" t="s">
        <v>1580</v>
      </c>
      <c r="B951" s="79">
        <v>4</v>
      </c>
      <c r="C951" s="115">
        <v>0.004391337308177374</v>
      </c>
      <c r="D951" s="79" t="s">
        <v>1399</v>
      </c>
      <c r="E951" s="79" t="b">
        <v>0</v>
      </c>
      <c r="F951" s="79" t="b">
        <v>0</v>
      </c>
      <c r="G951" s="79" t="b">
        <v>0</v>
      </c>
    </row>
    <row r="952" spans="1:7" ht="15">
      <c r="A952" s="111" t="s">
        <v>1507</v>
      </c>
      <c r="B952" s="79">
        <v>4</v>
      </c>
      <c r="C952" s="115">
        <v>0.004391337308177374</v>
      </c>
      <c r="D952" s="79" t="s">
        <v>1399</v>
      </c>
      <c r="E952" s="79" t="b">
        <v>0</v>
      </c>
      <c r="F952" s="79" t="b">
        <v>0</v>
      </c>
      <c r="G952" s="79" t="b">
        <v>0</v>
      </c>
    </row>
    <row r="953" spans="1:7" ht="15">
      <c r="A953" s="111" t="s">
        <v>1772</v>
      </c>
      <c r="B953" s="79">
        <v>4</v>
      </c>
      <c r="C953" s="115">
        <v>0.0035545617816617895</v>
      </c>
      <c r="D953" s="79" t="s">
        <v>1399</v>
      </c>
      <c r="E953" s="79" t="b">
        <v>0</v>
      </c>
      <c r="F953" s="79" t="b">
        <v>0</v>
      </c>
      <c r="G953" s="79" t="b">
        <v>0</v>
      </c>
    </row>
    <row r="954" spans="1:7" ht="15">
      <c r="A954" s="111" t="s">
        <v>1581</v>
      </c>
      <c r="B954" s="79">
        <v>4</v>
      </c>
      <c r="C954" s="115">
        <v>0.0035545617816617895</v>
      </c>
      <c r="D954" s="79" t="s">
        <v>1399</v>
      </c>
      <c r="E954" s="79" t="b">
        <v>0</v>
      </c>
      <c r="F954" s="79" t="b">
        <v>0</v>
      </c>
      <c r="G954" s="79" t="b">
        <v>0</v>
      </c>
    </row>
    <row r="955" spans="1:7" ht="15">
      <c r="A955" s="111" t="s">
        <v>1487</v>
      </c>
      <c r="B955" s="79">
        <v>4</v>
      </c>
      <c r="C955" s="115">
        <v>0.0035545617816617895</v>
      </c>
      <c r="D955" s="79" t="s">
        <v>1399</v>
      </c>
      <c r="E955" s="79" t="b">
        <v>0</v>
      </c>
      <c r="F955" s="79" t="b">
        <v>0</v>
      </c>
      <c r="G955" s="79" t="b">
        <v>0</v>
      </c>
    </row>
    <row r="956" spans="1:7" ht="15">
      <c r="A956" s="111" t="s">
        <v>1488</v>
      </c>
      <c r="B956" s="79">
        <v>4</v>
      </c>
      <c r="C956" s="115">
        <v>0.0035545617816617895</v>
      </c>
      <c r="D956" s="79" t="s">
        <v>1399</v>
      </c>
      <c r="E956" s="79" t="b">
        <v>0</v>
      </c>
      <c r="F956" s="79" t="b">
        <v>0</v>
      </c>
      <c r="G956" s="79" t="b">
        <v>0</v>
      </c>
    </row>
    <row r="957" spans="1:7" ht="15">
      <c r="A957" s="111" t="s">
        <v>1745</v>
      </c>
      <c r="B957" s="79">
        <v>4</v>
      </c>
      <c r="C957" s="115">
        <v>0.0035545617816617895</v>
      </c>
      <c r="D957" s="79" t="s">
        <v>1399</v>
      </c>
      <c r="E957" s="79" t="b">
        <v>0</v>
      </c>
      <c r="F957" s="79" t="b">
        <v>0</v>
      </c>
      <c r="G957" s="79" t="b">
        <v>0</v>
      </c>
    </row>
    <row r="958" spans="1:7" ht="15">
      <c r="A958" s="111" t="s">
        <v>1504</v>
      </c>
      <c r="B958" s="79">
        <v>3</v>
      </c>
      <c r="C958" s="115">
        <v>0.00329350298113303</v>
      </c>
      <c r="D958" s="79" t="s">
        <v>1399</v>
      </c>
      <c r="E958" s="79" t="b">
        <v>0</v>
      </c>
      <c r="F958" s="79" t="b">
        <v>0</v>
      </c>
      <c r="G958" s="79" t="b">
        <v>0</v>
      </c>
    </row>
    <row r="959" spans="1:7" ht="15">
      <c r="A959" s="111" t="s">
        <v>1806</v>
      </c>
      <c r="B959" s="79">
        <v>3</v>
      </c>
      <c r="C959" s="115">
        <v>0.0029263912527334166</v>
      </c>
      <c r="D959" s="79" t="s">
        <v>1399</v>
      </c>
      <c r="E959" s="79" t="b">
        <v>0</v>
      </c>
      <c r="F959" s="79" t="b">
        <v>0</v>
      </c>
      <c r="G959" s="79" t="b">
        <v>0</v>
      </c>
    </row>
    <row r="960" spans="1:7" ht="15">
      <c r="A960" s="111" t="s">
        <v>1561</v>
      </c>
      <c r="B960" s="79">
        <v>3</v>
      </c>
      <c r="C960" s="115">
        <v>0.0029263912527334166</v>
      </c>
      <c r="D960" s="79" t="s">
        <v>1399</v>
      </c>
      <c r="E960" s="79" t="b">
        <v>0</v>
      </c>
      <c r="F960" s="79" t="b">
        <v>1</v>
      </c>
      <c r="G960" s="79" t="b">
        <v>0</v>
      </c>
    </row>
    <row r="961" spans="1:7" ht="15">
      <c r="A961" s="111" t="s">
        <v>1463</v>
      </c>
      <c r="B961" s="79">
        <v>3</v>
      </c>
      <c r="C961" s="115">
        <v>0.0029263912527334166</v>
      </c>
      <c r="D961" s="79" t="s">
        <v>1399</v>
      </c>
      <c r="E961" s="79" t="b">
        <v>0</v>
      </c>
      <c r="F961" s="79" t="b">
        <v>0</v>
      </c>
      <c r="G961" s="79" t="b">
        <v>0</v>
      </c>
    </row>
    <row r="962" spans="1:7" ht="15">
      <c r="A962" s="111" t="s">
        <v>1683</v>
      </c>
      <c r="B962" s="79">
        <v>3</v>
      </c>
      <c r="C962" s="115">
        <v>0.0029263912527334166</v>
      </c>
      <c r="D962" s="79" t="s">
        <v>1399</v>
      </c>
      <c r="E962" s="79" t="b">
        <v>0</v>
      </c>
      <c r="F962" s="79" t="b">
        <v>1</v>
      </c>
      <c r="G962" s="79" t="b">
        <v>0</v>
      </c>
    </row>
    <row r="963" spans="1:7" ht="15">
      <c r="A963" s="111" t="s">
        <v>1783</v>
      </c>
      <c r="B963" s="79">
        <v>3</v>
      </c>
      <c r="C963" s="115">
        <v>0.0029263912527334166</v>
      </c>
      <c r="D963" s="79" t="s">
        <v>1399</v>
      </c>
      <c r="E963" s="79" t="b">
        <v>0</v>
      </c>
      <c r="F963" s="79" t="b">
        <v>1</v>
      </c>
      <c r="G963" s="79" t="b">
        <v>0</v>
      </c>
    </row>
    <row r="964" spans="1:7" ht="15">
      <c r="A964" s="111" t="s">
        <v>1560</v>
      </c>
      <c r="B964" s="79">
        <v>3</v>
      </c>
      <c r="C964" s="115">
        <v>0.0029263912527334166</v>
      </c>
      <c r="D964" s="79" t="s">
        <v>1399</v>
      </c>
      <c r="E964" s="79" t="b">
        <v>0</v>
      </c>
      <c r="F964" s="79" t="b">
        <v>0</v>
      </c>
      <c r="G964" s="79" t="b">
        <v>0</v>
      </c>
    </row>
    <row r="965" spans="1:7" ht="15">
      <c r="A965" s="111" t="s">
        <v>1535</v>
      </c>
      <c r="B965" s="79">
        <v>3</v>
      </c>
      <c r="C965" s="115">
        <v>0.0029263912527334166</v>
      </c>
      <c r="D965" s="79" t="s">
        <v>1399</v>
      </c>
      <c r="E965" s="79" t="b">
        <v>0</v>
      </c>
      <c r="F965" s="79" t="b">
        <v>0</v>
      </c>
      <c r="G965" s="79" t="b">
        <v>0</v>
      </c>
    </row>
    <row r="966" spans="1:7" ht="15">
      <c r="A966" s="111" t="s">
        <v>1867</v>
      </c>
      <c r="B966" s="79">
        <v>3</v>
      </c>
      <c r="C966" s="115">
        <v>0.0029263912527334166</v>
      </c>
      <c r="D966" s="79" t="s">
        <v>1399</v>
      </c>
      <c r="E966" s="79" t="b">
        <v>0</v>
      </c>
      <c r="F966" s="79" t="b">
        <v>0</v>
      </c>
      <c r="G966" s="79" t="b">
        <v>0</v>
      </c>
    </row>
    <row r="967" spans="1:7" ht="15">
      <c r="A967" s="111" t="s">
        <v>1490</v>
      </c>
      <c r="B967" s="79">
        <v>3</v>
      </c>
      <c r="C967" s="115">
        <v>0.0029263912527334166</v>
      </c>
      <c r="D967" s="79" t="s">
        <v>1399</v>
      </c>
      <c r="E967" s="79" t="b">
        <v>0</v>
      </c>
      <c r="F967" s="79" t="b">
        <v>0</v>
      </c>
      <c r="G967" s="79" t="b">
        <v>0</v>
      </c>
    </row>
    <row r="968" spans="1:7" ht="15">
      <c r="A968" s="111" t="s">
        <v>1868</v>
      </c>
      <c r="B968" s="79">
        <v>3</v>
      </c>
      <c r="C968" s="115">
        <v>0.0029263912527334166</v>
      </c>
      <c r="D968" s="79" t="s">
        <v>1399</v>
      </c>
      <c r="E968" s="79" t="b">
        <v>0</v>
      </c>
      <c r="F968" s="79" t="b">
        <v>0</v>
      </c>
      <c r="G968" s="79" t="b">
        <v>0</v>
      </c>
    </row>
    <row r="969" spans="1:7" ht="15">
      <c r="A969" s="111" t="s">
        <v>1775</v>
      </c>
      <c r="B969" s="79">
        <v>3</v>
      </c>
      <c r="C969" s="115">
        <v>0.0029263912527334166</v>
      </c>
      <c r="D969" s="79" t="s">
        <v>1399</v>
      </c>
      <c r="E969" s="79" t="b">
        <v>0</v>
      </c>
      <c r="F969" s="79" t="b">
        <v>0</v>
      </c>
      <c r="G969" s="79" t="b">
        <v>0</v>
      </c>
    </row>
    <row r="970" spans="1:7" ht="15">
      <c r="A970" s="111" t="s">
        <v>1874</v>
      </c>
      <c r="B970" s="79">
        <v>3</v>
      </c>
      <c r="C970" s="115">
        <v>0.003921084626019718</v>
      </c>
      <c r="D970" s="79" t="s">
        <v>1399</v>
      </c>
      <c r="E970" s="79" t="b">
        <v>0</v>
      </c>
      <c r="F970" s="79" t="b">
        <v>0</v>
      </c>
      <c r="G970" s="79" t="b">
        <v>0</v>
      </c>
    </row>
    <row r="971" spans="1:7" ht="15">
      <c r="A971" s="111" t="s">
        <v>1838</v>
      </c>
      <c r="B971" s="79">
        <v>3</v>
      </c>
      <c r="C971" s="115">
        <v>0.0029263912527334166</v>
      </c>
      <c r="D971" s="79" t="s">
        <v>1399</v>
      </c>
      <c r="E971" s="79" t="b">
        <v>0</v>
      </c>
      <c r="F971" s="79" t="b">
        <v>1</v>
      </c>
      <c r="G971" s="79" t="b">
        <v>0</v>
      </c>
    </row>
    <row r="972" spans="1:7" ht="15">
      <c r="A972" s="111" t="s">
        <v>1482</v>
      </c>
      <c r="B972" s="79">
        <v>3</v>
      </c>
      <c r="C972" s="115">
        <v>0.00329350298113303</v>
      </c>
      <c r="D972" s="79" t="s">
        <v>1399</v>
      </c>
      <c r="E972" s="79" t="b">
        <v>0</v>
      </c>
      <c r="F972" s="79" t="b">
        <v>0</v>
      </c>
      <c r="G972" s="79" t="b">
        <v>0</v>
      </c>
    </row>
    <row r="973" spans="1:7" ht="15">
      <c r="A973" s="111" t="s">
        <v>1483</v>
      </c>
      <c r="B973" s="79">
        <v>3</v>
      </c>
      <c r="C973" s="115">
        <v>0.00329350298113303</v>
      </c>
      <c r="D973" s="79" t="s">
        <v>1399</v>
      </c>
      <c r="E973" s="79" t="b">
        <v>0</v>
      </c>
      <c r="F973" s="79" t="b">
        <v>0</v>
      </c>
      <c r="G973" s="79" t="b">
        <v>0</v>
      </c>
    </row>
    <row r="974" spans="1:7" ht="15">
      <c r="A974" s="111" t="s">
        <v>1549</v>
      </c>
      <c r="B974" s="79">
        <v>3</v>
      </c>
      <c r="C974" s="115">
        <v>0.0029263912527334166</v>
      </c>
      <c r="D974" s="79" t="s">
        <v>1399</v>
      </c>
      <c r="E974" s="79" t="b">
        <v>0</v>
      </c>
      <c r="F974" s="79" t="b">
        <v>0</v>
      </c>
      <c r="G974" s="79" t="b">
        <v>0</v>
      </c>
    </row>
    <row r="975" spans="1:7" ht="15">
      <c r="A975" s="111" t="s">
        <v>1739</v>
      </c>
      <c r="B975" s="79">
        <v>3</v>
      </c>
      <c r="C975" s="115">
        <v>0.003921084626019718</v>
      </c>
      <c r="D975" s="79" t="s">
        <v>1399</v>
      </c>
      <c r="E975" s="79" t="b">
        <v>0</v>
      </c>
      <c r="F975" s="79" t="b">
        <v>0</v>
      </c>
      <c r="G975" s="79" t="b">
        <v>0</v>
      </c>
    </row>
    <row r="976" spans="1:7" ht="15">
      <c r="A976" s="111" t="s">
        <v>1525</v>
      </c>
      <c r="B976" s="79">
        <v>3</v>
      </c>
      <c r="C976" s="115">
        <v>0.00329350298113303</v>
      </c>
      <c r="D976" s="79" t="s">
        <v>1399</v>
      </c>
      <c r="E976" s="79" t="b">
        <v>0</v>
      </c>
      <c r="F976" s="79" t="b">
        <v>0</v>
      </c>
      <c r="G976" s="79" t="b">
        <v>0</v>
      </c>
    </row>
    <row r="977" spans="1:7" ht="15">
      <c r="A977" s="111" t="s">
        <v>1817</v>
      </c>
      <c r="B977" s="79">
        <v>3</v>
      </c>
      <c r="C977" s="115">
        <v>0.0029263912527334166</v>
      </c>
      <c r="D977" s="79" t="s">
        <v>1399</v>
      </c>
      <c r="E977" s="79" t="b">
        <v>0</v>
      </c>
      <c r="F977" s="79" t="b">
        <v>0</v>
      </c>
      <c r="G977" s="79" t="b">
        <v>0</v>
      </c>
    </row>
    <row r="978" spans="1:7" ht="15">
      <c r="A978" s="111" t="s">
        <v>1818</v>
      </c>
      <c r="B978" s="79">
        <v>3</v>
      </c>
      <c r="C978" s="115">
        <v>0.0029263912527334166</v>
      </c>
      <c r="D978" s="79" t="s">
        <v>1399</v>
      </c>
      <c r="E978" s="79" t="b">
        <v>0</v>
      </c>
      <c r="F978" s="79" t="b">
        <v>0</v>
      </c>
      <c r="G978" s="79" t="b">
        <v>0</v>
      </c>
    </row>
    <row r="979" spans="1:7" ht="15">
      <c r="A979" s="111" t="s">
        <v>1819</v>
      </c>
      <c r="B979" s="79">
        <v>3</v>
      </c>
      <c r="C979" s="115">
        <v>0.0029263912527334166</v>
      </c>
      <c r="D979" s="79" t="s">
        <v>1399</v>
      </c>
      <c r="E979" s="79" t="b">
        <v>0</v>
      </c>
      <c r="F979" s="79" t="b">
        <v>0</v>
      </c>
      <c r="G979" s="79" t="b">
        <v>0</v>
      </c>
    </row>
    <row r="980" spans="1:7" ht="15">
      <c r="A980" s="111" t="s">
        <v>1820</v>
      </c>
      <c r="B980" s="79">
        <v>3</v>
      </c>
      <c r="C980" s="115">
        <v>0.0029263912527334166</v>
      </c>
      <c r="D980" s="79" t="s">
        <v>1399</v>
      </c>
      <c r="E980" s="79" t="b">
        <v>0</v>
      </c>
      <c r="F980" s="79" t="b">
        <v>0</v>
      </c>
      <c r="G980" s="79" t="b">
        <v>0</v>
      </c>
    </row>
    <row r="981" spans="1:7" ht="15">
      <c r="A981" s="111" t="s">
        <v>1821</v>
      </c>
      <c r="B981" s="79">
        <v>3</v>
      </c>
      <c r="C981" s="115">
        <v>0.0029263912527334166</v>
      </c>
      <c r="D981" s="79" t="s">
        <v>1399</v>
      </c>
      <c r="E981" s="79" t="b">
        <v>0</v>
      </c>
      <c r="F981" s="79" t="b">
        <v>0</v>
      </c>
      <c r="G981" s="79" t="b">
        <v>0</v>
      </c>
    </row>
    <row r="982" spans="1:7" ht="15">
      <c r="A982" s="111" t="s">
        <v>1822</v>
      </c>
      <c r="B982" s="79">
        <v>3</v>
      </c>
      <c r="C982" s="115">
        <v>0.0029263912527334166</v>
      </c>
      <c r="D982" s="79" t="s">
        <v>1399</v>
      </c>
      <c r="E982" s="79" t="b">
        <v>0</v>
      </c>
      <c r="F982" s="79" t="b">
        <v>0</v>
      </c>
      <c r="G982" s="79" t="b">
        <v>0</v>
      </c>
    </row>
    <row r="983" spans="1:7" ht="15">
      <c r="A983" s="111" t="s">
        <v>1823</v>
      </c>
      <c r="B983" s="79">
        <v>3</v>
      </c>
      <c r="C983" s="115">
        <v>0.0029263912527334166</v>
      </c>
      <c r="D983" s="79" t="s">
        <v>1399</v>
      </c>
      <c r="E983" s="79" t="b">
        <v>0</v>
      </c>
      <c r="F983" s="79" t="b">
        <v>0</v>
      </c>
      <c r="G983" s="79" t="b">
        <v>0</v>
      </c>
    </row>
    <row r="984" spans="1:7" ht="15">
      <c r="A984" s="111" t="s">
        <v>1770</v>
      </c>
      <c r="B984" s="79">
        <v>3</v>
      </c>
      <c r="C984" s="115">
        <v>0.0029263912527334166</v>
      </c>
      <c r="D984" s="79" t="s">
        <v>1399</v>
      </c>
      <c r="E984" s="79" t="b">
        <v>0</v>
      </c>
      <c r="F984" s="79" t="b">
        <v>0</v>
      </c>
      <c r="G984" s="79" t="b">
        <v>0</v>
      </c>
    </row>
    <row r="985" spans="1:7" ht="15">
      <c r="A985" s="111" t="s">
        <v>1824</v>
      </c>
      <c r="B985" s="79">
        <v>3</v>
      </c>
      <c r="C985" s="115">
        <v>0.0029263912527334166</v>
      </c>
      <c r="D985" s="79" t="s">
        <v>1399</v>
      </c>
      <c r="E985" s="79" t="b">
        <v>0</v>
      </c>
      <c r="F985" s="79" t="b">
        <v>0</v>
      </c>
      <c r="G985" s="79" t="b">
        <v>0</v>
      </c>
    </row>
    <row r="986" spans="1:7" ht="15">
      <c r="A986" s="111" t="s">
        <v>1825</v>
      </c>
      <c r="B986" s="79">
        <v>3</v>
      </c>
      <c r="C986" s="115">
        <v>0.0029263912527334166</v>
      </c>
      <c r="D986" s="79" t="s">
        <v>1399</v>
      </c>
      <c r="E986" s="79" t="b">
        <v>0</v>
      </c>
      <c r="F986" s="79" t="b">
        <v>0</v>
      </c>
      <c r="G986" s="79" t="b">
        <v>0</v>
      </c>
    </row>
    <row r="987" spans="1:7" ht="15">
      <c r="A987" s="111" t="s">
        <v>1771</v>
      </c>
      <c r="B987" s="79">
        <v>3</v>
      </c>
      <c r="C987" s="115">
        <v>0.0029263912527334166</v>
      </c>
      <c r="D987" s="79" t="s">
        <v>1399</v>
      </c>
      <c r="E987" s="79" t="b">
        <v>0</v>
      </c>
      <c r="F987" s="79" t="b">
        <v>0</v>
      </c>
      <c r="G987" s="79" t="b">
        <v>0</v>
      </c>
    </row>
    <row r="988" spans="1:7" ht="15">
      <c r="A988" s="111" t="s">
        <v>1826</v>
      </c>
      <c r="B988" s="79">
        <v>3</v>
      </c>
      <c r="C988" s="115">
        <v>0.0029263912527334166</v>
      </c>
      <c r="D988" s="79" t="s">
        <v>1399</v>
      </c>
      <c r="E988" s="79" t="b">
        <v>0</v>
      </c>
      <c r="F988" s="79" t="b">
        <v>0</v>
      </c>
      <c r="G988" s="79" t="b">
        <v>0</v>
      </c>
    </row>
    <row r="989" spans="1:7" ht="15">
      <c r="A989" s="111" t="s">
        <v>1827</v>
      </c>
      <c r="B989" s="79">
        <v>3</v>
      </c>
      <c r="C989" s="115">
        <v>0.0029263912527334166</v>
      </c>
      <c r="D989" s="79" t="s">
        <v>1399</v>
      </c>
      <c r="E989" s="79" t="b">
        <v>0</v>
      </c>
      <c r="F989" s="79" t="b">
        <v>0</v>
      </c>
      <c r="G989" s="79" t="b">
        <v>0</v>
      </c>
    </row>
    <row r="990" spans="1:7" ht="15">
      <c r="A990" s="111" t="s">
        <v>1828</v>
      </c>
      <c r="B990" s="79">
        <v>3</v>
      </c>
      <c r="C990" s="115">
        <v>0.0029263912527334166</v>
      </c>
      <c r="D990" s="79" t="s">
        <v>1399</v>
      </c>
      <c r="E990" s="79" t="b">
        <v>0</v>
      </c>
      <c r="F990" s="79" t="b">
        <v>0</v>
      </c>
      <c r="G990" s="79" t="b">
        <v>0</v>
      </c>
    </row>
    <row r="991" spans="1:7" ht="15">
      <c r="A991" s="111" t="s">
        <v>1829</v>
      </c>
      <c r="B991" s="79">
        <v>3</v>
      </c>
      <c r="C991" s="115">
        <v>0.0029263912527334166</v>
      </c>
      <c r="D991" s="79" t="s">
        <v>1399</v>
      </c>
      <c r="E991" s="79" t="b">
        <v>0</v>
      </c>
      <c r="F991" s="79" t="b">
        <v>0</v>
      </c>
      <c r="G991" s="79" t="b">
        <v>0</v>
      </c>
    </row>
    <row r="992" spans="1:7" ht="15">
      <c r="A992" s="111" t="s">
        <v>1830</v>
      </c>
      <c r="B992" s="79">
        <v>3</v>
      </c>
      <c r="C992" s="115">
        <v>0.0029263912527334166</v>
      </c>
      <c r="D992" s="79" t="s">
        <v>1399</v>
      </c>
      <c r="E992" s="79" t="b">
        <v>0</v>
      </c>
      <c r="F992" s="79" t="b">
        <v>0</v>
      </c>
      <c r="G992" s="79" t="b">
        <v>0</v>
      </c>
    </row>
    <row r="993" spans="1:7" ht="15">
      <c r="A993" s="111" t="s">
        <v>1831</v>
      </c>
      <c r="B993" s="79">
        <v>3</v>
      </c>
      <c r="C993" s="115">
        <v>0.0029263912527334166</v>
      </c>
      <c r="D993" s="79" t="s">
        <v>1399</v>
      </c>
      <c r="E993" s="79" t="b">
        <v>0</v>
      </c>
      <c r="F993" s="79" t="b">
        <v>0</v>
      </c>
      <c r="G993" s="79" t="b">
        <v>0</v>
      </c>
    </row>
    <row r="994" spans="1:7" ht="15">
      <c r="A994" s="111" t="s">
        <v>1568</v>
      </c>
      <c r="B994" s="79">
        <v>3</v>
      </c>
      <c r="C994" s="115">
        <v>0.0029263912527334166</v>
      </c>
      <c r="D994" s="79" t="s">
        <v>1399</v>
      </c>
      <c r="E994" s="79" t="b">
        <v>0</v>
      </c>
      <c r="F994" s="79" t="b">
        <v>0</v>
      </c>
      <c r="G994" s="79" t="b">
        <v>0</v>
      </c>
    </row>
    <row r="995" spans="1:7" ht="15">
      <c r="A995" s="111" t="s">
        <v>1832</v>
      </c>
      <c r="B995" s="79">
        <v>3</v>
      </c>
      <c r="C995" s="115">
        <v>0.0029263912527334166</v>
      </c>
      <c r="D995" s="79" t="s">
        <v>1399</v>
      </c>
      <c r="E995" s="79" t="b">
        <v>0</v>
      </c>
      <c r="F995" s="79" t="b">
        <v>0</v>
      </c>
      <c r="G995" s="79" t="b">
        <v>0</v>
      </c>
    </row>
    <row r="996" spans="1:7" ht="15">
      <c r="A996" s="111" t="s">
        <v>1833</v>
      </c>
      <c r="B996" s="79">
        <v>3</v>
      </c>
      <c r="C996" s="115">
        <v>0.0029263912527334166</v>
      </c>
      <c r="D996" s="79" t="s">
        <v>1399</v>
      </c>
      <c r="E996" s="79" t="b">
        <v>0</v>
      </c>
      <c r="F996" s="79" t="b">
        <v>1</v>
      </c>
      <c r="G996" s="79" t="b">
        <v>0</v>
      </c>
    </row>
    <row r="997" spans="1:7" ht="15">
      <c r="A997" s="111" t="s">
        <v>1834</v>
      </c>
      <c r="B997" s="79">
        <v>3</v>
      </c>
      <c r="C997" s="115">
        <v>0.0029263912527334166</v>
      </c>
      <c r="D997" s="79" t="s">
        <v>1399</v>
      </c>
      <c r="E997" s="79" t="b">
        <v>0</v>
      </c>
      <c r="F997" s="79" t="b">
        <v>0</v>
      </c>
      <c r="G997" s="79" t="b">
        <v>0</v>
      </c>
    </row>
    <row r="998" spans="1:7" ht="15">
      <c r="A998" s="111" t="s">
        <v>1725</v>
      </c>
      <c r="B998" s="79">
        <v>3</v>
      </c>
      <c r="C998" s="115">
        <v>0.0029263912527334166</v>
      </c>
      <c r="D998" s="79" t="s">
        <v>1399</v>
      </c>
      <c r="E998" s="79" t="b">
        <v>0</v>
      </c>
      <c r="F998" s="79" t="b">
        <v>0</v>
      </c>
      <c r="G998" s="79" t="b">
        <v>0</v>
      </c>
    </row>
    <row r="999" spans="1:7" ht="15">
      <c r="A999" s="111" t="s">
        <v>1835</v>
      </c>
      <c r="B999" s="79">
        <v>3</v>
      </c>
      <c r="C999" s="115">
        <v>0.0029263912527334166</v>
      </c>
      <c r="D999" s="79" t="s">
        <v>1399</v>
      </c>
      <c r="E999" s="79" t="b">
        <v>0</v>
      </c>
      <c r="F999" s="79" t="b">
        <v>0</v>
      </c>
      <c r="G999" s="79" t="b">
        <v>0</v>
      </c>
    </row>
    <row r="1000" spans="1:7" ht="15">
      <c r="A1000" s="111" t="s">
        <v>1836</v>
      </c>
      <c r="B1000" s="79">
        <v>3</v>
      </c>
      <c r="C1000" s="115">
        <v>0.0029263912527334166</v>
      </c>
      <c r="D1000" s="79" t="s">
        <v>1399</v>
      </c>
      <c r="E1000" s="79" t="b">
        <v>0</v>
      </c>
      <c r="F1000" s="79" t="b">
        <v>0</v>
      </c>
      <c r="G1000" s="79" t="b">
        <v>0</v>
      </c>
    </row>
    <row r="1001" spans="1:7" ht="15">
      <c r="A1001" s="111" t="s">
        <v>1523</v>
      </c>
      <c r="B1001" s="79">
        <v>3</v>
      </c>
      <c r="C1001" s="115">
        <v>0.0029263912527334166</v>
      </c>
      <c r="D1001" s="79" t="s">
        <v>1399</v>
      </c>
      <c r="E1001" s="79" t="b">
        <v>0</v>
      </c>
      <c r="F1001" s="79" t="b">
        <v>0</v>
      </c>
      <c r="G1001" s="79" t="b">
        <v>0</v>
      </c>
    </row>
    <row r="1002" spans="1:7" ht="15">
      <c r="A1002" s="111" t="s">
        <v>1774</v>
      </c>
      <c r="B1002" s="79">
        <v>3</v>
      </c>
      <c r="C1002" s="115">
        <v>0.0029263912527334166</v>
      </c>
      <c r="D1002" s="79" t="s">
        <v>1399</v>
      </c>
      <c r="E1002" s="79" t="b">
        <v>0</v>
      </c>
      <c r="F1002" s="79" t="b">
        <v>0</v>
      </c>
      <c r="G1002" s="79" t="b">
        <v>0</v>
      </c>
    </row>
    <row r="1003" spans="1:7" ht="15">
      <c r="A1003" s="111" t="s">
        <v>1704</v>
      </c>
      <c r="B1003" s="79">
        <v>3</v>
      </c>
      <c r="C1003" s="115">
        <v>0.0029263912527334166</v>
      </c>
      <c r="D1003" s="79" t="s">
        <v>1399</v>
      </c>
      <c r="E1003" s="79" t="b">
        <v>0</v>
      </c>
      <c r="F1003" s="79" t="b">
        <v>1</v>
      </c>
      <c r="G1003" s="79" t="b">
        <v>0</v>
      </c>
    </row>
    <row r="1004" spans="1:7" ht="15">
      <c r="A1004" s="111" t="s">
        <v>1885</v>
      </c>
      <c r="B1004" s="79">
        <v>3</v>
      </c>
      <c r="C1004" s="115">
        <v>0.0029263912527334166</v>
      </c>
      <c r="D1004" s="79" t="s">
        <v>1399</v>
      </c>
      <c r="E1004" s="79" t="b">
        <v>0</v>
      </c>
      <c r="F1004" s="79" t="b">
        <v>0</v>
      </c>
      <c r="G1004" s="79" t="b">
        <v>0</v>
      </c>
    </row>
    <row r="1005" spans="1:7" ht="15">
      <c r="A1005" s="111" t="s">
        <v>1571</v>
      </c>
      <c r="B1005" s="79">
        <v>3</v>
      </c>
      <c r="C1005" s="115">
        <v>0.0029263912527334166</v>
      </c>
      <c r="D1005" s="79" t="s">
        <v>1399</v>
      </c>
      <c r="E1005" s="79" t="b">
        <v>0</v>
      </c>
      <c r="F1005" s="79" t="b">
        <v>0</v>
      </c>
      <c r="G1005" s="79" t="b">
        <v>0</v>
      </c>
    </row>
    <row r="1006" spans="1:7" ht="15">
      <c r="A1006" s="111" t="s">
        <v>1583</v>
      </c>
      <c r="B1006" s="79">
        <v>3</v>
      </c>
      <c r="C1006" s="115">
        <v>0.0029263912527334166</v>
      </c>
      <c r="D1006" s="79" t="s">
        <v>1399</v>
      </c>
      <c r="E1006" s="79" t="b">
        <v>0</v>
      </c>
      <c r="F1006" s="79" t="b">
        <v>0</v>
      </c>
      <c r="G1006" s="79" t="b">
        <v>0</v>
      </c>
    </row>
    <row r="1007" spans="1:7" ht="15">
      <c r="A1007" s="111" t="s">
        <v>1494</v>
      </c>
      <c r="B1007" s="79">
        <v>3</v>
      </c>
      <c r="C1007" s="115">
        <v>0.0029263912527334166</v>
      </c>
      <c r="D1007" s="79" t="s">
        <v>1399</v>
      </c>
      <c r="E1007" s="79" t="b">
        <v>0</v>
      </c>
      <c r="F1007" s="79" t="b">
        <v>0</v>
      </c>
      <c r="G1007" s="79" t="b">
        <v>0</v>
      </c>
    </row>
    <row r="1008" spans="1:7" ht="15">
      <c r="A1008" s="111" t="s">
        <v>1886</v>
      </c>
      <c r="B1008" s="79">
        <v>3</v>
      </c>
      <c r="C1008" s="115">
        <v>0.0029263912527334166</v>
      </c>
      <c r="D1008" s="79" t="s">
        <v>1399</v>
      </c>
      <c r="E1008" s="79" t="b">
        <v>0</v>
      </c>
      <c r="F1008" s="79" t="b">
        <v>0</v>
      </c>
      <c r="G1008" s="79" t="b">
        <v>0</v>
      </c>
    </row>
    <row r="1009" spans="1:7" ht="15">
      <c r="A1009" s="111" t="s">
        <v>1734</v>
      </c>
      <c r="B1009" s="79">
        <v>3</v>
      </c>
      <c r="C1009" s="115">
        <v>0.0029263912527334166</v>
      </c>
      <c r="D1009" s="79" t="s">
        <v>1399</v>
      </c>
      <c r="E1009" s="79" t="b">
        <v>0</v>
      </c>
      <c r="F1009" s="79" t="b">
        <v>1</v>
      </c>
      <c r="G1009" s="79" t="b">
        <v>0</v>
      </c>
    </row>
    <row r="1010" spans="1:7" ht="15">
      <c r="A1010" s="111" t="s">
        <v>1887</v>
      </c>
      <c r="B1010" s="79">
        <v>3</v>
      </c>
      <c r="C1010" s="115">
        <v>0.0029263912527334166</v>
      </c>
      <c r="D1010" s="79" t="s">
        <v>1399</v>
      </c>
      <c r="E1010" s="79" t="b">
        <v>0</v>
      </c>
      <c r="F1010" s="79" t="b">
        <v>1</v>
      </c>
      <c r="G1010" s="79" t="b">
        <v>0</v>
      </c>
    </row>
    <row r="1011" spans="1:7" ht="15">
      <c r="A1011" s="111" t="s">
        <v>1790</v>
      </c>
      <c r="B1011" s="79">
        <v>3</v>
      </c>
      <c r="C1011" s="115">
        <v>0.0029263912527334166</v>
      </c>
      <c r="D1011" s="79" t="s">
        <v>1399</v>
      </c>
      <c r="E1011" s="79" t="b">
        <v>0</v>
      </c>
      <c r="F1011" s="79" t="b">
        <v>0</v>
      </c>
      <c r="G1011" s="79" t="b">
        <v>0</v>
      </c>
    </row>
    <row r="1012" spans="1:7" ht="15">
      <c r="A1012" s="111" t="s">
        <v>1888</v>
      </c>
      <c r="B1012" s="79">
        <v>3</v>
      </c>
      <c r="C1012" s="115">
        <v>0.0029263912527334166</v>
      </c>
      <c r="D1012" s="79" t="s">
        <v>1399</v>
      </c>
      <c r="E1012" s="79" t="b">
        <v>0</v>
      </c>
      <c r="F1012" s="79" t="b">
        <v>0</v>
      </c>
      <c r="G1012" s="79" t="b">
        <v>0</v>
      </c>
    </row>
    <row r="1013" spans="1:7" ht="15">
      <c r="A1013" s="111" t="s">
        <v>1492</v>
      </c>
      <c r="B1013" s="79">
        <v>3</v>
      </c>
      <c r="C1013" s="115">
        <v>0.0029263912527334166</v>
      </c>
      <c r="D1013" s="79" t="s">
        <v>1399</v>
      </c>
      <c r="E1013" s="79" t="b">
        <v>1</v>
      </c>
      <c r="F1013" s="79" t="b">
        <v>0</v>
      </c>
      <c r="G1013" s="79" t="b">
        <v>0</v>
      </c>
    </row>
    <row r="1014" spans="1:7" ht="15">
      <c r="A1014" s="111" t="s">
        <v>1748</v>
      </c>
      <c r="B1014" s="79">
        <v>3</v>
      </c>
      <c r="C1014" s="115">
        <v>0.003921084626019718</v>
      </c>
      <c r="D1014" s="79" t="s">
        <v>1399</v>
      </c>
      <c r="E1014" s="79" t="b">
        <v>0</v>
      </c>
      <c r="F1014" s="79" t="b">
        <v>0</v>
      </c>
      <c r="G1014" s="79" t="b">
        <v>0</v>
      </c>
    </row>
    <row r="1015" spans="1:7" ht="15">
      <c r="A1015" s="111" t="s">
        <v>1897</v>
      </c>
      <c r="B1015" s="79">
        <v>3</v>
      </c>
      <c r="C1015" s="115">
        <v>0.0029263912527334166</v>
      </c>
      <c r="D1015" s="79" t="s">
        <v>1399</v>
      </c>
      <c r="E1015" s="79" t="b">
        <v>0</v>
      </c>
      <c r="F1015" s="79" t="b">
        <v>0</v>
      </c>
      <c r="G1015" s="79" t="b">
        <v>0</v>
      </c>
    </row>
    <row r="1016" spans="1:7" ht="15">
      <c r="A1016" s="111" t="s">
        <v>1554</v>
      </c>
      <c r="B1016" s="79">
        <v>2</v>
      </c>
      <c r="C1016" s="115">
        <v>0.002195668654088687</v>
      </c>
      <c r="D1016" s="79" t="s">
        <v>1399</v>
      </c>
      <c r="E1016" s="79" t="b">
        <v>0</v>
      </c>
      <c r="F1016" s="79" t="b">
        <v>0</v>
      </c>
      <c r="G1016" s="79" t="b">
        <v>0</v>
      </c>
    </row>
    <row r="1017" spans="1:7" ht="15">
      <c r="A1017" s="111" t="s">
        <v>1917</v>
      </c>
      <c r="B1017" s="79">
        <v>2</v>
      </c>
      <c r="C1017" s="115">
        <v>0.002195668654088687</v>
      </c>
      <c r="D1017" s="79" t="s">
        <v>1399</v>
      </c>
      <c r="E1017" s="79" t="b">
        <v>1</v>
      </c>
      <c r="F1017" s="79" t="b">
        <v>0</v>
      </c>
      <c r="G1017" s="79" t="b">
        <v>0</v>
      </c>
    </row>
    <row r="1018" spans="1:7" ht="15">
      <c r="A1018" s="111" t="s">
        <v>1800</v>
      </c>
      <c r="B1018" s="79">
        <v>2</v>
      </c>
      <c r="C1018" s="115">
        <v>0.002195668654088687</v>
      </c>
      <c r="D1018" s="79" t="s">
        <v>1399</v>
      </c>
      <c r="E1018" s="79" t="b">
        <v>0</v>
      </c>
      <c r="F1018" s="79" t="b">
        <v>0</v>
      </c>
      <c r="G1018" s="79" t="b">
        <v>0</v>
      </c>
    </row>
    <row r="1019" spans="1:7" ht="15">
      <c r="A1019" s="111" t="s">
        <v>1690</v>
      </c>
      <c r="B1019" s="79">
        <v>2</v>
      </c>
      <c r="C1019" s="115">
        <v>0.002195668654088687</v>
      </c>
      <c r="D1019" s="79" t="s">
        <v>1399</v>
      </c>
      <c r="E1019" s="79" t="b">
        <v>0</v>
      </c>
      <c r="F1019" s="79" t="b">
        <v>1</v>
      </c>
      <c r="G1019" s="79" t="b">
        <v>0</v>
      </c>
    </row>
    <row r="1020" spans="1:7" ht="15">
      <c r="A1020" s="111" t="s">
        <v>1577</v>
      </c>
      <c r="B1020" s="79">
        <v>2</v>
      </c>
      <c r="C1020" s="115">
        <v>0.002195668654088687</v>
      </c>
      <c r="D1020" s="79" t="s">
        <v>1399</v>
      </c>
      <c r="E1020" s="79" t="b">
        <v>0</v>
      </c>
      <c r="F1020" s="79" t="b">
        <v>0</v>
      </c>
      <c r="G1020" s="79" t="b">
        <v>0</v>
      </c>
    </row>
    <row r="1021" spans="1:7" ht="15">
      <c r="A1021" s="111" t="s">
        <v>1925</v>
      </c>
      <c r="B1021" s="79">
        <v>2</v>
      </c>
      <c r="C1021" s="115">
        <v>0.002195668654088687</v>
      </c>
      <c r="D1021" s="79" t="s">
        <v>1399</v>
      </c>
      <c r="E1021" s="79" t="b">
        <v>0</v>
      </c>
      <c r="F1021" s="79" t="b">
        <v>0</v>
      </c>
      <c r="G1021" s="79" t="b">
        <v>0</v>
      </c>
    </row>
    <row r="1022" spans="1:7" ht="15">
      <c r="A1022" s="111" t="s">
        <v>1804</v>
      </c>
      <c r="B1022" s="79">
        <v>2</v>
      </c>
      <c r="C1022" s="115">
        <v>0.0026140564173464786</v>
      </c>
      <c r="D1022" s="79" t="s">
        <v>1399</v>
      </c>
      <c r="E1022" s="79" t="b">
        <v>0</v>
      </c>
      <c r="F1022" s="79" t="b">
        <v>1</v>
      </c>
      <c r="G1022" s="79" t="b">
        <v>0</v>
      </c>
    </row>
    <row r="1023" spans="1:7" ht="15">
      <c r="A1023" s="111" t="s">
        <v>1921</v>
      </c>
      <c r="B1023" s="79">
        <v>2</v>
      </c>
      <c r="C1023" s="115">
        <v>0.002195668654088687</v>
      </c>
      <c r="D1023" s="79" t="s">
        <v>1399</v>
      </c>
      <c r="E1023" s="79" t="b">
        <v>0</v>
      </c>
      <c r="F1023" s="79" t="b">
        <v>0</v>
      </c>
      <c r="G1023" s="79" t="b">
        <v>0</v>
      </c>
    </row>
    <row r="1024" spans="1:7" ht="15">
      <c r="A1024" s="111" t="s">
        <v>1923</v>
      </c>
      <c r="B1024" s="79">
        <v>2</v>
      </c>
      <c r="C1024" s="115">
        <v>0.002195668654088687</v>
      </c>
      <c r="D1024" s="79" t="s">
        <v>1399</v>
      </c>
      <c r="E1024" s="79" t="b">
        <v>0</v>
      </c>
      <c r="F1024" s="79" t="b">
        <v>0</v>
      </c>
      <c r="G1024" s="79" t="b">
        <v>0</v>
      </c>
    </row>
    <row r="1025" spans="1:7" ht="15">
      <c r="A1025" s="111" t="s">
        <v>1765</v>
      </c>
      <c r="B1025" s="79">
        <v>2</v>
      </c>
      <c r="C1025" s="115">
        <v>0.002195668654088687</v>
      </c>
      <c r="D1025" s="79" t="s">
        <v>1399</v>
      </c>
      <c r="E1025" s="79" t="b">
        <v>0</v>
      </c>
      <c r="F1025" s="79" t="b">
        <v>0</v>
      </c>
      <c r="G1025" s="79" t="b">
        <v>0</v>
      </c>
    </row>
    <row r="1026" spans="1:7" ht="15">
      <c r="A1026" s="111" t="s">
        <v>1517</v>
      </c>
      <c r="B1026" s="79">
        <v>2</v>
      </c>
      <c r="C1026" s="115">
        <v>0.002195668654088687</v>
      </c>
      <c r="D1026" s="79" t="s">
        <v>1399</v>
      </c>
      <c r="E1026" s="79" t="b">
        <v>0</v>
      </c>
      <c r="F1026" s="79" t="b">
        <v>0</v>
      </c>
      <c r="G1026" s="79" t="b">
        <v>0</v>
      </c>
    </row>
    <row r="1027" spans="1:7" ht="15">
      <c r="A1027" s="111" t="s">
        <v>1918</v>
      </c>
      <c r="B1027" s="79">
        <v>2</v>
      </c>
      <c r="C1027" s="115">
        <v>0.002195668654088687</v>
      </c>
      <c r="D1027" s="79" t="s">
        <v>1399</v>
      </c>
      <c r="E1027" s="79" t="b">
        <v>0</v>
      </c>
      <c r="F1027" s="79" t="b">
        <v>0</v>
      </c>
      <c r="G1027" s="79" t="b">
        <v>0</v>
      </c>
    </row>
    <row r="1028" spans="1:7" ht="15">
      <c r="A1028" s="111" t="s">
        <v>1919</v>
      </c>
      <c r="B1028" s="79">
        <v>2</v>
      </c>
      <c r="C1028" s="115">
        <v>0.002195668654088687</v>
      </c>
      <c r="D1028" s="79" t="s">
        <v>1399</v>
      </c>
      <c r="E1028" s="79" t="b">
        <v>0</v>
      </c>
      <c r="F1028" s="79" t="b">
        <v>0</v>
      </c>
      <c r="G1028" s="79" t="b">
        <v>0</v>
      </c>
    </row>
    <row r="1029" spans="1:7" ht="15">
      <c r="A1029" s="111" t="s">
        <v>1920</v>
      </c>
      <c r="B1029" s="79">
        <v>2</v>
      </c>
      <c r="C1029" s="115">
        <v>0.002195668654088687</v>
      </c>
      <c r="D1029" s="79" t="s">
        <v>1399</v>
      </c>
      <c r="E1029" s="79" t="b">
        <v>0</v>
      </c>
      <c r="F1029" s="79" t="b">
        <v>0</v>
      </c>
      <c r="G1029" s="79" t="b">
        <v>0</v>
      </c>
    </row>
    <row r="1030" spans="1:7" ht="15">
      <c r="A1030" s="111" t="s">
        <v>1802</v>
      </c>
      <c r="B1030" s="79">
        <v>2</v>
      </c>
      <c r="C1030" s="115">
        <v>0.002195668654088687</v>
      </c>
      <c r="D1030" s="79" t="s">
        <v>1399</v>
      </c>
      <c r="E1030" s="79" t="b">
        <v>0</v>
      </c>
      <c r="F1030" s="79" t="b">
        <v>0</v>
      </c>
      <c r="G1030" s="79" t="b">
        <v>0</v>
      </c>
    </row>
    <row r="1031" spans="1:7" ht="15">
      <c r="A1031" s="111" t="s">
        <v>1551</v>
      </c>
      <c r="B1031" s="79">
        <v>2</v>
      </c>
      <c r="C1031" s="115">
        <v>0.002195668654088687</v>
      </c>
      <c r="D1031" s="79" t="s">
        <v>1399</v>
      </c>
      <c r="E1031" s="79" t="b">
        <v>0</v>
      </c>
      <c r="F1031" s="79" t="b">
        <v>0</v>
      </c>
      <c r="G1031" s="79" t="b">
        <v>0</v>
      </c>
    </row>
    <row r="1032" spans="1:7" ht="15">
      <c r="A1032" s="111" t="s">
        <v>1686</v>
      </c>
      <c r="B1032" s="79">
        <v>2</v>
      </c>
      <c r="C1032" s="115">
        <v>0.002195668654088687</v>
      </c>
      <c r="D1032" s="79" t="s">
        <v>1399</v>
      </c>
      <c r="E1032" s="79" t="b">
        <v>0</v>
      </c>
      <c r="F1032" s="79" t="b">
        <v>0</v>
      </c>
      <c r="G1032" s="79" t="b">
        <v>0</v>
      </c>
    </row>
    <row r="1033" spans="1:7" ht="15">
      <c r="A1033" s="111" t="s">
        <v>1586</v>
      </c>
      <c r="B1033" s="79">
        <v>2</v>
      </c>
      <c r="C1033" s="115">
        <v>0.002195668654088687</v>
      </c>
      <c r="D1033" s="79" t="s">
        <v>1399</v>
      </c>
      <c r="E1033" s="79" t="b">
        <v>0</v>
      </c>
      <c r="F1033" s="79" t="b">
        <v>0</v>
      </c>
      <c r="G1033" s="79" t="b">
        <v>0</v>
      </c>
    </row>
    <row r="1034" spans="1:7" ht="15">
      <c r="A1034" s="111" t="s">
        <v>1454</v>
      </c>
      <c r="B1034" s="79">
        <v>2</v>
      </c>
      <c r="C1034" s="115">
        <v>0.002195668654088687</v>
      </c>
      <c r="D1034" s="79" t="s">
        <v>1399</v>
      </c>
      <c r="E1034" s="79" t="b">
        <v>0</v>
      </c>
      <c r="F1034" s="79" t="b">
        <v>0</v>
      </c>
      <c r="G1034" s="79" t="b">
        <v>0</v>
      </c>
    </row>
    <row r="1035" spans="1:7" ht="15">
      <c r="A1035" s="111" t="s">
        <v>1969</v>
      </c>
      <c r="B1035" s="79">
        <v>2</v>
      </c>
      <c r="C1035" s="115">
        <v>0.002195668654088687</v>
      </c>
      <c r="D1035" s="79" t="s">
        <v>1399</v>
      </c>
      <c r="E1035" s="79" t="b">
        <v>0</v>
      </c>
      <c r="F1035" s="79" t="b">
        <v>0</v>
      </c>
      <c r="G1035" s="79" t="b">
        <v>0</v>
      </c>
    </row>
    <row r="1036" spans="1:7" ht="15">
      <c r="A1036" s="111" t="s">
        <v>1970</v>
      </c>
      <c r="B1036" s="79">
        <v>2</v>
      </c>
      <c r="C1036" s="115">
        <v>0.002195668654088687</v>
      </c>
      <c r="D1036" s="79" t="s">
        <v>1399</v>
      </c>
      <c r="E1036" s="79" t="b">
        <v>0</v>
      </c>
      <c r="F1036" s="79" t="b">
        <v>0</v>
      </c>
      <c r="G1036" s="79" t="b">
        <v>0</v>
      </c>
    </row>
    <row r="1037" spans="1:7" ht="15">
      <c r="A1037" s="111" t="s">
        <v>1971</v>
      </c>
      <c r="B1037" s="79">
        <v>2</v>
      </c>
      <c r="C1037" s="115">
        <v>0.002195668654088687</v>
      </c>
      <c r="D1037" s="79" t="s">
        <v>1399</v>
      </c>
      <c r="E1037" s="79" t="b">
        <v>0</v>
      </c>
      <c r="F1037" s="79" t="b">
        <v>0</v>
      </c>
      <c r="G1037" s="79" t="b">
        <v>0</v>
      </c>
    </row>
    <row r="1038" spans="1:7" ht="15">
      <c r="A1038" s="111" t="s">
        <v>1972</v>
      </c>
      <c r="B1038" s="79">
        <v>2</v>
      </c>
      <c r="C1038" s="115">
        <v>0.002195668654088687</v>
      </c>
      <c r="D1038" s="79" t="s">
        <v>1399</v>
      </c>
      <c r="E1038" s="79" t="b">
        <v>0</v>
      </c>
      <c r="F1038" s="79" t="b">
        <v>0</v>
      </c>
      <c r="G1038" s="79" t="b">
        <v>0</v>
      </c>
    </row>
    <row r="1039" spans="1:7" ht="15">
      <c r="A1039" s="111" t="s">
        <v>1973</v>
      </c>
      <c r="B1039" s="79">
        <v>2</v>
      </c>
      <c r="C1039" s="115">
        <v>0.002195668654088687</v>
      </c>
      <c r="D1039" s="79" t="s">
        <v>1399</v>
      </c>
      <c r="E1039" s="79" t="b">
        <v>0</v>
      </c>
      <c r="F1039" s="79" t="b">
        <v>0</v>
      </c>
      <c r="G1039" s="79" t="b">
        <v>0</v>
      </c>
    </row>
    <row r="1040" spans="1:7" ht="15">
      <c r="A1040" s="111" t="s">
        <v>1974</v>
      </c>
      <c r="B1040" s="79">
        <v>2</v>
      </c>
      <c r="C1040" s="115">
        <v>0.002195668654088687</v>
      </c>
      <c r="D1040" s="79" t="s">
        <v>1399</v>
      </c>
      <c r="E1040" s="79" t="b">
        <v>0</v>
      </c>
      <c r="F1040" s="79" t="b">
        <v>0</v>
      </c>
      <c r="G1040" s="79" t="b">
        <v>0</v>
      </c>
    </row>
    <row r="1041" spans="1:7" ht="15">
      <c r="A1041" s="111" t="s">
        <v>1975</v>
      </c>
      <c r="B1041" s="79">
        <v>2</v>
      </c>
      <c r="C1041" s="115">
        <v>0.002195668654088687</v>
      </c>
      <c r="D1041" s="79" t="s">
        <v>1399</v>
      </c>
      <c r="E1041" s="79" t="b">
        <v>0</v>
      </c>
      <c r="F1041" s="79" t="b">
        <v>1</v>
      </c>
      <c r="G1041" s="79" t="b">
        <v>0</v>
      </c>
    </row>
    <row r="1042" spans="1:7" ht="15">
      <c r="A1042" s="111" t="s">
        <v>1518</v>
      </c>
      <c r="B1042" s="79">
        <v>2</v>
      </c>
      <c r="C1042" s="115">
        <v>0.002195668654088687</v>
      </c>
      <c r="D1042" s="79" t="s">
        <v>1399</v>
      </c>
      <c r="E1042" s="79" t="b">
        <v>0</v>
      </c>
      <c r="F1042" s="79" t="b">
        <v>0</v>
      </c>
      <c r="G1042" s="79" t="b">
        <v>0</v>
      </c>
    </row>
    <row r="1043" spans="1:7" ht="15">
      <c r="A1043" s="111" t="s">
        <v>1864</v>
      </c>
      <c r="B1043" s="79">
        <v>2</v>
      </c>
      <c r="C1043" s="115">
        <v>0.002195668654088687</v>
      </c>
      <c r="D1043" s="79" t="s">
        <v>1399</v>
      </c>
      <c r="E1043" s="79" t="b">
        <v>0</v>
      </c>
      <c r="F1043" s="79" t="b">
        <v>0</v>
      </c>
      <c r="G1043" s="79" t="b">
        <v>0</v>
      </c>
    </row>
    <row r="1044" spans="1:7" ht="15">
      <c r="A1044" s="111" t="s">
        <v>1976</v>
      </c>
      <c r="B1044" s="79">
        <v>2</v>
      </c>
      <c r="C1044" s="115">
        <v>0.002195668654088687</v>
      </c>
      <c r="D1044" s="79" t="s">
        <v>1399</v>
      </c>
      <c r="E1044" s="79" t="b">
        <v>0</v>
      </c>
      <c r="F1044" s="79" t="b">
        <v>0</v>
      </c>
      <c r="G1044" s="79" t="b">
        <v>0</v>
      </c>
    </row>
    <row r="1045" spans="1:7" ht="15">
      <c r="A1045" s="111" t="s">
        <v>1977</v>
      </c>
      <c r="B1045" s="79">
        <v>2</v>
      </c>
      <c r="C1045" s="115">
        <v>0.002195668654088687</v>
      </c>
      <c r="D1045" s="79" t="s">
        <v>1399</v>
      </c>
      <c r="E1045" s="79" t="b">
        <v>0</v>
      </c>
      <c r="F1045" s="79" t="b">
        <v>0</v>
      </c>
      <c r="G1045" s="79" t="b">
        <v>0</v>
      </c>
    </row>
    <row r="1046" spans="1:7" ht="15">
      <c r="A1046" s="111" t="s">
        <v>1731</v>
      </c>
      <c r="B1046" s="79">
        <v>2</v>
      </c>
      <c r="C1046" s="115">
        <v>0.002195668654088687</v>
      </c>
      <c r="D1046" s="79" t="s">
        <v>1399</v>
      </c>
      <c r="E1046" s="79" t="b">
        <v>0</v>
      </c>
      <c r="F1046" s="79" t="b">
        <v>0</v>
      </c>
      <c r="G1046" s="79" t="b">
        <v>0</v>
      </c>
    </row>
    <row r="1047" spans="1:7" ht="15">
      <c r="A1047" s="111" t="s">
        <v>1865</v>
      </c>
      <c r="B1047" s="79">
        <v>2</v>
      </c>
      <c r="C1047" s="115">
        <v>0.002195668654088687</v>
      </c>
      <c r="D1047" s="79" t="s">
        <v>1399</v>
      </c>
      <c r="E1047" s="79" t="b">
        <v>0</v>
      </c>
      <c r="F1047" s="79" t="b">
        <v>0</v>
      </c>
      <c r="G1047" s="79" t="b">
        <v>0</v>
      </c>
    </row>
    <row r="1048" spans="1:7" ht="15">
      <c r="A1048" s="111" t="s">
        <v>1978</v>
      </c>
      <c r="B1048" s="79">
        <v>2</v>
      </c>
      <c r="C1048" s="115">
        <v>0.002195668654088687</v>
      </c>
      <c r="D1048" s="79" t="s">
        <v>1399</v>
      </c>
      <c r="E1048" s="79" t="b">
        <v>0</v>
      </c>
      <c r="F1048" s="79" t="b">
        <v>0</v>
      </c>
      <c r="G1048" s="79" t="b">
        <v>0</v>
      </c>
    </row>
    <row r="1049" spans="1:7" ht="15">
      <c r="A1049" s="111" t="s">
        <v>1979</v>
      </c>
      <c r="B1049" s="79">
        <v>2</v>
      </c>
      <c r="C1049" s="115">
        <v>0.002195668654088687</v>
      </c>
      <c r="D1049" s="79" t="s">
        <v>1399</v>
      </c>
      <c r="E1049" s="79" t="b">
        <v>0</v>
      </c>
      <c r="F1049" s="79" t="b">
        <v>0</v>
      </c>
      <c r="G1049" s="79" t="b">
        <v>0</v>
      </c>
    </row>
    <row r="1050" spans="1:7" ht="15">
      <c r="A1050" s="111" t="s">
        <v>1553</v>
      </c>
      <c r="B1050" s="79">
        <v>2</v>
      </c>
      <c r="C1050" s="115">
        <v>0.002195668654088687</v>
      </c>
      <c r="D1050" s="79" t="s">
        <v>1399</v>
      </c>
      <c r="E1050" s="79" t="b">
        <v>0</v>
      </c>
      <c r="F1050" s="79" t="b">
        <v>0</v>
      </c>
      <c r="G1050" s="79" t="b">
        <v>0</v>
      </c>
    </row>
    <row r="1051" spans="1:7" ht="15">
      <c r="A1051" s="111" t="s">
        <v>1980</v>
      </c>
      <c r="B1051" s="79">
        <v>2</v>
      </c>
      <c r="C1051" s="115">
        <v>0.002195668654088687</v>
      </c>
      <c r="D1051" s="79" t="s">
        <v>1399</v>
      </c>
      <c r="E1051" s="79" t="b">
        <v>0</v>
      </c>
      <c r="F1051" s="79" t="b">
        <v>0</v>
      </c>
      <c r="G1051" s="79" t="b">
        <v>0</v>
      </c>
    </row>
    <row r="1052" spans="1:7" ht="15">
      <c r="A1052" s="111" t="s">
        <v>1981</v>
      </c>
      <c r="B1052" s="79">
        <v>2</v>
      </c>
      <c r="C1052" s="115">
        <v>0.002195668654088687</v>
      </c>
      <c r="D1052" s="79" t="s">
        <v>1399</v>
      </c>
      <c r="E1052" s="79" t="b">
        <v>0</v>
      </c>
      <c r="F1052" s="79" t="b">
        <v>0</v>
      </c>
      <c r="G1052" s="79" t="b">
        <v>0</v>
      </c>
    </row>
    <row r="1053" spans="1:7" ht="15">
      <c r="A1053" s="111" t="s">
        <v>1573</v>
      </c>
      <c r="B1053" s="79">
        <v>2</v>
      </c>
      <c r="C1053" s="115">
        <v>0.002195668654088687</v>
      </c>
      <c r="D1053" s="79" t="s">
        <v>1399</v>
      </c>
      <c r="E1053" s="79" t="b">
        <v>0</v>
      </c>
      <c r="F1053" s="79" t="b">
        <v>0</v>
      </c>
      <c r="G1053" s="79" t="b">
        <v>0</v>
      </c>
    </row>
    <row r="1054" spans="1:7" ht="15">
      <c r="A1054" s="111" t="s">
        <v>1982</v>
      </c>
      <c r="B1054" s="79">
        <v>2</v>
      </c>
      <c r="C1054" s="115">
        <v>0.002195668654088687</v>
      </c>
      <c r="D1054" s="79" t="s">
        <v>1399</v>
      </c>
      <c r="E1054" s="79" t="b">
        <v>1</v>
      </c>
      <c r="F1054" s="79" t="b">
        <v>0</v>
      </c>
      <c r="G1054" s="79" t="b">
        <v>0</v>
      </c>
    </row>
    <row r="1055" spans="1:7" ht="15">
      <c r="A1055" s="111" t="s">
        <v>1983</v>
      </c>
      <c r="B1055" s="79">
        <v>2</v>
      </c>
      <c r="C1055" s="115">
        <v>0.002195668654088687</v>
      </c>
      <c r="D1055" s="79" t="s">
        <v>1399</v>
      </c>
      <c r="E1055" s="79" t="b">
        <v>0</v>
      </c>
      <c r="F1055" s="79" t="b">
        <v>0</v>
      </c>
      <c r="G1055" s="79" t="b">
        <v>0</v>
      </c>
    </row>
    <row r="1056" spans="1:7" ht="15">
      <c r="A1056" s="111" t="s">
        <v>1562</v>
      </c>
      <c r="B1056" s="79">
        <v>2</v>
      </c>
      <c r="C1056" s="115">
        <v>0.002195668654088687</v>
      </c>
      <c r="D1056" s="79" t="s">
        <v>1399</v>
      </c>
      <c r="E1056" s="79" t="b">
        <v>0</v>
      </c>
      <c r="F1056" s="79" t="b">
        <v>0</v>
      </c>
      <c r="G1056" s="79" t="b">
        <v>0</v>
      </c>
    </row>
    <row r="1057" spans="1:7" ht="15">
      <c r="A1057" s="111" t="s">
        <v>1984</v>
      </c>
      <c r="B1057" s="79">
        <v>2</v>
      </c>
      <c r="C1057" s="115">
        <v>0.002195668654088687</v>
      </c>
      <c r="D1057" s="79" t="s">
        <v>1399</v>
      </c>
      <c r="E1057" s="79" t="b">
        <v>0</v>
      </c>
      <c r="F1057" s="79" t="b">
        <v>0</v>
      </c>
      <c r="G1057" s="79" t="b">
        <v>0</v>
      </c>
    </row>
    <row r="1058" spans="1:7" ht="15">
      <c r="A1058" s="111" t="s">
        <v>1985</v>
      </c>
      <c r="B1058" s="79">
        <v>2</v>
      </c>
      <c r="C1058" s="115">
        <v>0.002195668654088687</v>
      </c>
      <c r="D1058" s="79" t="s">
        <v>1399</v>
      </c>
      <c r="E1058" s="79" t="b">
        <v>1</v>
      </c>
      <c r="F1058" s="79" t="b">
        <v>0</v>
      </c>
      <c r="G1058" s="79" t="b">
        <v>0</v>
      </c>
    </row>
    <row r="1059" spans="1:7" ht="15">
      <c r="A1059" s="111" t="s">
        <v>1986</v>
      </c>
      <c r="B1059" s="79">
        <v>2</v>
      </c>
      <c r="C1059" s="115">
        <v>0.002195668654088687</v>
      </c>
      <c r="D1059" s="79" t="s">
        <v>1399</v>
      </c>
      <c r="E1059" s="79" t="b">
        <v>0</v>
      </c>
      <c r="F1059" s="79" t="b">
        <v>0</v>
      </c>
      <c r="G1059" s="79" t="b">
        <v>0</v>
      </c>
    </row>
    <row r="1060" spans="1:7" ht="15">
      <c r="A1060" s="111" t="s">
        <v>1866</v>
      </c>
      <c r="B1060" s="79">
        <v>2</v>
      </c>
      <c r="C1060" s="115">
        <v>0.002195668654088687</v>
      </c>
      <c r="D1060" s="79" t="s">
        <v>1399</v>
      </c>
      <c r="E1060" s="79" t="b">
        <v>0</v>
      </c>
      <c r="F1060" s="79" t="b">
        <v>0</v>
      </c>
      <c r="G1060" s="79" t="b">
        <v>0</v>
      </c>
    </row>
    <row r="1061" spans="1:7" ht="15">
      <c r="A1061" s="111" t="s">
        <v>1987</v>
      </c>
      <c r="B1061" s="79">
        <v>2</v>
      </c>
      <c r="C1061" s="115">
        <v>0.002195668654088687</v>
      </c>
      <c r="D1061" s="79" t="s">
        <v>1399</v>
      </c>
      <c r="E1061" s="79" t="b">
        <v>0</v>
      </c>
      <c r="F1061" s="79" t="b">
        <v>0</v>
      </c>
      <c r="G1061" s="79" t="b">
        <v>0</v>
      </c>
    </row>
    <row r="1062" spans="1:7" ht="15">
      <c r="A1062" s="111" t="s">
        <v>1785</v>
      </c>
      <c r="B1062" s="79">
        <v>2</v>
      </c>
      <c r="C1062" s="115">
        <v>0.002195668654088687</v>
      </c>
      <c r="D1062" s="79" t="s">
        <v>1399</v>
      </c>
      <c r="E1062" s="79" t="b">
        <v>0</v>
      </c>
      <c r="F1062" s="79" t="b">
        <v>0</v>
      </c>
      <c r="G1062" s="79" t="b">
        <v>0</v>
      </c>
    </row>
    <row r="1063" spans="1:7" ht="15">
      <c r="A1063" s="111" t="s">
        <v>1988</v>
      </c>
      <c r="B1063" s="79">
        <v>2</v>
      </c>
      <c r="C1063" s="115">
        <v>0.002195668654088687</v>
      </c>
      <c r="D1063" s="79" t="s">
        <v>1399</v>
      </c>
      <c r="E1063" s="79" t="b">
        <v>0</v>
      </c>
      <c r="F1063" s="79" t="b">
        <v>0</v>
      </c>
      <c r="G1063" s="79" t="b">
        <v>0</v>
      </c>
    </row>
    <row r="1064" spans="1:7" ht="15">
      <c r="A1064" s="111" t="s">
        <v>1989</v>
      </c>
      <c r="B1064" s="79">
        <v>2</v>
      </c>
      <c r="C1064" s="115">
        <v>0.002195668654088687</v>
      </c>
      <c r="D1064" s="79" t="s">
        <v>1399</v>
      </c>
      <c r="E1064" s="79" t="b">
        <v>0</v>
      </c>
      <c r="F1064" s="79" t="b">
        <v>0</v>
      </c>
      <c r="G1064" s="79" t="b">
        <v>0</v>
      </c>
    </row>
    <row r="1065" spans="1:7" ht="15">
      <c r="A1065" s="111" t="s">
        <v>1990</v>
      </c>
      <c r="B1065" s="79">
        <v>2</v>
      </c>
      <c r="C1065" s="115">
        <v>0.002195668654088687</v>
      </c>
      <c r="D1065" s="79" t="s">
        <v>1399</v>
      </c>
      <c r="E1065" s="79" t="b">
        <v>0</v>
      </c>
      <c r="F1065" s="79" t="b">
        <v>0</v>
      </c>
      <c r="G1065" s="79" t="b">
        <v>0</v>
      </c>
    </row>
    <row r="1066" spans="1:7" ht="15">
      <c r="A1066" s="111" t="s">
        <v>1991</v>
      </c>
      <c r="B1066" s="79">
        <v>2</v>
      </c>
      <c r="C1066" s="115">
        <v>0.002195668654088687</v>
      </c>
      <c r="D1066" s="79" t="s">
        <v>1399</v>
      </c>
      <c r="E1066" s="79" t="b">
        <v>0</v>
      </c>
      <c r="F1066" s="79" t="b">
        <v>0</v>
      </c>
      <c r="G1066" s="79" t="b">
        <v>0</v>
      </c>
    </row>
    <row r="1067" spans="1:7" ht="15">
      <c r="A1067" s="111" t="s">
        <v>1992</v>
      </c>
      <c r="B1067" s="79">
        <v>2</v>
      </c>
      <c r="C1067" s="115">
        <v>0.002195668654088687</v>
      </c>
      <c r="D1067" s="79" t="s">
        <v>1399</v>
      </c>
      <c r="E1067" s="79" t="b">
        <v>1</v>
      </c>
      <c r="F1067" s="79" t="b">
        <v>0</v>
      </c>
      <c r="G1067" s="79" t="b">
        <v>0</v>
      </c>
    </row>
    <row r="1068" spans="1:7" ht="15">
      <c r="A1068" s="111" t="s">
        <v>1993</v>
      </c>
      <c r="B1068" s="79">
        <v>2</v>
      </c>
      <c r="C1068" s="115">
        <v>0.002195668654088687</v>
      </c>
      <c r="D1068" s="79" t="s">
        <v>1399</v>
      </c>
      <c r="E1068" s="79" t="b">
        <v>0</v>
      </c>
      <c r="F1068" s="79" t="b">
        <v>0</v>
      </c>
      <c r="G1068" s="79" t="b">
        <v>0</v>
      </c>
    </row>
    <row r="1069" spans="1:7" ht="15">
      <c r="A1069" s="111" t="s">
        <v>1708</v>
      </c>
      <c r="B1069" s="79">
        <v>2</v>
      </c>
      <c r="C1069" s="115">
        <v>0.002195668654088687</v>
      </c>
      <c r="D1069" s="79" t="s">
        <v>1399</v>
      </c>
      <c r="E1069" s="79" t="b">
        <v>0</v>
      </c>
      <c r="F1069" s="79" t="b">
        <v>1</v>
      </c>
      <c r="G1069" s="79" t="b">
        <v>0</v>
      </c>
    </row>
    <row r="1070" spans="1:7" ht="15">
      <c r="A1070" s="111" t="s">
        <v>1552</v>
      </c>
      <c r="B1070" s="79">
        <v>2</v>
      </c>
      <c r="C1070" s="115">
        <v>0.002195668654088687</v>
      </c>
      <c r="D1070" s="79" t="s">
        <v>1399</v>
      </c>
      <c r="E1070" s="79" t="b">
        <v>0</v>
      </c>
      <c r="F1070" s="79" t="b">
        <v>0</v>
      </c>
      <c r="G1070" s="79" t="b">
        <v>0</v>
      </c>
    </row>
    <row r="1071" spans="1:7" ht="15">
      <c r="A1071" s="111" t="s">
        <v>1786</v>
      </c>
      <c r="B1071" s="79">
        <v>2</v>
      </c>
      <c r="C1071" s="115">
        <v>0.002195668654088687</v>
      </c>
      <c r="D1071" s="79" t="s">
        <v>1399</v>
      </c>
      <c r="E1071" s="79" t="b">
        <v>0</v>
      </c>
      <c r="F1071" s="79" t="b">
        <v>0</v>
      </c>
      <c r="G1071" s="79" t="b">
        <v>0</v>
      </c>
    </row>
    <row r="1072" spans="1:7" ht="15">
      <c r="A1072" s="111" t="s">
        <v>1544</v>
      </c>
      <c r="B1072" s="79">
        <v>2</v>
      </c>
      <c r="C1072" s="115">
        <v>0.002195668654088687</v>
      </c>
      <c r="D1072" s="79" t="s">
        <v>1399</v>
      </c>
      <c r="E1072" s="79" t="b">
        <v>0</v>
      </c>
      <c r="F1072" s="79" t="b">
        <v>0</v>
      </c>
      <c r="G1072" s="79" t="b">
        <v>0</v>
      </c>
    </row>
    <row r="1073" spans="1:7" ht="15">
      <c r="A1073" s="111" t="s">
        <v>1726</v>
      </c>
      <c r="B1073" s="79">
        <v>2</v>
      </c>
      <c r="C1073" s="115">
        <v>0.002195668654088687</v>
      </c>
      <c r="D1073" s="79" t="s">
        <v>1399</v>
      </c>
      <c r="E1073" s="79" t="b">
        <v>0</v>
      </c>
      <c r="F1073" s="79" t="b">
        <v>0</v>
      </c>
      <c r="G1073" s="79" t="b">
        <v>0</v>
      </c>
    </row>
    <row r="1074" spans="1:7" ht="15">
      <c r="A1074" s="111" t="s">
        <v>1484</v>
      </c>
      <c r="B1074" s="79">
        <v>2</v>
      </c>
      <c r="C1074" s="115">
        <v>0.002195668654088687</v>
      </c>
      <c r="D1074" s="79" t="s">
        <v>1399</v>
      </c>
      <c r="E1074" s="79" t="b">
        <v>0</v>
      </c>
      <c r="F1074" s="79" t="b">
        <v>0</v>
      </c>
      <c r="G1074" s="79" t="b">
        <v>0</v>
      </c>
    </row>
    <row r="1075" spans="1:7" ht="15">
      <c r="A1075" s="111" t="s">
        <v>1994</v>
      </c>
      <c r="B1075" s="79">
        <v>2</v>
      </c>
      <c r="C1075" s="115">
        <v>0.002195668654088687</v>
      </c>
      <c r="D1075" s="79" t="s">
        <v>1399</v>
      </c>
      <c r="E1075" s="79" t="b">
        <v>0</v>
      </c>
      <c r="F1075" s="79" t="b">
        <v>0</v>
      </c>
      <c r="G1075" s="79" t="b">
        <v>0</v>
      </c>
    </row>
    <row r="1076" spans="1:7" ht="15">
      <c r="A1076" s="111" t="s">
        <v>1995</v>
      </c>
      <c r="B1076" s="79">
        <v>2</v>
      </c>
      <c r="C1076" s="115">
        <v>0.002195668654088687</v>
      </c>
      <c r="D1076" s="79" t="s">
        <v>1399</v>
      </c>
      <c r="E1076" s="79" t="b">
        <v>0</v>
      </c>
      <c r="F1076" s="79" t="b">
        <v>0</v>
      </c>
      <c r="G1076" s="79" t="b">
        <v>0</v>
      </c>
    </row>
    <row r="1077" spans="1:7" ht="15">
      <c r="A1077" s="111" t="s">
        <v>1478</v>
      </c>
      <c r="B1077" s="79">
        <v>2</v>
      </c>
      <c r="C1077" s="115">
        <v>0.002195668654088687</v>
      </c>
      <c r="D1077" s="79" t="s">
        <v>1399</v>
      </c>
      <c r="E1077" s="79" t="b">
        <v>0</v>
      </c>
      <c r="F1077" s="79" t="b">
        <v>0</v>
      </c>
      <c r="G1077" s="79" t="b">
        <v>0</v>
      </c>
    </row>
    <row r="1078" spans="1:7" ht="15">
      <c r="A1078" s="111" t="s">
        <v>1495</v>
      </c>
      <c r="B1078" s="79">
        <v>2</v>
      </c>
      <c r="C1078" s="115">
        <v>0.002195668654088687</v>
      </c>
      <c r="D1078" s="79" t="s">
        <v>1399</v>
      </c>
      <c r="E1078" s="79" t="b">
        <v>0</v>
      </c>
      <c r="F1078" s="79" t="b">
        <v>0</v>
      </c>
      <c r="G1078" s="79" t="b">
        <v>0</v>
      </c>
    </row>
    <row r="1079" spans="1:7" ht="15">
      <c r="A1079" s="111" t="s">
        <v>1996</v>
      </c>
      <c r="B1079" s="79">
        <v>2</v>
      </c>
      <c r="C1079" s="115">
        <v>0.002195668654088687</v>
      </c>
      <c r="D1079" s="79" t="s">
        <v>1399</v>
      </c>
      <c r="E1079" s="79" t="b">
        <v>0</v>
      </c>
      <c r="F1079" s="79" t="b">
        <v>0</v>
      </c>
      <c r="G1079" s="79" t="b">
        <v>0</v>
      </c>
    </row>
    <row r="1080" spans="1:7" ht="15">
      <c r="A1080" s="111" t="s">
        <v>1485</v>
      </c>
      <c r="B1080" s="79">
        <v>2</v>
      </c>
      <c r="C1080" s="115">
        <v>0.002195668654088687</v>
      </c>
      <c r="D1080" s="79" t="s">
        <v>1399</v>
      </c>
      <c r="E1080" s="79" t="b">
        <v>0</v>
      </c>
      <c r="F1080" s="79" t="b">
        <v>1</v>
      </c>
      <c r="G1080" s="79" t="b">
        <v>0</v>
      </c>
    </row>
    <row r="1081" spans="1:7" ht="15">
      <c r="A1081" s="111" t="s">
        <v>1997</v>
      </c>
      <c r="B1081" s="79">
        <v>2</v>
      </c>
      <c r="C1081" s="115">
        <v>0.002195668654088687</v>
      </c>
      <c r="D1081" s="79" t="s">
        <v>1399</v>
      </c>
      <c r="E1081" s="79" t="b">
        <v>0</v>
      </c>
      <c r="F1081" s="79" t="b">
        <v>0</v>
      </c>
      <c r="G1081" s="79" t="b">
        <v>0</v>
      </c>
    </row>
    <row r="1082" spans="1:7" ht="15">
      <c r="A1082" s="111" t="s">
        <v>1998</v>
      </c>
      <c r="B1082" s="79">
        <v>2</v>
      </c>
      <c r="C1082" s="115">
        <v>0.002195668654088687</v>
      </c>
      <c r="D1082" s="79" t="s">
        <v>1399</v>
      </c>
      <c r="E1082" s="79" t="b">
        <v>0</v>
      </c>
      <c r="F1082" s="79" t="b">
        <v>0</v>
      </c>
      <c r="G1082" s="79" t="b">
        <v>0</v>
      </c>
    </row>
    <row r="1083" spans="1:7" ht="15">
      <c r="A1083" s="111" t="s">
        <v>1999</v>
      </c>
      <c r="B1083" s="79">
        <v>2</v>
      </c>
      <c r="C1083" s="115">
        <v>0.002195668654088687</v>
      </c>
      <c r="D1083" s="79" t="s">
        <v>1399</v>
      </c>
      <c r="E1083" s="79" t="b">
        <v>0</v>
      </c>
      <c r="F1083" s="79" t="b">
        <v>0</v>
      </c>
      <c r="G1083" s="79" t="b">
        <v>0</v>
      </c>
    </row>
    <row r="1084" spans="1:7" ht="15">
      <c r="A1084" s="111" t="s">
        <v>2000</v>
      </c>
      <c r="B1084" s="79">
        <v>2</v>
      </c>
      <c r="C1084" s="115">
        <v>0.002195668654088687</v>
      </c>
      <c r="D1084" s="79" t="s">
        <v>1399</v>
      </c>
      <c r="E1084" s="79" t="b">
        <v>0</v>
      </c>
      <c r="F1084" s="79" t="b">
        <v>0</v>
      </c>
      <c r="G1084" s="79" t="b">
        <v>0</v>
      </c>
    </row>
    <row r="1085" spans="1:7" ht="15">
      <c r="A1085" s="111" t="s">
        <v>2001</v>
      </c>
      <c r="B1085" s="79">
        <v>2</v>
      </c>
      <c r="C1085" s="115">
        <v>0.002195668654088687</v>
      </c>
      <c r="D1085" s="79" t="s">
        <v>1399</v>
      </c>
      <c r="E1085" s="79" t="b">
        <v>0</v>
      </c>
      <c r="F1085" s="79" t="b">
        <v>0</v>
      </c>
      <c r="G1085" s="79" t="b">
        <v>0</v>
      </c>
    </row>
    <row r="1086" spans="1:7" ht="15">
      <c r="A1086" s="111" t="s">
        <v>2002</v>
      </c>
      <c r="B1086" s="79">
        <v>2</v>
      </c>
      <c r="C1086" s="115">
        <v>0.002195668654088687</v>
      </c>
      <c r="D1086" s="79" t="s">
        <v>1399</v>
      </c>
      <c r="E1086" s="79" t="b">
        <v>0</v>
      </c>
      <c r="F1086" s="79" t="b">
        <v>0</v>
      </c>
      <c r="G1086" s="79" t="b">
        <v>0</v>
      </c>
    </row>
    <row r="1087" spans="1:7" ht="15">
      <c r="A1087" s="111" t="s">
        <v>2003</v>
      </c>
      <c r="B1087" s="79">
        <v>2</v>
      </c>
      <c r="C1087" s="115">
        <v>0.002195668654088687</v>
      </c>
      <c r="D1087" s="79" t="s">
        <v>1399</v>
      </c>
      <c r="E1087" s="79" t="b">
        <v>0</v>
      </c>
      <c r="F1087" s="79" t="b">
        <v>0</v>
      </c>
      <c r="G1087" s="79" t="b">
        <v>0</v>
      </c>
    </row>
    <row r="1088" spans="1:7" ht="15">
      <c r="A1088" s="111" t="s">
        <v>2004</v>
      </c>
      <c r="B1088" s="79">
        <v>2</v>
      </c>
      <c r="C1088" s="115">
        <v>0.002195668654088687</v>
      </c>
      <c r="D1088" s="79" t="s">
        <v>1399</v>
      </c>
      <c r="E1088" s="79" t="b">
        <v>0</v>
      </c>
      <c r="F1088" s="79" t="b">
        <v>0</v>
      </c>
      <c r="G1088" s="79" t="b">
        <v>0</v>
      </c>
    </row>
    <row r="1089" spans="1:7" ht="15">
      <c r="A1089" s="111" t="s">
        <v>2005</v>
      </c>
      <c r="B1089" s="79">
        <v>2</v>
      </c>
      <c r="C1089" s="115">
        <v>0.002195668654088687</v>
      </c>
      <c r="D1089" s="79" t="s">
        <v>1399</v>
      </c>
      <c r="E1089" s="79" t="b">
        <v>0</v>
      </c>
      <c r="F1089" s="79" t="b">
        <v>0</v>
      </c>
      <c r="G1089" s="79" t="b">
        <v>0</v>
      </c>
    </row>
    <row r="1090" spans="1:7" ht="15">
      <c r="A1090" s="111" t="s">
        <v>1587</v>
      </c>
      <c r="B1090" s="79">
        <v>2</v>
      </c>
      <c r="C1090" s="115">
        <v>0.002195668654088687</v>
      </c>
      <c r="D1090" s="79" t="s">
        <v>1399</v>
      </c>
      <c r="E1090" s="79" t="b">
        <v>0</v>
      </c>
      <c r="F1090" s="79" t="b">
        <v>0</v>
      </c>
      <c r="G1090" s="79" t="b">
        <v>0</v>
      </c>
    </row>
    <row r="1091" spans="1:7" ht="15">
      <c r="A1091" s="111" t="s">
        <v>2006</v>
      </c>
      <c r="B1091" s="79">
        <v>2</v>
      </c>
      <c r="C1091" s="115">
        <v>0.002195668654088687</v>
      </c>
      <c r="D1091" s="79" t="s">
        <v>1399</v>
      </c>
      <c r="E1091" s="79" t="b">
        <v>0</v>
      </c>
      <c r="F1091" s="79" t="b">
        <v>0</v>
      </c>
      <c r="G1091" s="79" t="b">
        <v>0</v>
      </c>
    </row>
    <row r="1092" spans="1:7" ht="15">
      <c r="A1092" s="111" t="s">
        <v>2007</v>
      </c>
      <c r="B1092" s="79">
        <v>2</v>
      </c>
      <c r="C1092" s="115">
        <v>0.002195668654088687</v>
      </c>
      <c r="D1092" s="79" t="s">
        <v>1399</v>
      </c>
      <c r="E1092" s="79" t="b">
        <v>0</v>
      </c>
      <c r="F1092" s="79" t="b">
        <v>0</v>
      </c>
      <c r="G1092" s="79" t="b">
        <v>0</v>
      </c>
    </row>
    <row r="1093" spans="1:7" ht="15">
      <c r="A1093" s="111" t="s">
        <v>2008</v>
      </c>
      <c r="B1093" s="79">
        <v>2</v>
      </c>
      <c r="C1093" s="115">
        <v>0.002195668654088687</v>
      </c>
      <c r="D1093" s="79" t="s">
        <v>1399</v>
      </c>
      <c r="E1093" s="79" t="b">
        <v>1</v>
      </c>
      <c r="F1093" s="79" t="b">
        <v>0</v>
      </c>
      <c r="G1093" s="79" t="b">
        <v>0</v>
      </c>
    </row>
    <row r="1094" spans="1:7" ht="15">
      <c r="A1094" s="111" t="s">
        <v>2009</v>
      </c>
      <c r="B1094" s="79">
        <v>2</v>
      </c>
      <c r="C1094" s="115">
        <v>0.002195668654088687</v>
      </c>
      <c r="D1094" s="79" t="s">
        <v>1399</v>
      </c>
      <c r="E1094" s="79" t="b">
        <v>0</v>
      </c>
      <c r="F1094" s="79" t="b">
        <v>0</v>
      </c>
      <c r="G1094" s="79" t="b">
        <v>0</v>
      </c>
    </row>
    <row r="1095" spans="1:7" ht="15">
      <c r="A1095" s="111" t="s">
        <v>1869</v>
      </c>
      <c r="B1095" s="79">
        <v>2</v>
      </c>
      <c r="C1095" s="115">
        <v>0.002195668654088687</v>
      </c>
      <c r="D1095" s="79" t="s">
        <v>1399</v>
      </c>
      <c r="E1095" s="79" t="b">
        <v>0</v>
      </c>
      <c r="F1095" s="79" t="b">
        <v>0</v>
      </c>
      <c r="G1095" s="79" t="b">
        <v>0</v>
      </c>
    </row>
    <row r="1096" spans="1:7" ht="15">
      <c r="A1096" s="111" t="s">
        <v>2010</v>
      </c>
      <c r="B1096" s="79">
        <v>2</v>
      </c>
      <c r="C1096" s="115">
        <v>0.002195668654088687</v>
      </c>
      <c r="D1096" s="79" t="s">
        <v>1399</v>
      </c>
      <c r="E1096" s="79" t="b">
        <v>0</v>
      </c>
      <c r="F1096" s="79" t="b">
        <v>0</v>
      </c>
      <c r="G1096" s="79" t="b">
        <v>0</v>
      </c>
    </row>
    <row r="1097" spans="1:7" ht="15">
      <c r="A1097" s="111" t="s">
        <v>2011</v>
      </c>
      <c r="B1097" s="79">
        <v>2</v>
      </c>
      <c r="C1097" s="115">
        <v>0.002195668654088687</v>
      </c>
      <c r="D1097" s="79" t="s">
        <v>1399</v>
      </c>
      <c r="E1097" s="79" t="b">
        <v>0</v>
      </c>
      <c r="F1097" s="79" t="b">
        <v>0</v>
      </c>
      <c r="G1097" s="79" t="b">
        <v>0</v>
      </c>
    </row>
    <row r="1098" spans="1:7" ht="15">
      <c r="A1098" s="111" t="s">
        <v>2012</v>
      </c>
      <c r="B1098" s="79">
        <v>2</v>
      </c>
      <c r="C1098" s="115">
        <v>0.002195668654088687</v>
      </c>
      <c r="D1098" s="79" t="s">
        <v>1399</v>
      </c>
      <c r="E1098" s="79" t="b">
        <v>0</v>
      </c>
      <c r="F1098" s="79" t="b">
        <v>0</v>
      </c>
      <c r="G1098" s="79" t="b">
        <v>0</v>
      </c>
    </row>
    <row r="1099" spans="1:7" ht="15">
      <c r="A1099" s="111" t="s">
        <v>2013</v>
      </c>
      <c r="B1099" s="79">
        <v>2</v>
      </c>
      <c r="C1099" s="115">
        <v>0.002195668654088687</v>
      </c>
      <c r="D1099" s="79" t="s">
        <v>1399</v>
      </c>
      <c r="E1099" s="79" t="b">
        <v>1</v>
      </c>
      <c r="F1099" s="79" t="b">
        <v>0</v>
      </c>
      <c r="G1099" s="79" t="b">
        <v>0</v>
      </c>
    </row>
    <row r="1100" spans="1:7" ht="15">
      <c r="A1100" s="111" t="s">
        <v>2026</v>
      </c>
      <c r="B1100" s="79">
        <v>2</v>
      </c>
      <c r="C1100" s="115">
        <v>0.002195668654088687</v>
      </c>
      <c r="D1100" s="79" t="s">
        <v>1399</v>
      </c>
      <c r="E1100" s="79" t="b">
        <v>0</v>
      </c>
      <c r="F1100" s="79" t="b">
        <v>0</v>
      </c>
      <c r="G1100" s="79" t="b">
        <v>0</v>
      </c>
    </row>
    <row r="1101" spans="1:7" ht="15">
      <c r="A1101" s="111" t="s">
        <v>2027</v>
      </c>
      <c r="B1101" s="79">
        <v>2</v>
      </c>
      <c r="C1101" s="115">
        <v>0.002195668654088687</v>
      </c>
      <c r="D1101" s="79" t="s">
        <v>1399</v>
      </c>
      <c r="E1101" s="79" t="b">
        <v>0</v>
      </c>
      <c r="F1101" s="79" t="b">
        <v>0</v>
      </c>
      <c r="G1101" s="79" t="b">
        <v>0</v>
      </c>
    </row>
    <row r="1102" spans="1:7" ht="15">
      <c r="A1102" s="111" t="s">
        <v>1592</v>
      </c>
      <c r="B1102" s="79">
        <v>2</v>
      </c>
      <c r="C1102" s="115">
        <v>0.002195668654088687</v>
      </c>
      <c r="D1102" s="79" t="s">
        <v>1399</v>
      </c>
      <c r="E1102" s="79" t="b">
        <v>0</v>
      </c>
      <c r="F1102" s="79" t="b">
        <v>1</v>
      </c>
      <c r="G1102" s="79" t="b">
        <v>0</v>
      </c>
    </row>
    <row r="1103" spans="1:7" ht="15">
      <c r="A1103" s="111" t="s">
        <v>2028</v>
      </c>
      <c r="B1103" s="79">
        <v>2</v>
      </c>
      <c r="C1103" s="115">
        <v>0.002195668654088687</v>
      </c>
      <c r="D1103" s="79" t="s">
        <v>1399</v>
      </c>
      <c r="E1103" s="79" t="b">
        <v>0</v>
      </c>
      <c r="F1103" s="79" t="b">
        <v>0</v>
      </c>
      <c r="G1103" s="79" t="b">
        <v>0</v>
      </c>
    </row>
    <row r="1104" spans="1:7" ht="15">
      <c r="A1104" s="111" t="s">
        <v>1441</v>
      </c>
      <c r="B1104" s="79">
        <v>2</v>
      </c>
      <c r="C1104" s="115">
        <v>0.002195668654088687</v>
      </c>
      <c r="D1104" s="79" t="s">
        <v>1399</v>
      </c>
      <c r="E1104" s="79" t="b">
        <v>0</v>
      </c>
      <c r="F1104" s="79" t="b">
        <v>0</v>
      </c>
      <c r="G1104" s="79" t="b">
        <v>0</v>
      </c>
    </row>
    <row r="1105" spans="1:7" ht="15">
      <c r="A1105" s="111" t="s">
        <v>1875</v>
      </c>
      <c r="B1105" s="79">
        <v>2</v>
      </c>
      <c r="C1105" s="115">
        <v>0.002195668654088687</v>
      </c>
      <c r="D1105" s="79" t="s">
        <v>1399</v>
      </c>
      <c r="E1105" s="79" t="b">
        <v>0</v>
      </c>
      <c r="F1105" s="79" t="b">
        <v>1</v>
      </c>
      <c r="G1105" s="79" t="b">
        <v>0</v>
      </c>
    </row>
    <row r="1106" spans="1:7" ht="15">
      <c r="A1106" s="111" t="s">
        <v>2019</v>
      </c>
      <c r="B1106" s="79">
        <v>2</v>
      </c>
      <c r="C1106" s="115">
        <v>0.002195668654088687</v>
      </c>
      <c r="D1106" s="79" t="s">
        <v>1399</v>
      </c>
      <c r="E1106" s="79" t="b">
        <v>0</v>
      </c>
      <c r="F1106" s="79" t="b">
        <v>0</v>
      </c>
      <c r="G1106" s="79" t="b">
        <v>0</v>
      </c>
    </row>
    <row r="1107" spans="1:7" ht="15">
      <c r="A1107" s="111" t="s">
        <v>1468</v>
      </c>
      <c r="B1107" s="79">
        <v>2</v>
      </c>
      <c r="C1107" s="115">
        <v>0.002195668654088687</v>
      </c>
      <c r="D1107" s="79" t="s">
        <v>1399</v>
      </c>
      <c r="E1107" s="79" t="b">
        <v>0</v>
      </c>
      <c r="F1107" s="79" t="b">
        <v>0</v>
      </c>
      <c r="G1107" s="79" t="b">
        <v>0</v>
      </c>
    </row>
    <row r="1108" spans="1:7" ht="15">
      <c r="A1108" s="111" t="s">
        <v>1873</v>
      </c>
      <c r="B1108" s="79">
        <v>2</v>
      </c>
      <c r="C1108" s="115">
        <v>0.002195668654088687</v>
      </c>
      <c r="D1108" s="79" t="s">
        <v>1399</v>
      </c>
      <c r="E1108" s="79" t="b">
        <v>0</v>
      </c>
      <c r="F1108" s="79" t="b">
        <v>0</v>
      </c>
      <c r="G1108" s="79" t="b">
        <v>0</v>
      </c>
    </row>
    <row r="1109" spans="1:7" ht="15">
      <c r="A1109" s="111" t="s">
        <v>2020</v>
      </c>
      <c r="B1109" s="79">
        <v>2</v>
      </c>
      <c r="C1109" s="115">
        <v>0.002195668654088687</v>
      </c>
      <c r="D1109" s="79" t="s">
        <v>1399</v>
      </c>
      <c r="E1109" s="79" t="b">
        <v>0</v>
      </c>
      <c r="F1109" s="79" t="b">
        <v>0</v>
      </c>
      <c r="G1109" s="79" t="b">
        <v>0</v>
      </c>
    </row>
    <row r="1110" spans="1:7" ht="15">
      <c r="A1110" s="111" t="s">
        <v>2021</v>
      </c>
      <c r="B1110" s="79">
        <v>2</v>
      </c>
      <c r="C1110" s="115">
        <v>0.002195668654088687</v>
      </c>
      <c r="D1110" s="79" t="s">
        <v>1399</v>
      </c>
      <c r="E1110" s="79" t="b">
        <v>0</v>
      </c>
      <c r="F1110" s="79" t="b">
        <v>0</v>
      </c>
      <c r="G1110" s="79" t="b">
        <v>0</v>
      </c>
    </row>
    <row r="1111" spans="1:7" ht="15">
      <c r="A1111" s="111" t="s">
        <v>2022</v>
      </c>
      <c r="B1111" s="79">
        <v>2</v>
      </c>
      <c r="C1111" s="115">
        <v>0.002195668654088687</v>
      </c>
      <c r="D1111" s="79" t="s">
        <v>1399</v>
      </c>
      <c r="E1111" s="79" t="b">
        <v>0</v>
      </c>
      <c r="F1111" s="79" t="b">
        <v>0</v>
      </c>
      <c r="G1111" s="79" t="b">
        <v>0</v>
      </c>
    </row>
    <row r="1112" spans="1:7" ht="15">
      <c r="A1112" s="111" t="s">
        <v>2023</v>
      </c>
      <c r="B1112" s="79">
        <v>2</v>
      </c>
      <c r="C1112" s="115">
        <v>0.002195668654088687</v>
      </c>
      <c r="D1112" s="79" t="s">
        <v>1399</v>
      </c>
      <c r="E1112" s="79" t="b">
        <v>0</v>
      </c>
      <c r="F1112" s="79" t="b">
        <v>0</v>
      </c>
      <c r="G1112" s="79" t="b">
        <v>0</v>
      </c>
    </row>
    <row r="1113" spans="1:7" ht="15">
      <c r="A1113" s="111" t="s">
        <v>1741</v>
      </c>
      <c r="B1113" s="79">
        <v>2</v>
      </c>
      <c r="C1113" s="115">
        <v>0.002195668654088687</v>
      </c>
      <c r="D1113" s="79" t="s">
        <v>1399</v>
      </c>
      <c r="E1113" s="79" t="b">
        <v>0</v>
      </c>
      <c r="F1113" s="79" t="b">
        <v>0</v>
      </c>
      <c r="G1113" s="79" t="b">
        <v>0</v>
      </c>
    </row>
    <row r="1114" spans="1:7" ht="15">
      <c r="A1114" s="111" t="s">
        <v>2024</v>
      </c>
      <c r="B1114" s="79">
        <v>2</v>
      </c>
      <c r="C1114" s="115">
        <v>0.002195668654088687</v>
      </c>
      <c r="D1114" s="79" t="s">
        <v>1399</v>
      </c>
      <c r="E1114" s="79" t="b">
        <v>0</v>
      </c>
      <c r="F1114" s="79" t="b">
        <v>0</v>
      </c>
      <c r="G1114" s="79" t="b">
        <v>0</v>
      </c>
    </row>
    <row r="1115" spans="1:7" ht="15">
      <c r="A1115" s="111" t="s">
        <v>2025</v>
      </c>
      <c r="B1115" s="79">
        <v>2</v>
      </c>
      <c r="C1115" s="115">
        <v>0.002195668654088687</v>
      </c>
      <c r="D1115" s="79" t="s">
        <v>1399</v>
      </c>
      <c r="E1115" s="79" t="b">
        <v>0</v>
      </c>
      <c r="F1115" s="79" t="b">
        <v>0</v>
      </c>
      <c r="G1115" s="79" t="b">
        <v>0</v>
      </c>
    </row>
    <row r="1116" spans="1:7" ht="15">
      <c r="A1116" s="111" t="s">
        <v>1706</v>
      </c>
      <c r="B1116" s="79">
        <v>2</v>
      </c>
      <c r="C1116" s="115">
        <v>0.002195668654088687</v>
      </c>
      <c r="D1116" s="79" t="s">
        <v>1399</v>
      </c>
      <c r="E1116" s="79" t="b">
        <v>0</v>
      </c>
      <c r="F1116" s="79" t="b">
        <v>0</v>
      </c>
      <c r="G1116" s="79" t="b">
        <v>0</v>
      </c>
    </row>
    <row r="1117" spans="1:7" ht="15">
      <c r="A1117" s="111" t="s">
        <v>1570</v>
      </c>
      <c r="B1117" s="79">
        <v>2</v>
      </c>
      <c r="C1117" s="115">
        <v>0.002195668654088687</v>
      </c>
      <c r="D1117" s="79" t="s">
        <v>1399</v>
      </c>
      <c r="E1117" s="79" t="b">
        <v>0</v>
      </c>
      <c r="F1117" s="79" t="b">
        <v>0</v>
      </c>
      <c r="G1117" s="79" t="b">
        <v>0</v>
      </c>
    </row>
    <row r="1118" spans="1:7" ht="15">
      <c r="A1118" s="111" t="s">
        <v>2018</v>
      </c>
      <c r="B1118" s="79">
        <v>2</v>
      </c>
      <c r="C1118" s="115">
        <v>0.002195668654088687</v>
      </c>
      <c r="D1118" s="79" t="s">
        <v>1399</v>
      </c>
      <c r="E1118" s="79" t="b">
        <v>0</v>
      </c>
      <c r="F1118" s="79" t="b">
        <v>0</v>
      </c>
      <c r="G1118" s="79" t="b">
        <v>0</v>
      </c>
    </row>
    <row r="1119" spans="1:7" ht="15">
      <c r="A1119" s="111" t="s">
        <v>1578</v>
      </c>
      <c r="B1119" s="79">
        <v>2</v>
      </c>
      <c r="C1119" s="115">
        <v>0.002195668654088687</v>
      </c>
      <c r="D1119" s="79" t="s">
        <v>1399</v>
      </c>
      <c r="E1119" s="79" t="b">
        <v>0</v>
      </c>
      <c r="F1119" s="79" t="b">
        <v>0</v>
      </c>
      <c r="G1119" s="79" t="b">
        <v>0</v>
      </c>
    </row>
    <row r="1120" spans="1:7" ht="15">
      <c r="A1120" s="111" t="s">
        <v>1558</v>
      </c>
      <c r="B1120" s="79">
        <v>2</v>
      </c>
      <c r="C1120" s="115">
        <v>0.002195668654088687</v>
      </c>
      <c r="D1120" s="79" t="s">
        <v>1399</v>
      </c>
      <c r="E1120" s="79" t="b">
        <v>0</v>
      </c>
      <c r="F1120" s="79" t="b">
        <v>0</v>
      </c>
      <c r="G1120" s="79" t="b">
        <v>0</v>
      </c>
    </row>
    <row r="1121" spans="1:7" ht="15">
      <c r="A1121" s="111" t="s">
        <v>2017</v>
      </c>
      <c r="B1121" s="79">
        <v>2</v>
      </c>
      <c r="C1121" s="115">
        <v>0.0026140564173464786</v>
      </c>
      <c r="D1121" s="79" t="s">
        <v>1399</v>
      </c>
      <c r="E1121" s="79" t="b">
        <v>0</v>
      </c>
      <c r="F1121" s="79" t="b">
        <v>0</v>
      </c>
      <c r="G1121" s="79" t="b">
        <v>0</v>
      </c>
    </row>
    <row r="1122" spans="1:7" ht="15">
      <c r="A1122" s="111" t="s">
        <v>1787</v>
      </c>
      <c r="B1122" s="79">
        <v>2</v>
      </c>
      <c r="C1122" s="115">
        <v>0.002195668654088687</v>
      </c>
      <c r="D1122" s="79" t="s">
        <v>1399</v>
      </c>
      <c r="E1122" s="79" t="b">
        <v>0</v>
      </c>
      <c r="F1122" s="79" t="b">
        <v>0</v>
      </c>
      <c r="G1122" s="79" t="b">
        <v>0</v>
      </c>
    </row>
    <row r="1123" spans="1:7" ht="15">
      <c r="A1123" s="111" t="s">
        <v>1931</v>
      </c>
      <c r="B1123" s="79">
        <v>2</v>
      </c>
      <c r="C1123" s="115">
        <v>0.002195668654088687</v>
      </c>
      <c r="D1123" s="79" t="s">
        <v>1399</v>
      </c>
      <c r="E1123" s="79" t="b">
        <v>0</v>
      </c>
      <c r="F1123" s="79" t="b">
        <v>0</v>
      </c>
      <c r="G1123" s="79" t="b">
        <v>0</v>
      </c>
    </row>
    <row r="1124" spans="1:7" ht="15">
      <c r="A1124" s="111" t="s">
        <v>1932</v>
      </c>
      <c r="B1124" s="79">
        <v>2</v>
      </c>
      <c r="C1124" s="115">
        <v>0.002195668654088687</v>
      </c>
      <c r="D1124" s="79" t="s">
        <v>1399</v>
      </c>
      <c r="E1124" s="79" t="b">
        <v>0</v>
      </c>
      <c r="F1124" s="79" t="b">
        <v>0</v>
      </c>
      <c r="G1124" s="79" t="b">
        <v>0</v>
      </c>
    </row>
    <row r="1125" spans="1:7" ht="15">
      <c r="A1125" s="111" t="s">
        <v>1927</v>
      </c>
      <c r="B1125" s="79">
        <v>2</v>
      </c>
      <c r="C1125" s="115">
        <v>0.002195668654088687</v>
      </c>
      <c r="D1125" s="79" t="s">
        <v>1399</v>
      </c>
      <c r="E1125" s="79" t="b">
        <v>0</v>
      </c>
      <c r="F1125" s="79" t="b">
        <v>0</v>
      </c>
      <c r="G1125" s="79" t="b">
        <v>0</v>
      </c>
    </row>
    <row r="1126" spans="1:7" ht="15">
      <c r="A1126" s="111" t="s">
        <v>1928</v>
      </c>
      <c r="B1126" s="79">
        <v>2</v>
      </c>
      <c r="C1126" s="115">
        <v>0.002195668654088687</v>
      </c>
      <c r="D1126" s="79" t="s">
        <v>1399</v>
      </c>
      <c r="E1126" s="79" t="b">
        <v>0</v>
      </c>
      <c r="F1126" s="79" t="b">
        <v>0</v>
      </c>
      <c r="G1126" s="79" t="b">
        <v>0</v>
      </c>
    </row>
    <row r="1127" spans="1:7" ht="15">
      <c r="A1127" s="111" t="s">
        <v>1688</v>
      </c>
      <c r="B1127" s="79">
        <v>2</v>
      </c>
      <c r="C1127" s="115">
        <v>0.002195668654088687</v>
      </c>
      <c r="D1127" s="79" t="s">
        <v>1399</v>
      </c>
      <c r="E1127" s="79" t="b">
        <v>0</v>
      </c>
      <c r="F1127" s="79" t="b">
        <v>0</v>
      </c>
      <c r="G1127" s="79" t="b">
        <v>0</v>
      </c>
    </row>
    <row r="1128" spans="1:7" ht="15">
      <c r="A1128" s="111" t="s">
        <v>1465</v>
      </c>
      <c r="B1128" s="79">
        <v>2</v>
      </c>
      <c r="C1128" s="115">
        <v>0.0026140564173464786</v>
      </c>
      <c r="D1128" s="79" t="s">
        <v>1399</v>
      </c>
      <c r="E1128" s="79" t="b">
        <v>0</v>
      </c>
      <c r="F1128" s="79" t="b">
        <v>0</v>
      </c>
      <c r="G1128" s="79" t="b">
        <v>0</v>
      </c>
    </row>
    <row r="1129" spans="1:7" ht="15">
      <c r="A1129" s="111" t="s">
        <v>1539</v>
      </c>
      <c r="B1129" s="79">
        <v>2</v>
      </c>
      <c r="C1129" s="115">
        <v>0.0026140564173464786</v>
      </c>
      <c r="D1129" s="79" t="s">
        <v>1399</v>
      </c>
      <c r="E1129" s="79" t="b">
        <v>0</v>
      </c>
      <c r="F1129" s="79" t="b">
        <v>0</v>
      </c>
      <c r="G1129" s="79" t="b">
        <v>0</v>
      </c>
    </row>
    <row r="1130" spans="1:7" ht="15">
      <c r="A1130" s="111" t="s">
        <v>1513</v>
      </c>
      <c r="B1130" s="79">
        <v>2</v>
      </c>
      <c r="C1130" s="115">
        <v>0.0026140564173464786</v>
      </c>
      <c r="D1130" s="79" t="s">
        <v>1399</v>
      </c>
      <c r="E1130" s="79" t="b">
        <v>0</v>
      </c>
      <c r="F1130" s="79" t="b">
        <v>0</v>
      </c>
      <c r="G1130" s="79" t="b">
        <v>0</v>
      </c>
    </row>
    <row r="1131" spans="1:7" ht="15">
      <c r="A1131" s="111" t="s">
        <v>1512</v>
      </c>
      <c r="B1131" s="79">
        <v>2</v>
      </c>
      <c r="C1131" s="115">
        <v>0.002195668654088687</v>
      </c>
      <c r="D1131" s="79" t="s">
        <v>1399</v>
      </c>
      <c r="E1131" s="79" t="b">
        <v>0</v>
      </c>
      <c r="F1131" s="79" t="b">
        <v>0</v>
      </c>
      <c r="G1131" s="79" t="b">
        <v>0</v>
      </c>
    </row>
    <row r="1132" spans="1:7" ht="15">
      <c r="A1132" s="111" t="s">
        <v>1934</v>
      </c>
      <c r="B1132" s="79">
        <v>2</v>
      </c>
      <c r="C1132" s="115">
        <v>0.0026140564173464786</v>
      </c>
      <c r="D1132" s="79" t="s">
        <v>1399</v>
      </c>
      <c r="E1132" s="79" t="b">
        <v>0</v>
      </c>
      <c r="F1132" s="79" t="b">
        <v>0</v>
      </c>
      <c r="G1132" s="79" t="b">
        <v>0</v>
      </c>
    </row>
    <row r="1133" spans="1:7" ht="15">
      <c r="A1133" s="111" t="s">
        <v>1559</v>
      </c>
      <c r="B1133" s="79">
        <v>2</v>
      </c>
      <c r="C1133" s="115">
        <v>0.002195668654088687</v>
      </c>
      <c r="D1133" s="79" t="s">
        <v>1399</v>
      </c>
      <c r="E1133" s="79" t="b">
        <v>0</v>
      </c>
      <c r="F1133" s="79" t="b">
        <v>0</v>
      </c>
      <c r="G1133" s="79" t="b">
        <v>0</v>
      </c>
    </row>
    <row r="1134" spans="1:7" ht="15">
      <c r="A1134" s="111" t="s">
        <v>1474</v>
      </c>
      <c r="B1134" s="79">
        <v>2</v>
      </c>
      <c r="C1134" s="115">
        <v>0.002195668654088687</v>
      </c>
      <c r="D1134" s="79" t="s">
        <v>1399</v>
      </c>
      <c r="E1134" s="79" t="b">
        <v>0</v>
      </c>
      <c r="F1134" s="79" t="b">
        <v>0</v>
      </c>
      <c r="G1134" s="79" t="b">
        <v>0</v>
      </c>
    </row>
    <row r="1135" spans="1:7" ht="15">
      <c r="A1135" s="111" t="s">
        <v>1929</v>
      </c>
      <c r="B1135" s="79">
        <v>2</v>
      </c>
      <c r="C1135" s="115">
        <v>0.002195668654088687</v>
      </c>
      <c r="D1135" s="79" t="s">
        <v>1399</v>
      </c>
      <c r="E1135" s="79" t="b">
        <v>0</v>
      </c>
      <c r="F1135" s="79" t="b">
        <v>0</v>
      </c>
      <c r="G1135" s="79" t="b">
        <v>0</v>
      </c>
    </row>
    <row r="1136" spans="1:7" ht="15">
      <c r="A1136" s="111" t="s">
        <v>1930</v>
      </c>
      <c r="B1136" s="79">
        <v>2</v>
      </c>
      <c r="C1136" s="115">
        <v>0.002195668654088687</v>
      </c>
      <c r="D1136" s="79" t="s">
        <v>1399</v>
      </c>
      <c r="E1136" s="79" t="b">
        <v>0</v>
      </c>
      <c r="F1136" s="79" t="b">
        <v>0</v>
      </c>
      <c r="G1136" s="79" t="b">
        <v>0</v>
      </c>
    </row>
    <row r="1137" spans="1:7" ht="15">
      <c r="A1137" s="111" t="s">
        <v>1588</v>
      </c>
      <c r="B1137" s="79">
        <v>2</v>
      </c>
      <c r="C1137" s="115">
        <v>0.0026140564173464786</v>
      </c>
      <c r="D1137" s="79" t="s">
        <v>1399</v>
      </c>
      <c r="E1137" s="79" t="b">
        <v>0</v>
      </c>
      <c r="F1137" s="79" t="b">
        <v>0</v>
      </c>
      <c r="G1137" s="79" t="b">
        <v>0</v>
      </c>
    </row>
    <row r="1138" spans="1:7" ht="15">
      <c r="A1138" s="111" t="s">
        <v>1472</v>
      </c>
      <c r="B1138" s="79">
        <v>2</v>
      </c>
      <c r="C1138" s="115">
        <v>0.002195668654088687</v>
      </c>
      <c r="D1138" s="79" t="s">
        <v>1399</v>
      </c>
      <c r="E1138" s="79" t="b">
        <v>0</v>
      </c>
      <c r="F1138" s="79" t="b">
        <v>0</v>
      </c>
      <c r="G1138" s="79" t="b">
        <v>0</v>
      </c>
    </row>
    <row r="1139" spans="1:7" ht="15">
      <c r="A1139" s="111" t="s">
        <v>1486</v>
      </c>
      <c r="B1139" s="79">
        <v>2</v>
      </c>
      <c r="C1139" s="115">
        <v>0.0026140564173464786</v>
      </c>
      <c r="D1139" s="79" t="s">
        <v>1399</v>
      </c>
      <c r="E1139" s="79" t="b">
        <v>0</v>
      </c>
      <c r="F1139" s="79" t="b">
        <v>0</v>
      </c>
      <c r="G1139" s="79" t="b">
        <v>0</v>
      </c>
    </row>
    <row r="1140" spans="1:7" ht="15">
      <c r="A1140" s="111" t="s">
        <v>1476</v>
      </c>
      <c r="B1140" s="79">
        <v>2</v>
      </c>
      <c r="C1140" s="115">
        <v>0.002195668654088687</v>
      </c>
      <c r="D1140" s="79" t="s">
        <v>1399</v>
      </c>
      <c r="E1140" s="79" t="b">
        <v>0</v>
      </c>
      <c r="F1140" s="79" t="b">
        <v>0</v>
      </c>
      <c r="G1140" s="79" t="b">
        <v>0</v>
      </c>
    </row>
    <row r="1141" spans="1:7" ht="15">
      <c r="A1141" s="111" t="s">
        <v>1529</v>
      </c>
      <c r="B1141" s="79">
        <v>2</v>
      </c>
      <c r="C1141" s="115">
        <v>0.002195668654088687</v>
      </c>
      <c r="D1141" s="79" t="s">
        <v>1399</v>
      </c>
      <c r="E1141" s="79" t="b">
        <v>0</v>
      </c>
      <c r="F1141" s="79" t="b">
        <v>0</v>
      </c>
      <c r="G1141" s="79" t="b">
        <v>0</v>
      </c>
    </row>
    <row r="1142" spans="1:7" ht="15">
      <c r="A1142" s="111" t="s">
        <v>2086</v>
      </c>
      <c r="B1142" s="79">
        <v>2</v>
      </c>
      <c r="C1142" s="115">
        <v>0.0026140564173464786</v>
      </c>
      <c r="D1142" s="79" t="s">
        <v>1399</v>
      </c>
      <c r="E1142" s="79" t="b">
        <v>0</v>
      </c>
      <c r="F1142" s="79" t="b">
        <v>0</v>
      </c>
      <c r="G1142" s="79" t="b">
        <v>0</v>
      </c>
    </row>
    <row r="1143" spans="1:7" ht="15">
      <c r="A1143" s="111" t="s">
        <v>2082</v>
      </c>
      <c r="B1143" s="79">
        <v>2</v>
      </c>
      <c r="C1143" s="115">
        <v>0.0026140564173464786</v>
      </c>
      <c r="D1143" s="79" t="s">
        <v>1399</v>
      </c>
      <c r="E1143" s="79" t="b">
        <v>0</v>
      </c>
      <c r="F1143" s="79" t="b">
        <v>0</v>
      </c>
      <c r="G1143" s="79" t="b">
        <v>0</v>
      </c>
    </row>
    <row r="1144" spans="1:7" ht="15">
      <c r="A1144" s="111" t="s">
        <v>1796</v>
      </c>
      <c r="B1144" s="79">
        <v>2</v>
      </c>
      <c r="C1144" s="115">
        <v>0.002195668654088687</v>
      </c>
      <c r="D1144" s="79" t="s">
        <v>1399</v>
      </c>
      <c r="E1144" s="79" t="b">
        <v>0</v>
      </c>
      <c r="F1144" s="79" t="b">
        <v>0</v>
      </c>
      <c r="G1144" s="79" t="b">
        <v>0</v>
      </c>
    </row>
    <row r="1145" spans="1:7" ht="15">
      <c r="A1145" s="111" t="s">
        <v>2080</v>
      </c>
      <c r="B1145" s="79">
        <v>2</v>
      </c>
      <c r="C1145" s="115">
        <v>0.002195668654088687</v>
      </c>
      <c r="D1145" s="79" t="s">
        <v>1399</v>
      </c>
      <c r="E1145" s="79" t="b">
        <v>0</v>
      </c>
      <c r="F1145" s="79" t="b">
        <v>0</v>
      </c>
      <c r="G1145" s="79" t="b">
        <v>0</v>
      </c>
    </row>
    <row r="1146" spans="1:7" ht="15">
      <c r="A1146" s="111" t="s">
        <v>1533</v>
      </c>
      <c r="B1146" s="79">
        <v>2</v>
      </c>
      <c r="C1146" s="115">
        <v>0.002195668654088687</v>
      </c>
      <c r="D1146" s="79" t="s">
        <v>1399</v>
      </c>
      <c r="E1146" s="79" t="b">
        <v>0</v>
      </c>
      <c r="F1146" s="79" t="b">
        <v>0</v>
      </c>
      <c r="G1146" s="79" t="b">
        <v>0</v>
      </c>
    </row>
    <row r="1147" spans="1:7" ht="15">
      <c r="A1147" s="111" t="s">
        <v>1438</v>
      </c>
      <c r="B1147" s="79">
        <v>11</v>
      </c>
      <c r="C1147" s="115">
        <v>0.012481274924656876</v>
      </c>
      <c r="D1147" s="79" t="s">
        <v>1401</v>
      </c>
      <c r="E1147" s="79" t="b">
        <v>1</v>
      </c>
      <c r="F1147" s="79" t="b">
        <v>0</v>
      </c>
      <c r="G1147" s="79" t="b">
        <v>0</v>
      </c>
    </row>
    <row r="1148" spans="1:7" ht="15">
      <c r="A1148" s="111" t="s">
        <v>1676</v>
      </c>
      <c r="B1148" s="79">
        <v>5</v>
      </c>
      <c r="C1148" s="115">
        <v>0.015956092445996637</v>
      </c>
      <c r="D1148" s="79" t="s">
        <v>1401</v>
      </c>
      <c r="E1148" s="79" t="b">
        <v>0</v>
      </c>
      <c r="F1148" s="79" t="b">
        <v>0</v>
      </c>
      <c r="G1148" s="79" t="b">
        <v>0</v>
      </c>
    </row>
    <row r="1149" spans="1:7" ht="15">
      <c r="A1149" s="111" t="s">
        <v>1439</v>
      </c>
      <c r="B1149" s="79">
        <v>5</v>
      </c>
      <c r="C1149" s="115">
        <v>0.015956092445996637</v>
      </c>
      <c r="D1149" s="79" t="s">
        <v>1401</v>
      </c>
      <c r="E1149" s="79" t="b">
        <v>0</v>
      </c>
      <c r="F1149" s="79" t="b">
        <v>0</v>
      </c>
      <c r="G1149" s="79" t="b">
        <v>0</v>
      </c>
    </row>
    <row r="1150" spans="1:7" ht="15">
      <c r="A1150" s="111" t="s">
        <v>638</v>
      </c>
      <c r="B1150" s="79">
        <v>3</v>
      </c>
      <c r="C1150" s="115">
        <v>0.0072966133246365845</v>
      </c>
      <c r="D1150" s="79" t="s">
        <v>1401</v>
      </c>
      <c r="E1150" s="79" t="b">
        <v>0</v>
      </c>
      <c r="F1150" s="79" t="b">
        <v>0</v>
      </c>
      <c r="G1150" s="79" t="b">
        <v>0</v>
      </c>
    </row>
    <row r="1151" spans="1:7" ht="15">
      <c r="A1151" s="111" t="s">
        <v>1883</v>
      </c>
      <c r="B1151" s="79">
        <v>3</v>
      </c>
      <c r="C1151" s="115">
        <v>0.013466284721873601</v>
      </c>
      <c r="D1151" s="79" t="s">
        <v>1401</v>
      </c>
      <c r="E1151" s="79" t="b">
        <v>0</v>
      </c>
      <c r="F1151" s="79" t="b">
        <v>0</v>
      </c>
      <c r="G1151" s="79" t="b">
        <v>0</v>
      </c>
    </row>
    <row r="1152" spans="1:7" ht="15">
      <c r="A1152" s="111" t="s">
        <v>1501</v>
      </c>
      <c r="B1152" s="79">
        <v>3</v>
      </c>
      <c r="C1152" s="115">
        <v>0.009573655467597982</v>
      </c>
      <c r="D1152" s="79" t="s">
        <v>1401</v>
      </c>
      <c r="E1152" s="79" t="b">
        <v>0</v>
      </c>
      <c r="F1152" s="79" t="b">
        <v>0</v>
      </c>
      <c r="G1152" s="79" t="b">
        <v>0</v>
      </c>
    </row>
    <row r="1153" spans="1:7" ht="15">
      <c r="A1153" s="111" t="s">
        <v>1462</v>
      </c>
      <c r="B1153" s="79">
        <v>3</v>
      </c>
      <c r="C1153" s="115">
        <v>0.013466284721873601</v>
      </c>
      <c r="D1153" s="79" t="s">
        <v>1401</v>
      </c>
      <c r="E1153" s="79" t="b">
        <v>0</v>
      </c>
      <c r="F1153" s="79" t="b">
        <v>0</v>
      </c>
      <c r="G1153" s="79" t="b">
        <v>0</v>
      </c>
    </row>
    <row r="1154" spans="1:7" ht="15">
      <c r="A1154" s="111" t="s">
        <v>1496</v>
      </c>
      <c r="B1154" s="79">
        <v>2</v>
      </c>
      <c r="C1154" s="115">
        <v>0.006382436978398654</v>
      </c>
      <c r="D1154" s="79" t="s">
        <v>1401</v>
      </c>
      <c r="E1154" s="79" t="b">
        <v>0</v>
      </c>
      <c r="F1154" s="79" t="b">
        <v>0</v>
      </c>
      <c r="G1154" s="79" t="b">
        <v>0</v>
      </c>
    </row>
    <row r="1155" spans="1:7" ht="15">
      <c r="A1155" s="111" t="s">
        <v>2060</v>
      </c>
      <c r="B1155" s="79">
        <v>2</v>
      </c>
      <c r="C1155" s="115">
        <v>0.008977523147915735</v>
      </c>
      <c r="D1155" s="79" t="s">
        <v>1401</v>
      </c>
      <c r="E1155" s="79" t="b">
        <v>0</v>
      </c>
      <c r="F1155" s="79" t="b">
        <v>1</v>
      </c>
      <c r="G1155" s="79" t="b">
        <v>0</v>
      </c>
    </row>
    <row r="1156" spans="1:7" ht="15">
      <c r="A1156" s="111" t="s">
        <v>1882</v>
      </c>
      <c r="B1156" s="79">
        <v>2</v>
      </c>
      <c r="C1156" s="115">
        <v>0.006382436978398654</v>
      </c>
      <c r="D1156" s="79" t="s">
        <v>1401</v>
      </c>
      <c r="E1156" s="79" t="b">
        <v>0</v>
      </c>
      <c r="F1156" s="79" t="b">
        <v>0</v>
      </c>
      <c r="G1156" s="79" t="b">
        <v>0</v>
      </c>
    </row>
    <row r="1157" spans="1:7" ht="15">
      <c r="A1157" s="111" t="s">
        <v>1449</v>
      </c>
      <c r="B1157" s="79">
        <v>2</v>
      </c>
      <c r="C1157" s="115">
        <v>0.006382436978398654</v>
      </c>
      <c r="D1157" s="79" t="s">
        <v>1401</v>
      </c>
      <c r="E1157" s="79" t="b">
        <v>0</v>
      </c>
      <c r="F1157" s="79" t="b">
        <v>0</v>
      </c>
      <c r="G1157" s="79" t="b">
        <v>0</v>
      </c>
    </row>
    <row r="1158" spans="1:7" ht="15">
      <c r="A1158" s="111" t="s">
        <v>1871</v>
      </c>
      <c r="B1158" s="79">
        <v>2</v>
      </c>
      <c r="C1158" s="115">
        <v>0.006382436978398654</v>
      </c>
      <c r="D1158" s="79" t="s">
        <v>1401</v>
      </c>
      <c r="E1158" s="79" t="b">
        <v>0</v>
      </c>
      <c r="F1158" s="79" t="b">
        <v>0</v>
      </c>
      <c r="G1158" s="79" t="b">
        <v>0</v>
      </c>
    </row>
    <row r="1159" spans="1:7" ht="15">
      <c r="A1159" s="111" t="s">
        <v>1788</v>
      </c>
      <c r="B1159" s="79">
        <v>2</v>
      </c>
      <c r="C1159" s="115">
        <v>0.006382436978398654</v>
      </c>
      <c r="D1159" s="79" t="s">
        <v>1401</v>
      </c>
      <c r="E1159" s="79" t="b">
        <v>0</v>
      </c>
      <c r="F1159" s="79" t="b">
        <v>0</v>
      </c>
      <c r="G1159" s="79" t="b">
        <v>0</v>
      </c>
    </row>
    <row r="1160" spans="1:7" ht="15">
      <c r="A1160" s="111" t="s">
        <v>1477</v>
      </c>
      <c r="B1160" s="79">
        <v>2</v>
      </c>
      <c r="C1160" s="115">
        <v>0.006382436978398654</v>
      </c>
      <c r="D1160" s="79" t="s">
        <v>1401</v>
      </c>
      <c r="E1160" s="79" t="b">
        <v>0</v>
      </c>
      <c r="F1160" s="79" t="b">
        <v>0</v>
      </c>
      <c r="G1160" s="79" t="b">
        <v>0</v>
      </c>
    </row>
    <row r="1161" spans="1:7" ht="15">
      <c r="A1161" s="111" t="s">
        <v>1532</v>
      </c>
      <c r="B1161" s="79">
        <v>2</v>
      </c>
      <c r="C1161" s="115">
        <v>0.006382436978398654</v>
      </c>
      <c r="D1161" s="79" t="s">
        <v>1401</v>
      </c>
      <c r="E1161" s="79" t="b">
        <v>0</v>
      </c>
      <c r="F1161" s="79" t="b">
        <v>0</v>
      </c>
      <c r="G1161" s="79" t="b">
        <v>0</v>
      </c>
    </row>
    <row r="1162" spans="1:7" ht="15">
      <c r="A1162" s="111" t="s">
        <v>1466</v>
      </c>
      <c r="B1162" s="79">
        <v>2</v>
      </c>
      <c r="C1162" s="115">
        <v>0.008977523147915735</v>
      </c>
      <c r="D1162" s="79" t="s">
        <v>1401</v>
      </c>
      <c r="E1162" s="79" t="b">
        <v>0</v>
      </c>
      <c r="F1162" s="79" t="b">
        <v>0</v>
      </c>
      <c r="G1162" s="79" t="b">
        <v>0</v>
      </c>
    </row>
    <row r="1163" spans="1:7" ht="15">
      <c r="A1163" s="111" t="s">
        <v>2035</v>
      </c>
      <c r="B1163" s="79">
        <v>2</v>
      </c>
      <c r="C1163" s="115">
        <v>0.008977523147915735</v>
      </c>
      <c r="D1163" s="79" t="s">
        <v>1401</v>
      </c>
      <c r="E1163" s="79" t="b">
        <v>0</v>
      </c>
      <c r="F1163" s="79" t="b">
        <v>1</v>
      </c>
      <c r="G1163" s="79" t="b">
        <v>0</v>
      </c>
    </row>
    <row r="1164" spans="1:7" ht="15">
      <c r="A1164" s="111" t="s">
        <v>1437</v>
      </c>
      <c r="B1164" s="79">
        <v>2</v>
      </c>
      <c r="C1164" s="115">
        <v>0.006382436978398654</v>
      </c>
      <c r="D1164" s="79" t="s">
        <v>1401</v>
      </c>
      <c r="E1164" s="79" t="b">
        <v>0</v>
      </c>
      <c r="F1164" s="79" t="b">
        <v>0</v>
      </c>
      <c r="G1164" s="79" t="b">
        <v>0</v>
      </c>
    </row>
    <row r="1165" spans="1:7" ht="15">
      <c r="A1165" s="111" t="s">
        <v>1678</v>
      </c>
      <c r="B1165" s="79">
        <v>2</v>
      </c>
      <c r="C1165" s="115">
        <v>0.008977523147915735</v>
      </c>
      <c r="D1165" s="79" t="s">
        <v>1401</v>
      </c>
      <c r="E1165" s="79" t="b">
        <v>0</v>
      </c>
      <c r="F1165" s="79" t="b">
        <v>0</v>
      </c>
      <c r="G1165" s="79" t="b">
        <v>0</v>
      </c>
    </row>
    <row r="1166" spans="1:7" ht="15">
      <c r="A1166" s="111" t="s">
        <v>1445</v>
      </c>
      <c r="B1166" s="79">
        <v>2</v>
      </c>
      <c r="C1166" s="115">
        <v>0.006382436978398654</v>
      </c>
      <c r="D1166" s="79" t="s">
        <v>1401</v>
      </c>
      <c r="E1166" s="79" t="b">
        <v>0</v>
      </c>
      <c r="F1166" s="79" t="b">
        <v>0</v>
      </c>
      <c r="G1166" s="79" t="b">
        <v>0</v>
      </c>
    </row>
    <row r="1167" spans="1:7" ht="15">
      <c r="A1167" s="111" t="s">
        <v>2045</v>
      </c>
      <c r="B1167" s="79">
        <v>2</v>
      </c>
      <c r="C1167" s="115">
        <v>0.008977523147915735</v>
      </c>
      <c r="D1167" s="79" t="s">
        <v>1401</v>
      </c>
      <c r="E1167" s="79" t="b">
        <v>0</v>
      </c>
      <c r="F1167" s="79" t="b">
        <v>1</v>
      </c>
      <c r="G1167" s="79" t="b">
        <v>0</v>
      </c>
    </row>
    <row r="1168" spans="1:7" ht="15">
      <c r="A1168" s="111" t="s">
        <v>1461</v>
      </c>
      <c r="B1168" s="79">
        <v>2</v>
      </c>
      <c r="C1168" s="115">
        <v>0.008977523147915735</v>
      </c>
      <c r="D1168" s="79" t="s">
        <v>1401</v>
      </c>
      <c r="E1168" s="79" t="b">
        <v>0</v>
      </c>
      <c r="F1168" s="79" t="b">
        <v>0</v>
      </c>
      <c r="G1168" s="79" t="b">
        <v>0</v>
      </c>
    </row>
    <row r="1169" spans="1:7" ht="15">
      <c r="A1169" s="111" t="s">
        <v>1876</v>
      </c>
      <c r="B1169" s="79">
        <v>2</v>
      </c>
      <c r="C1169" s="115">
        <v>0.008977523147915735</v>
      </c>
      <c r="D1169" s="79" t="s">
        <v>1401</v>
      </c>
      <c r="E1169" s="79" t="b">
        <v>0</v>
      </c>
      <c r="F1169" s="79" t="b">
        <v>0</v>
      </c>
      <c r="G1169" s="79" t="b">
        <v>0</v>
      </c>
    </row>
    <row r="1170" spans="1:7" ht="15">
      <c r="A1170" s="111" t="s">
        <v>1476</v>
      </c>
      <c r="B1170" s="79">
        <v>2</v>
      </c>
      <c r="C1170" s="115">
        <v>0.008977523147915735</v>
      </c>
      <c r="D1170" s="79" t="s">
        <v>1401</v>
      </c>
      <c r="E1170" s="79" t="b">
        <v>0</v>
      </c>
      <c r="F1170" s="79" t="b">
        <v>0</v>
      </c>
      <c r="G1170" s="79" t="b">
        <v>0</v>
      </c>
    </row>
    <row r="1171" spans="1:7" ht="15">
      <c r="A1171" s="111" t="s">
        <v>1442</v>
      </c>
      <c r="B1171" s="79">
        <v>2</v>
      </c>
      <c r="C1171" s="115">
        <v>0.006382436978398654</v>
      </c>
      <c r="D1171" s="79" t="s">
        <v>1401</v>
      </c>
      <c r="E1171" s="79" t="b">
        <v>0</v>
      </c>
      <c r="F1171" s="79" t="b">
        <v>0</v>
      </c>
      <c r="G1171" s="79" t="b">
        <v>0</v>
      </c>
    </row>
    <row r="1172" spans="1:7" ht="15">
      <c r="A1172" s="111" t="s">
        <v>1438</v>
      </c>
      <c r="B1172" s="79">
        <v>13</v>
      </c>
      <c r="C1172" s="115">
        <v>0.03457337075135477</v>
      </c>
      <c r="D1172" s="79" t="s">
        <v>1402</v>
      </c>
      <c r="E1172" s="79" t="b">
        <v>1</v>
      </c>
      <c r="F1172" s="79" t="b">
        <v>0</v>
      </c>
      <c r="G1172" s="79" t="b">
        <v>0</v>
      </c>
    </row>
    <row r="1173" spans="1:7" ht="15">
      <c r="A1173" s="111" t="s">
        <v>1447</v>
      </c>
      <c r="B1173" s="79">
        <v>6</v>
      </c>
      <c r="C1173" s="115">
        <v>0.02375495260409339</v>
      </c>
      <c r="D1173" s="79" t="s">
        <v>1402</v>
      </c>
      <c r="E1173" s="79" t="b">
        <v>0</v>
      </c>
      <c r="F1173" s="79" t="b">
        <v>0</v>
      </c>
      <c r="G1173" s="79" t="b">
        <v>0</v>
      </c>
    </row>
    <row r="1174" spans="1:7" ht="15">
      <c r="A1174" s="111" t="s">
        <v>1445</v>
      </c>
      <c r="B1174" s="79">
        <v>5</v>
      </c>
      <c r="C1174" s="115">
        <v>0.01979579383674449</v>
      </c>
      <c r="D1174" s="79" t="s">
        <v>1402</v>
      </c>
      <c r="E1174" s="79" t="b">
        <v>0</v>
      </c>
      <c r="F1174" s="79" t="b">
        <v>0</v>
      </c>
      <c r="G1174" s="79" t="b">
        <v>0</v>
      </c>
    </row>
    <row r="1175" spans="1:7" ht="15">
      <c r="A1175" s="111" t="s">
        <v>1676</v>
      </c>
      <c r="B1175" s="79">
        <v>4</v>
      </c>
      <c r="C1175" s="115">
        <v>0.02871492365395093</v>
      </c>
      <c r="D1175" s="79" t="s">
        <v>1402</v>
      </c>
      <c r="E1175" s="79" t="b">
        <v>0</v>
      </c>
      <c r="F1175" s="79" t="b">
        <v>0</v>
      </c>
      <c r="G1175" s="79" t="b">
        <v>0</v>
      </c>
    </row>
    <row r="1176" spans="1:7" ht="15">
      <c r="A1176" s="111" t="s">
        <v>1442</v>
      </c>
      <c r="B1176" s="79">
        <v>3</v>
      </c>
      <c r="C1176" s="115">
        <v>0.01670683452125495</v>
      </c>
      <c r="D1176" s="79" t="s">
        <v>1402</v>
      </c>
      <c r="E1176" s="79" t="b">
        <v>0</v>
      </c>
      <c r="F1176" s="79" t="b">
        <v>0</v>
      </c>
      <c r="G1176" s="79" t="b">
        <v>0</v>
      </c>
    </row>
    <row r="1177" spans="1:7" ht="15">
      <c r="A1177" s="111" t="s">
        <v>1550</v>
      </c>
      <c r="B1177" s="79">
        <v>3</v>
      </c>
      <c r="C1177" s="115">
        <v>0.01670683452125495</v>
      </c>
      <c r="D1177" s="79" t="s">
        <v>1402</v>
      </c>
      <c r="E1177" s="79" t="b">
        <v>0</v>
      </c>
      <c r="F1177" s="79" t="b">
        <v>0</v>
      </c>
      <c r="G1177" s="79" t="b">
        <v>0</v>
      </c>
    </row>
    <row r="1178" spans="1:7" ht="15">
      <c r="A1178" s="111" t="s">
        <v>1437</v>
      </c>
      <c r="B1178" s="79">
        <v>3</v>
      </c>
      <c r="C1178" s="115">
        <v>0.013881841060468619</v>
      </c>
      <c r="D1178" s="79" t="s">
        <v>1402</v>
      </c>
      <c r="E1178" s="79" t="b">
        <v>0</v>
      </c>
      <c r="F1178" s="79" t="b">
        <v>0</v>
      </c>
      <c r="G1178" s="79" t="b">
        <v>0</v>
      </c>
    </row>
    <row r="1179" spans="1:7" ht="15">
      <c r="A1179" s="111" t="s">
        <v>1776</v>
      </c>
      <c r="B1179" s="79">
        <v>3</v>
      </c>
      <c r="C1179" s="115">
        <v>0.013881841060468619</v>
      </c>
      <c r="D1179" s="79" t="s">
        <v>1402</v>
      </c>
      <c r="E1179" s="79" t="b">
        <v>0</v>
      </c>
      <c r="F1179" s="79" t="b">
        <v>0</v>
      </c>
      <c r="G1179" s="79" t="b">
        <v>0</v>
      </c>
    </row>
    <row r="1180" spans="1:7" ht="15">
      <c r="A1180" s="111" t="s">
        <v>1502</v>
      </c>
      <c r="B1180" s="79">
        <v>3</v>
      </c>
      <c r="C1180" s="115">
        <v>0.013881841060468619</v>
      </c>
      <c r="D1180" s="79" t="s">
        <v>1402</v>
      </c>
      <c r="E1180" s="79" t="b">
        <v>0</v>
      </c>
      <c r="F1180" s="79" t="b">
        <v>0</v>
      </c>
      <c r="G1180" s="79" t="b">
        <v>0</v>
      </c>
    </row>
    <row r="1181" spans="1:7" ht="15">
      <c r="A1181" s="111" t="s">
        <v>1863</v>
      </c>
      <c r="B1181" s="79">
        <v>3</v>
      </c>
      <c r="C1181" s="115">
        <v>0.013881841060468619</v>
      </c>
      <c r="D1181" s="79" t="s">
        <v>1402</v>
      </c>
      <c r="E1181" s="79" t="b">
        <v>0</v>
      </c>
      <c r="F1181" s="79" t="b">
        <v>0</v>
      </c>
      <c r="G1181" s="79" t="b">
        <v>0</v>
      </c>
    </row>
    <row r="1182" spans="1:7" ht="15">
      <c r="A1182" s="111" t="s">
        <v>1910</v>
      </c>
      <c r="B1182" s="79">
        <v>3</v>
      </c>
      <c r="C1182" s="115">
        <v>0.013881841060468619</v>
      </c>
      <c r="D1182" s="79" t="s">
        <v>1402</v>
      </c>
      <c r="E1182" s="79" t="b">
        <v>0</v>
      </c>
      <c r="F1182" s="79" t="b">
        <v>0</v>
      </c>
      <c r="G1182" s="79" t="b">
        <v>0</v>
      </c>
    </row>
    <row r="1183" spans="1:7" ht="15">
      <c r="A1183" s="111" t="s">
        <v>1943</v>
      </c>
      <c r="B1183" s="79">
        <v>2</v>
      </c>
      <c r="C1183" s="115">
        <v>0.014357461826975466</v>
      </c>
      <c r="D1183" s="79" t="s">
        <v>1402</v>
      </c>
      <c r="E1183" s="79" t="b">
        <v>0</v>
      </c>
      <c r="F1183" s="79" t="b">
        <v>0</v>
      </c>
      <c r="G1183" s="79" t="b">
        <v>0</v>
      </c>
    </row>
    <row r="1184" spans="1:7" ht="15">
      <c r="A1184" s="111" t="s">
        <v>1563</v>
      </c>
      <c r="B1184" s="79">
        <v>2</v>
      </c>
      <c r="C1184" s="115">
        <v>0.014357461826975466</v>
      </c>
      <c r="D1184" s="79" t="s">
        <v>1402</v>
      </c>
      <c r="E1184" s="79" t="b">
        <v>0</v>
      </c>
      <c r="F1184" s="79" t="b">
        <v>0</v>
      </c>
      <c r="G1184" s="79" t="b">
        <v>0</v>
      </c>
    </row>
    <row r="1185" spans="1:7" ht="15">
      <c r="A1185" s="111" t="s">
        <v>1548</v>
      </c>
      <c r="B1185" s="79">
        <v>2</v>
      </c>
      <c r="C1185" s="115">
        <v>0.011137889680836632</v>
      </c>
      <c r="D1185" s="79" t="s">
        <v>1402</v>
      </c>
      <c r="E1185" s="79" t="b">
        <v>0</v>
      </c>
      <c r="F1185" s="79" t="b">
        <v>1</v>
      </c>
      <c r="G1185" s="79" t="b">
        <v>0</v>
      </c>
    </row>
    <row r="1186" spans="1:7" ht="15">
      <c r="A1186" s="111" t="s">
        <v>1477</v>
      </c>
      <c r="B1186" s="79">
        <v>2</v>
      </c>
      <c r="C1186" s="115">
        <v>0.014357461826975466</v>
      </c>
      <c r="D1186" s="79" t="s">
        <v>1402</v>
      </c>
      <c r="E1186" s="79" t="b">
        <v>0</v>
      </c>
      <c r="F1186" s="79" t="b">
        <v>0</v>
      </c>
      <c r="G1186" s="79" t="b">
        <v>0</v>
      </c>
    </row>
    <row r="1187" spans="1:7" ht="15">
      <c r="A1187" s="111" t="s">
        <v>1948</v>
      </c>
      <c r="B1187" s="79">
        <v>2</v>
      </c>
      <c r="C1187" s="115">
        <v>0.014357461826975466</v>
      </c>
      <c r="D1187" s="79" t="s">
        <v>1402</v>
      </c>
      <c r="E1187" s="79" t="b">
        <v>0</v>
      </c>
      <c r="F1187" s="79" t="b">
        <v>0</v>
      </c>
      <c r="G1187" s="79" t="b">
        <v>0</v>
      </c>
    </row>
    <row r="1188" spans="1:7" ht="15">
      <c r="A1188" s="111" t="s">
        <v>1949</v>
      </c>
      <c r="B1188" s="79">
        <v>2</v>
      </c>
      <c r="C1188" s="115">
        <v>0.014357461826975466</v>
      </c>
      <c r="D1188" s="79" t="s">
        <v>1402</v>
      </c>
      <c r="E1188" s="79" t="b">
        <v>0</v>
      </c>
      <c r="F1188" s="79" t="b">
        <v>0</v>
      </c>
      <c r="G1188" s="79" t="b">
        <v>0</v>
      </c>
    </row>
    <row r="1189" spans="1:7" ht="15">
      <c r="A1189" s="111" t="s">
        <v>1490</v>
      </c>
      <c r="B1189" s="79">
        <v>2</v>
      </c>
      <c r="C1189" s="115">
        <v>0.011137889680836632</v>
      </c>
      <c r="D1189" s="79" t="s">
        <v>1402</v>
      </c>
      <c r="E1189" s="79" t="b">
        <v>0</v>
      </c>
      <c r="F1189" s="79" t="b">
        <v>0</v>
      </c>
      <c r="G1189" s="79" t="b">
        <v>0</v>
      </c>
    </row>
    <row r="1190" spans="1:7" ht="15">
      <c r="A1190" s="111" t="s">
        <v>1505</v>
      </c>
      <c r="B1190" s="79">
        <v>2</v>
      </c>
      <c r="C1190" s="115">
        <v>0.011137889680836632</v>
      </c>
      <c r="D1190" s="79" t="s">
        <v>1402</v>
      </c>
      <c r="E1190" s="79" t="b">
        <v>0</v>
      </c>
      <c r="F1190" s="79" t="b">
        <v>0</v>
      </c>
      <c r="G1190" s="79" t="b">
        <v>0</v>
      </c>
    </row>
    <row r="1191" spans="1:7" ht="15">
      <c r="A1191" s="111" t="s">
        <v>2049</v>
      </c>
      <c r="B1191" s="79">
        <v>2</v>
      </c>
      <c r="C1191" s="115">
        <v>0.011137889680836632</v>
      </c>
      <c r="D1191" s="79" t="s">
        <v>1402</v>
      </c>
      <c r="E1191" s="79" t="b">
        <v>0</v>
      </c>
      <c r="F1191" s="79" t="b">
        <v>0</v>
      </c>
      <c r="G1191" s="79" t="b">
        <v>0</v>
      </c>
    </row>
    <row r="1192" spans="1:7" ht="15">
      <c r="A1192" s="111" t="s">
        <v>2050</v>
      </c>
      <c r="B1192" s="79">
        <v>2</v>
      </c>
      <c r="C1192" s="115">
        <v>0.011137889680836632</v>
      </c>
      <c r="D1192" s="79" t="s">
        <v>1402</v>
      </c>
      <c r="E1192" s="79" t="b">
        <v>0</v>
      </c>
      <c r="F1192" s="79" t="b">
        <v>0</v>
      </c>
      <c r="G1192" s="79" t="b">
        <v>0</v>
      </c>
    </row>
    <row r="1193" spans="1:7" ht="15">
      <c r="A1193" s="111" t="s">
        <v>2051</v>
      </c>
      <c r="B1193" s="79">
        <v>2</v>
      </c>
      <c r="C1193" s="115">
        <v>0.011137889680836632</v>
      </c>
      <c r="D1193" s="79" t="s">
        <v>1402</v>
      </c>
      <c r="E1193" s="79" t="b">
        <v>0</v>
      </c>
      <c r="F1193" s="79" t="b">
        <v>0</v>
      </c>
      <c r="G1193" s="79" t="b">
        <v>0</v>
      </c>
    </row>
    <row r="1194" spans="1:7" ht="15">
      <c r="A1194" s="111" t="s">
        <v>1858</v>
      </c>
      <c r="B1194" s="79">
        <v>2</v>
      </c>
      <c r="C1194" s="115">
        <v>0.011137889680836632</v>
      </c>
      <c r="D1194" s="79" t="s">
        <v>1402</v>
      </c>
      <c r="E1194" s="79" t="b">
        <v>0</v>
      </c>
      <c r="F1194" s="79" t="b">
        <v>0</v>
      </c>
      <c r="G1194" s="79" t="b">
        <v>0</v>
      </c>
    </row>
    <row r="1195" spans="1:7" ht="15">
      <c r="A1195" s="111" t="s">
        <v>2052</v>
      </c>
      <c r="B1195" s="79">
        <v>2</v>
      </c>
      <c r="C1195" s="115">
        <v>0.011137889680836632</v>
      </c>
      <c r="D1195" s="79" t="s">
        <v>1402</v>
      </c>
      <c r="E1195" s="79" t="b">
        <v>0</v>
      </c>
      <c r="F1195" s="79" t="b">
        <v>0</v>
      </c>
      <c r="G1195" s="79" t="b">
        <v>0</v>
      </c>
    </row>
    <row r="1196" spans="1:7" ht="15">
      <c r="A1196" s="111" t="s">
        <v>2053</v>
      </c>
      <c r="B1196" s="79">
        <v>2</v>
      </c>
      <c r="C1196" s="115">
        <v>0.011137889680836632</v>
      </c>
      <c r="D1196" s="79" t="s">
        <v>1402</v>
      </c>
      <c r="E1196" s="79" t="b">
        <v>0</v>
      </c>
      <c r="F1196" s="79" t="b">
        <v>0</v>
      </c>
      <c r="G1196" s="79" t="b">
        <v>0</v>
      </c>
    </row>
    <row r="1197" spans="1:7" ht="15">
      <c r="A1197" s="111" t="s">
        <v>1891</v>
      </c>
      <c r="B1197" s="79">
        <v>2</v>
      </c>
      <c r="C1197" s="115">
        <v>0.011137889680836632</v>
      </c>
      <c r="D1197" s="79" t="s">
        <v>1402</v>
      </c>
      <c r="E1197" s="79" t="b">
        <v>0</v>
      </c>
      <c r="F1197" s="79" t="b">
        <v>0</v>
      </c>
      <c r="G1197" s="79" t="b">
        <v>0</v>
      </c>
    </row>
    <row r="1198" spans="1:7" ht="15">
      <c r="A1198" s="111" t="s">
        <v>1439</v>
      </c>
      <c r="B1198" s="79">
        <v>2</v>
      </c>
      <c r="C1198" s="115">
        <v>0.014357461826975466</v>
      </c>
      <c r="D1198" s="79" t="s">
        <v>1402</v>
      </c>
      <c r="E1198" s="79" t="b">
        <v>0</v>
      </c>
      <c r="F1198" s="79" t="b">
        <v>0</v>
      </c>
      <c r="G1198" s="79" t="b">
        <v>0</v>
      </c>
    </row>
    <row r="1199" spans="1:7" ht="15">
      <c r="A1199" s="111" t="s">
        <v>1685</v>
      </c>
      <c r="B1199" s="79">
        <v>2</v>
      </c>
      <c r="C1199" s="115">
        <v>0.011137889680836632</v>
      </c>
      <c r="D1199" s="79" t="s">
        <v>1402</v>
      </c>
      <c r="E1199" s="79" t="b">
        <v>0</v>
      </c>
      <c r="F1199" s="79" t="b">
        <v>0</v>
      </c>
      <c r="G1199" s="79" t="b">
        <v>0</v>
      </c>
    </row>
    <row r="1200" spans="1:7" ht="15">
      <c r="A1200" s="111" t="s">
        <v>2116</v>
      </c>
      <c r="B1200" s="79">
        <v>2</v>
      </c>
      <c r="C1200" s="115">
        <v>0.011137889680836632</v>
      </c>
      <c r="D1200" s="79" t="s">
        <v>1402</v>
      </c>
      <c r="E1200" s="79" t="b">
        <v>0</v>
      </c>
      <c r="F1200" s="79" t="b">
        <v>0</v>
      </c>
      <c r="G1200" s="79" t="b">
        <v>0</v>
      </c>
    </row>
    <row r="1201" spans="1:7" ht="15">
      <c r="A1201" s="111" t="s">
        <v>2117</v>
      </c>
      <c r="B1201" s="79">
        <v>2</v>
      </c>
      <c r="C1201" s="115">
        <v>0.011137889680836632</v>
      </c>
      <c r="D1201" s="79" t="s">
        <v>1402</v>
      </c>
      <c r="E1201" s="79" t="b">
        <v>0</v>
      </c>
      <c r="F1201" s="79" t="b">
        <v>0</v>
      </c>
      <c r="G1201" s="79" t="b">
        <v>0</v>
      </c>
    </row>
    <row r="1202" spans="1:7" ht="15">
      <c r="A1202" s="111" t="s">
        <v>1590</v>
      </c>
      <c r="B1202" s="79">
        <v>2</v>
      </c>
      <c r="C1202" s="115">
        <v>0.011137889680836632</v>
      </c>
      <c r="D1202" s="79" t="s">
        <v>1402</v>
      </c>
      <c r="E1202" s="79" t="b">
        <v>1</v>
      </c>
      <c r="F1202" s="79" t="b">
        <v>0</v>
      </c>
      <c r="G1202" s="79" t="b">
        <v>0</v>
      </c>
    </row>
    <row r="1203" spans="1:7" ht="15">
      <c r="A1203" s="111" t="s">
        <v>1439</v>
      </c>
      <c r="B1203" s="79">
        <v>11</v>
      </c>
      <c r="C1203" s="115">
        <v>0.04701371190240885</v>
      </c>
      <c r="D1203" s="79" t="s">
        <v>1403</v>
      </c>
      <c r="E1203" s="79" t="b">
        <v>0</v>
      </c>
      <c r="F1203" s="79" t="b">
        <v>0</v>
      </c>
      <c r="G1203" s="79" t="b">
        <v>0</v>
      </c>
    </row>
    <row r="1204" spans="1:7" ht="15">
      <c r="A1204" s="111" t="s">
        <v>1679</v>
      </c>
      <c r="B1204" s="79">
        <v>8</v>
      </c>
      <c r="C1204" s="115">
        <v>0.043646354719079496</v>
      </c>
      <c r="D1204" s="79" t="s">
        <v>1403</v>
      </c>
      <c r="E1204" s="79" t="b">
        <v>0</v>
      </c>
      <c r="F1204" s="79" t="b">
        <v>0</v>
      </c>
      <c r="G1204" s="79" t="b">
        <v>0</v>
      </c>
    </row>
    <row r="1205" spans="1:7" ht="15">
      <c r="A1205" s="111" t="s">
        <v>1681</v>
      </c>
      <c r="B1205" s="79">
        <v>8</v>
      </c>
      <c r="C1205" s="115">
        <v>0.043646354719079496</v>
      </c>
      <c r="D1205" s="79" t="s">
        <v>1403</v>
      </c>
      <c r="E1205" s="79" t="b">
        <v>0</v>
      </c>
      <c r="F1205" s="79" t="b">
        <v>0</v>
      </c>
      <c r="G1205" s="79" t="b">
        <v>0</v>
      </c>
    </row>
    <row r="1206" spans="1:7" ht="15">
      <c r="A1206" s="111" t="s">
        <v>1438</v>
      </c>
      <c r="B1206" s="79">
        <v>7</v>
      </c>
      <c r="C1206" s="115">
        <v>0.029917816665169267</v>
      </c>
      <c r="D1206" s="79" t="s">
        <v>1403</v>
      </c>
      <c r="E1206" s="79" t="b">
        <v>1</v>
      </c>
      <c r="F1206" s="79" t="b">
        <v>0</v>
      </c>
      <c r="G1206" s="79" t="b">
        <v>0</v>
      </c>
    </row>
    <row r="1207" spans="1:7" ht="15">
      <c r="A1207" s="111" t="s">
        <v>1727</v>
      </c>
      <c r="B1207" s="79">
        <v>4</v>
      </c>
      <c r="C1207" s="115">
        <v>0.021823177359539748</v>
      </c>
      <c r="D1207" s="79" t="s">
        <v>1403</v>
      </c>
      <c r="E1207" s="79" t="b">
        <v>0</v>
      </c>
      <c r="F1207" s="79" t="b">
        <v>0</v>
      </c>
      <c r="G1207" s="79" t="b">
        <v>0</v>
      </c>
    </row>
    <row r="1208" spans="1:7" ht="15">
      <c r="A1208" s="111" t="s">
        <v>1550</v>
      </c>
      <c r="B1208" s="79">
        <v>4</v>
      </c>
      <c r="C1208" s="115">
        <v>0.021823177359539748</v>
      </c>
      <c r="D1208" s="79" t="s">
        <v>1403</v>
      </c>
      <c r="E1208" s="79" t="b">
        <v>0</v>
      </c>
      <c r="F1208" s="79" t="b">
        <v>0</v>
      </c>
      <c r="G1208" s="79" t="b">
        <v>0</v>
      </c>
    </row>
    <row r="1209" spans="1:7" ht="15">
      <c r="A1209" s="111" t="s">
        <v>1852</v>
      </c>
      <c r="B1209" s="79">
        <v>3</v>
      </c>
      <c r="C1209" s="115">
        <v>0.012821921427929683</v>
      </c>
      <c r="D1209" s="79" t="s">
        <v>1403</v>
      </c>
      <c r="E1209" s="79" t="b">
        <v>0</v>
      </c>
      <c r="F1209" s="79" t="b">
        <v>0</v>
      </c>
      <c r="G1209" s="79" t="b">
        <v>0</v>
      </c>
    </row>
    <row r="1210" spans="1:7" ht="15">
      <c r="A1210" s="111" t="s">
        <v>1506</v>
      </c>
      <c r="B1210" s="79">
        <v>3</v>
      </c>
      <c r="C1210" s="115">
        <v>0.012821921427929683</v>
      </c>
      <c r="D1210" s="79" t="s">
        <v>1403</v>
      </c>
      <c r="E1210" s="79" t="b">
        <v>0</v>
      </c>
      <c r="F1210" s="79" t="b">
        <v>0</v>
      </c>
      <c r="G1210" s="79" t="b">
        <v>0</v>
      </c>
    </row>
    <row r="1211" spans="1:7" ht="15">
      <c r="A1211" s="111" t="s">
        <v>1853</v>
      </c>
      <c r="B1211" s="79">
        <v>3</v>
      </c>
      <c r="C1211" s="115">
        <v>0.012821921427929683</v>
      </c>
      <c r="D1211" s="79" t="s">
        <v>1403</v>
      </c>
      <c r="E1211" s="79" t="b">
        <v>0</v>
      </c>
      <c r="F1211" s="79" t="b">
        <v>0</v>
      </c>
      <c r="G1211" s="79" t="b">
        <v>0</v>
      </c>
    </row>
    <row r="1212" spans="1:7" ht="15">
      <c r="A1212" s="111" t="s">
        <v>1854</v>
      </c>
      <c r="B1212" s="79">
        <v>3</v>
      </c>
      <c r="C1212" s="115">
        <v>0.012821921427929683</v>
      </c>
      <c r="D1212" s="79" t="s">
        <v>1403</v>
      </c>
      <c r="E1212" s="79" t="b">
        <v>0</v>
      </c>
      <c r="F1212" s="79" t="b">
        <v>0</v>
      </c>
      <c r="G1212" s="79" t="b">
        <v>0</v>
      </c>
    </row>
    <row r="1213" spans="1:7" ht="15">
      <c r="A1213" s="111" t="s">
        <v>1855</v>
      </c>
      <c r="B1213" s="79">
        <v>3</v>
      </c>
      <c r="C1213" s="115">
        <v>0.012821921427929683</v>
      </c>
      <c r="D1213" s="79" t="s">
        <v>1403</v>
      </c>
      <c r="E1213" s="79" t="b">
        <v>0</v>
      </c>
      <c r="F1213" s="79" t="b">
        <v>0</v>
      </c>
      <c r="G1213" s="79" t="b">
        <v>0</v>
      </c>
    </row>
    <row r="1214" spans="1:7" ht="15">
      <c r="A1214" s="111" t="s">
        <v>1856</v>
      </c>
      <c r="B1214" s="79">
        <v>3</v>
      </c>
      <c r="C1214" s="115">
        <v>0.012821921427929683</v>
      </c>
      <c r="D1214" s="79" t="s">
        <v>1403</v>
      </c>
      <c r="E1214" s="79" t="b">
        <v>0</v>
      </c>
      <c r="F1214" s="79" t="b">
        <v>0</v>
      </c>
      <c r="G1214" s="79" t="b">
        <v>0</v>
      </c>
    </row>
    <row r="1215" spans="1:7" ht="15">
      <c r="A1215" s="111" t="s">
        <v>1505</v>
      </c>
      <c r="B1215" s="79">
        <v>3</v>
      </c>
      <c r="C1215" s="115">
        <v>0.012821921427929683</v>
      </c>
      <c r="D1215" s="79" t="s">
        <v>1403</v>
      </c>
      <c r="E1215" s="79" t="b">
        <v>0</v>
      </c>
      <c r="F1215" s="79" t="b">
        <v>0</v>
      </c>
      <c r="G1215" s="79" t="b">
        <v>0</v>
      </c>
    </row>
    <row r="1216" spans="1:7" ht="15">
      <c r="A1216" s="111" t="s">
        <v>1676</v>
      </c>
      <c r="B1216" s="79">
        <v>3</v>
      </c>
      <c r="C1216" s="115">
        <v>0.012821921427929683</v>
      </c>
      <c r="D1216" s="79" t="s">
        <v>1403</v>
      </c>
      <c r="E1216" s="79" t="b">
        <v>0</v>
      </c>
      <c r="F1216" s="79" t="b">
        <v>0</v>
      </c>
      <c r="G1216" s="79" t="b">
        <v>0</v>
      </c>
    </row>
    <row r="1217" spans="1:7" ht="15">
      <c r="A1217" s="111" t="s">
        <v>1839</v>
      </c>
      <c r="B1217" s="79">
        <v>2</v>
      </c>
      <c r="C1217" s="115">
        <v>0.010911588679769874</v>
      </c>
      <c r="D1217" s="79" t="s">
        <v>1403</v>
      </c>
      <c r="E1217" s="79" t="b">
        <v>0</v>
      </c>
      <c r="F1217" s="79" t="b">
        <v>1</v>
      </c>
      <c r="G1217" s="79" t="b">
        <v>0</v>
      </c>
    </row>
    <row r="1218" spans="1:7" ht="15">
      <c r="A1218" s="111" t="s">
        <v>1440</v>
      </c>
      <c r="B1218" s="79">
        <v>2</v>
      </c>
      <c r="C1218" s="115">
        <v>0.010911588679769874</v>
      </c>
      <c r="D1218" s="79" t="s">
        <v>1403</v>
      </c>
      <c r="E1218" s="79" t="b">
        <v>0</v>
      </c>
      <c r="F1218" s="79" t="b">
        <v>0</v>
      </c>
      <c r="G1218" s="79" t="b">
        <v>0</v>
      </c>
    </row>
    <row r="1219" spans="1:7" ht="15">
      <c r="A1219" s="111" t="s">
        <v>1740</v>
      </c>
      <c r="B1219" s="79">
        <v>2</v>
      </c>
      <c r="C1219" s="115">
        <v>0.010911588679769874</v>
      </c>
      <c r="D1219" s="79" t="s">
        <v>1403</v>
      </c>
      <c r="E1219" s="79" t="b">
        <v>0</v>
      </c>
      <c r="F1219" s="79" t="b">
        <v>0</v>
      </c>
      <c r="G1219" s="79" t="b">
        <v>0</v>
      </c>
    </row>
    <row r="1220" spans="1:7" ht="15">
      <c r="A1220" s="111" t="s">
        <v>1840</v>
      </c>
      <c r="B1220" s="79">
        <v>2</v>
      </c>
      <c r="C1220" s="115">
        <v>0.010911588679769874</v>
      </c>
      <c r="D1220" s="79" t="s">
        <v>1403</v>
      </c>
      <c r="E1220" s="79" t="b">
        <v>0</v>
      </c>
      <c r="F1220" s="79" t="b">
        <v>0</v>
      </c>
      <c r="G1220" s="79" t="b">
        <v>0</v>
      </c>
    </row>
    <row r="1221" spans="1:7" ht="15">
      <c r="A1221" s="111" t="s">
        <v>1841</v>
      </c>
      <c r="B1221" s="79">
        <v>2</v>
      </c>
      <c r="C1221" s="115">
        <v>0.010911588679769874</v>
      </c>
      <c r="D1221" s="79" t="s">
        <v>1403</v>
      </c>
      <c r="E1221" s="79" t="b">
        <v>0</v>
      </c>
      <c r="F1221" s="79" t="b">
        <v>0</v>
      </c>
      <c r="G1221" s="79" t="b">
        <v>0</v>
      </c>
    </row>
    <row r="1222" spans="1:7" ht="15">
      <c r="A1222" s="111" t="s">
        <v>1777</v>
      </c>
      <c r="B1222" s="79">
        <v>2</v>
      </c>
      <c r="C1222" s="115">
        <v>0.010911588679769874</v>
      </c>
      <c r="D1222" s="79" t="s">
        <v>1403</v>
      </c>
      <c r="E1222" s="79" t="b">
        <v>0</v>
      </c>
      <c r="F1222" s="79" t="b">
        <v>0</v>
      </c>
      <c r="G1222" s="79" t="b">
        <v>0</v>
      </c>
    </row>
    <row r="1223" spans="1:7" ht="15">
      <c r="A1223" s="111" t="s">
        <v>1842</v>
      </c>
      <c r="B1223" s="79">
        <v>2</v>
      </c>
      <c r="C1223" s="115">
        <v>0.010911588679769874</v>
      </c>
      <c r="D1223" s="79" t="s">
        <v>1403</v>
      </c>
      <c r="E1223" s="79" t="b">
        <v>0</v>
      </c>
      <c r="F1223" s="79" t="b">
        <v>0</v>
      </c>
      <c r="G1223" s="79" t="b">
        <v>0</v>
      </c>
    </row>
    <row r="1224" spans="1:7" ht="15">
      <c r="A1224" s="111" t="s">
        <v>1843</v>
      </c>
      <c r="B1224" s="79">
        <v>2</v>
      </c>
      <c r="C1224" s="115">
        <v>0.010911588679769874</v>
      </c>
      <c r="D1224" s="79" t="s">
        <v>1403</v>
      </c>
      <c r="E1224" s="79" t="b">
        <v>0</v>
      </c>
      <c r="F1224" s="79" t="b">
        <v>0</v>
      </c>
      <c r="G1224" s="79" t="b">
        <v>0</v>
      </c>
    </row>
    <row r="1225" spans="1:7" ht="15">
      <c r="A1225" s="111" t="s">
        <v>1844</v>
      </c>
      <c r="B1225" s="79">
        <v>2</v>
      </c>
      <c r="C1225" s="115">
        <v>0.010911588679769874</v>
      </c>
      <c r="D1225" s="79" t="s">
        <v>1403</v>
      </c>
      <c r="E1225" s="79" t="b">
        <v>0</v>
      </c>
      <c r="F1225" s="79" t="b">
        <v>0</v>
      </c>
      <c r="G1225" s="79" t="b">
        <v>0</v>
      </c>
    </row>
    <row r="1226" spans="1:7" ht="15">
      <c r="A1226" s="111" t="s">
        <v>1741</v>
      </c>
      <c r="B1226" s="79">
        <v>2</v>
      </c>
      <c r="C1226" s="115">
        <v>0.010911588679769874</v>
      </c>
      <c r="D1226" s="79" t="s">
        <v>1403</v>
      </c>
      <c r="E1226" s="79" t="b">
        <v>0</v>
      </c>
      <c r="F1226" s="79" t="b">
        <v>0</v>
      </c>
      <c r="G1226" s="79" t="b">
        <v>0</v>
      </c>
    </row>
    <row r="1227" spans="1:7" ht="15">
      <c r="A1227" s="111" t="s">
        <v>1541</v>
      </c>
      <c r="B1227" s="79">
        <v>2</v>
      </c>
      <c r="C1227" s="115">
        <v>0.010911588679769874</v>
      </c>
      <c r="D1227" s="79" t="s">
        <v>1403</v>
      </c>
      <c r="E1227" s="79" t="b">
        <v>0</v>
      </c>
      <c r="F1227" s="79" t="b">
        <v>0</v>
      </c>
      <c r="G1227" s="79" t="b">
        <v>0</v>
      </c>
    </row>
    <row r="1228" spans="1:7" ht="15">
      <c r="A1228" s="111" t="s">
        <v>1845</v>
      </c>
      <c r="B1228" s="79">
        <v>2</v>
      </c>
      <c r="C1228" s="115">
        <v>0.010911588679769874</v>
      </c>
      <c r="D1228" s="79" t="s">
        <v>1403</v>
      </c>
      <c r="E1228" s="79" t="b">
        <v>0</v>
      </c>
      <c r="F1228" s="79" t="b">
        <v>1</v>
      </c>
      <c r="G1228" s="79" t="b">
        <v>0</v>
      </c>
    </row>
    <row r="1229" spans="1:7" ht="15">
      <c r="A1229" s="111" t="s">
        <v>1548</v>
      </c>
      <c r="B1229" s="79">
        <v>2</v>
      </c>
      <c r="C1229" s="115">
        <v>0.010911588679769874</v>
      </c>
      <c r="D1229" s="79" t="s">
        <v>1403</v>
      </c>
      <c r="E1229" s="79" t="b">
        <v>0</v>
      </c>
      <c r="F1229" s="79" t="b">
        <v>1</v>
      </c>
      <c r="G1229" s="79" t="b">
        <v>0</v>
      </c>
    </row>
    <row r="1230" spans="1:7" ht="15">
      <c r="A1230" s="111" t="s">
        <v>1566</v>
      </c>
      <c r="B1230" s="79">
        <v>2</v>
      </c>
      <c r="C1230" s="115">
        <v>0.010911588679769874</v>
      </c>
      <c r="D1230" s="79" t="s">
        <v>1403</v>
      </c>
      <c r="E1230" s="79" t="b">
        <v>0</v>
      </c>
      <c r="F1230" s="79" t="b">
        <v>0</v>
      </c>
      <c r="G1230" s="79" t="b">
        <v>0</v>
      </c>
    </row>
    <row r="1231" spans="1:7" ht="15">
      <c r="A1231" s="111" t="s">
        <v>1846</v>
      </c>
      <c r="B1231" s="79">
        <v>2</v>
      </c>
      <c r="C1231" s="115">
        <v>0.010911588679769874</v>
      </c>
      <c r="D1231" s="79" t="s">
        <v>1403</v>
      </c>
      <c r="E1231" s="79" t="b">
        <v>0</v>
      </c>
      <c r="F1231" s="79" t="b">
        <v>0</v>
      </c>
      <c r="G1231" s="79" t="b">
        <v>0</v>
      </c>
    </row>
    <row r="1232" spans="1:7" ht="15">
      <c r="A1232" s="111" t="s">
        <v>1847</v>
      </c>
      <c r="B1232" s="79">
        <v>2</v>
      </c>
      <c r="C1232" s="115">
        <v>0.010911588679769874</v>
      </c>
      <c r="D1232" s="79" t="s">
        <v>1403</v>
      </c>
      <c r="E1232" s="79" t="b">
        <v>0</v>
      </c>
      <c r="F1232" s="79" t="b">
        <v>1</v>
      </c>
      <c r="G1232" s="79" t="b">
        <v>0</v>
      </c>
    </row>
    <row r="1233" spans="1:7" ht="15">
      <c r="A1233" s="111" t="s">
        <v>1848</v>
      </c>
      <c r="B1233" s="79">
        <v>2</v>
      </c>
      <c r="C1233" s="115">
        <v>0.010911588679769874</v>
      </c>
      <c r="D1233" s="79" t="s">
        <v>1403</v>
      </c>
      <c r="E1233" s="79" t="b">
        <v>0</v>
      </c>
      <c r="F1233" s="79" t="b">
        <v>0</v>
      </c>
      <c r="G1233" s="79" t="b">
        <v>0</v>
      </c>
    </row>
    <row r="1234" spans="1:7" ht="15">
      <c r="A1234" s="111" t="s">
        <v>1849</v>
      </c>
      <c r="B1234" s="79">
        <v>2</v>
      </c>
      <c r="C1234" s="115">
        <v>0.010911588679769874</v>
      </c>
      <c r="D1234" s="79" t="s">
        <v>1403</v>
      </c>
      <c r="E1234" s="79" t="b">
        <v>1</v>
      </c>
      <c r="F1234" s="79" t="b">
        <v>0</v>
      </c>
      <c r="G1234" s="79" t="b">
        <v>0</v>
      </c>
    </row>
    <row r="1235" spans="1:7" ht="15">
      <c r="A1235" s="111" t="s">
        <v>1850</v>
      </c>
      <c r="B1235" s="79">
        <v>2</v>
      </c>
      <c r="C1235" s="115">
        <v>0.010911588679769874</v>
      </c>
      <c r="D1235" s="79" t="s">
        <v>1403</v>
      </c>
      <c r="E1235" s="79" t="b">
        <v>0</v>
      </c>
      <c r="F1235" s="79" t="b">
        <v>1</v>
      </c>
      <c r="G1235" s="79" t="b">
        <v>0</v>
      </c>
    </row>
    <row r="1236" spans="1:7" ht="15">
      <c r="A1236" s="111" t="s">
        <v>1851</v>
      </c>
      <c r="B1236" s="79">
        <v>2</v>
      </c>
      <c r="C1236" s="115">
        <v>0.010911588679769874</v>
      </c>
      <c r="D1236" s="79" t="s">
        <v>1403</v>
      </c>
      <c r="E1236" s="79" t="b">
        <v>0</v>
      </c>
      <c r="F1236" s="79" t="b">
        <v>1</v>
      </c>
      <c r="G1236" s="79" t="b">
        <v>0</v>
      </c>
    </row>
    <row r="1237" spans="1:7" ht="15">
      <c r="A1237" s="111" t="s">
        <v>1695</v>
      </c>
      <c r="B1237" s="79">
        <v>8</v>
      </c>
      <c r="C1237" s="115">
        <v>0.031826959893989204</v>
      </c>
      <c r="D1237" s="79" t="s">
        <v>1404</v>
      </c>
      <c r="E1237" s="79" t="b">
        <v>0</v>
      </c>
      <c r="F1237" s="79" t="b">
        <v>0</v>
      </c>
      <c r="G1237" s="79" t="b">
        <v>0</v>
      </c>
    </row>
    <row r="1238" spans="1:7" ht="15">
      <c r="A1238" s="111" t="s">
        <v>1730</v>
      </c>
      <c r="B1238" s="79">
        <v>6</v>
      </c>
      <c r="C1238" s="115">
        <v>0.0238702199204919</v>
      </c>
      <c r="D1238" s="79" t="s">
        <v>1404</v>
      </c>
      <c r="E1238" s="79" t="b">
        <v>0</v>
      </c>
      <c r="F1238" s="79" t="b">
        <v>0</v>
      </c>
      <c r="G1238" s="79" t="b">
        <v>0</v>
      </c>
    </row>
    <row r="1239" spans="1:7" ht="15">
      <c r="A1239" s="111" t="s">
        <v>1742</v>
      </c>
      <c r="B1239" s="79">
        <v>5</v>
      </c>
      <c r="C1239" s="115">
        <v>0.019891849933743252</v>
      </c>
      <c r="D1239" s="79" t="s">
        <v>1404</v>
      </c>
      <c r="E1239" s="79" t="b">
        <v>0</v>
      </c>
      <c r="F1239" s="79" t="b">
        <v>0</v>
      </c>
      <c r="G1239" s="79" t="b">
        <v>0</v>
      </c>
    </row>
    <row r="1240" spans="1:7" ht="15">
      <c r="A1240" s="111" t="s">
        <v>1463</v>
      </c>
      <c r="B1240" s="79">
        <v>5</v>
      </c>
      <c r="C1240" s="115">
        <v>0.019891849933743252</v>
      </c>
      <c r="D1240" s="79" t="s">
        <v>1404</v>
      </c>
      <c r="E1240" s="79" t="b">
        <v>0</v>
      </c>
      <c r="F1240" s="79" t="b">
        <v>0</v>
      </c>
      <c r="G1240" s="79" t="b">
        <v>0</v>
      </c>
    </row>
    <row r="1241" spans="1:7" ht="15">
      <c r="A1241" s="111" t="s">
        <v>1556</v>
      </c>
      <c r="B1241" s="79">
        <v>5</v>
      </c>
      <c r="C1241" s="115">
        <v>0.009382571195424695</v>
      </c>
      <c r="D1241" s="79" t="s">
        <v>1404</v>
      </c>
      <c r="E1241" s="79" t="b">
        <v>0</v>
      </c>
      <c r="F1241" s="79" t="b">
        <v>0</v>
      </c>
      <c r="G1241" s="79" t="b">
        <v>0</v>
      </c>
    </row>
    <row r="1242" spans="1:7" ht="15">
      <c r="A1242" s="111" t="s">
        <v>1521</v>
      </c>
      <c r="B1242" s="79">
        <v>4</v>
      </c>
      <c r="C1242" s="115">
        <v>0.010608986631329734</v>
      </c>
      <c r="D1242" s="79" t="s">
        <v>1404</v>
      </c>
      <c r="E1242" s="79" t="b">
        <v>0</v>
      </c>
      <c r="F1242" s="79" t="b">
        <v>0</v>
      </c>
      <c r="G1242" s="79" t="b">
        <v>0</v>
      </c>
    </row>
    <row r="1243" spans="1:7" ht="15">
      <c r="A1243" s="111" t="s">
        <v>1782</v>
      </c>
      <c r="B1243" s="79">
        <v>4</v>
      </c>
      <c r="C1243" s="115">
        <v>0.005304493315664867</v>
      </c>
      <c r="D1243" s="79" t="s">
        <v>1404</v>
      </c>
      <c r="E1243" s="79" t="b">
        <v>0</v>
      </c>
      <c r="F1243" s="79" t="b">
        <v>0</v>
      </c>
      <c r="G1243" s="79" t="b">
        <v>0</v>
      </c>
    </row>
    <row r="1244" spans="1:7" ht="15">
      <c r="A1244" s="111" t="s">
        <v>1438</v>
      </c>
      <c r="B1244" s="79">
        <v>4</v>
      </c>
      <c r="C1244" s="115">
        <v>0.005304493315664867</v>
      </c>
      <c r="D1244" s="79" t="s">
        <v>1404</v>
      </c>
      <c r="E1244" s="79" t="b">
        <v>1</v>
      </c>
      <c r="F1244" s="79" t="b">
        <v>0</v>
      </c>
      <c r="G1244" s="79" t="b">
        <v>0</v>
      </c>
    </row>
    <row r="1245" spans="1:7" ht="15">
      <c r="A1245" s="111" t="s">
        <v>1797</v>
      </c>
      <c r="B1245" s="79">
        <v>4</v>
      </c>
      <c r="C1245" s="115">
        <v>0.010608986631329734</v>
      </c>
      <c r="D1245" s="79" t="s">
        <v>1404</v>
      </c>
      <c r="E1245" s="79" t="b">
        <v>0</v>
      </c>
      <c r="F1245" s="79" t="b">
        <v>0</v>
      </c>
      <c r="G1245" s="79" t="b">
        <v>0</v>
      </c>
    </row>
    <row r="1246" spans="1:7" ht="15">
      <c r="A1246" s="111" t="s">
        <v>1859</v>
      </c>
      <c r="B1246" s="79">
        <v>3</v>
      </c>
      <c r="C1246" s="115">
        <v>0.01193510996024595</v>
      </c>
      <c r="D1246" s="79" t="s">
        <v>1404</v>
      </c>
      <c r="E1246" s="79" t="b">
        <v>0</v>
      </c>
      <c r="F1246" s="79" t="b">
        <v>0</v>
      </c>
      <c r="G1246" s="79" t="b">
        <v>0</v>
      </c>
    </row>
    <row r="1247" spans="1:7" ht="15">
      <c r="A1247" s="111" t="s">
        <v>1860</v>
      </c>
      <c r="B1247" s="79">
        <v>3</v>
      </c>
      <c r="C1247" s="115">
        <v>0.01193510996024595</v>
      </c>
      <c r="D1247" s="79" t="s">
        <v>1404</v>
      </c>
      <c r="E1247" s="79" t="b">
        <v>0</v>
      </c>
      <c r="F1247" s="79" t="b">
        <v>0</v>
      </c>
      <c r="G1247" s="79" t="b">
        <v>0</v>
      </c>
    </row>
    <row r="1248" spans="1:7" ht="15">
      <c r="A1248" s="111" t="s">
        <v>1861</v>
      </c>
      <c r="B1248" s="79">
        <v>3</v>
      </c>
      <c r="C1248" s="115">
        <v>0.01193510996024595</v>
      </c>
      <c r="D1248" s="79" t="s">
        <v>1404</v>
      </c>
      <c r="E1248" s="79" t="b">
        <v>0</v>
      </c>
      <c r="F1248" s="79" t="b">
        <v>0</v>
      </c>
      <c r="G1248" s="79" t="b">
        <v>0</v>
      </c>
    </row>
    <row r="1249" spans="1:7" ht="15">
      <c r="A1249" s="111" t="s">
        <v>1862</v>
      </c>
      <c r="B1249" s="79">
        <v>3</v>
      </c>
      <c r="C1249" s="115">
        <v>0.005629542717254817</v>
      </c>
      <c r="D1249" s="79" t="s">
        <v>1404</v>
      </c>
      <c r="E1249" s="79" t="b">
        <v>0</v>
      </c>
      <c r="F1249" s="79" t="b">
        <v>0</v>
      </c>
      <c r="G1249" s="79" t="b">
        <v>0</v>
      </c>
    </row>
    <row r="1250" spans="1:7" ht="15">
      <c r="A1250" s="111" t="s">
        <v>1857</v>
      </c>
      <c r="B1250" s="79">
        <v>3</v>
      </c>
      <c r="C1250" s="115">
        <v>0.005629542717254817</v>
      </c>
      <c r="D1250" s="79" t="s">
        <v>1404</v>
      </c>
      <c r="E1250" s="79" t="b">
        <v>0</v>
      </c>
      <c r="F1250" s="79" t="b">
        <v>0</v>
      </c>
      <c r="G1250" s="79" t="b">
        <v>0</v>
      </c>
    </row>
    <row r="1251" spans="1:7" ht="15">
      <c r="A1251" s="111" t="s">
        <v>1950</v>
      </c>
      <c r="B1251" s="79">
        <v>2</v>
      </c>
      <c r="C1251" s="115">
        <v>0.005304493315664867</v>
      </c>
      <c r="D1251" s="79" t="s">
        <v>1404</v>
      </c>
      <c r="E1251" s="79" t="b">
        <v>0</v>
      </c>
      <c r="F1251" s="79" t="b">
        <v>0</v>
      </c>
      <c r="G1251" s="79" t="b">
        <v>0</v>
      </c>
    </row>
    <row r="1252" spans="1:7" ht="15">
      <c r="A1252" s="111" t="s">
        <v>1951</v>
      </c>
      <c r="B1252" s="79">
        <v>2</v>
      </c>
      <c r="C1252" s="115">
        <v>0.005304493315664867</v>
      </c>
      <c r="D1252" s="79" t="s">
        <v>1404</v>
      </c>
      <c r="E1252" s="79" t="b">
        <v>0</v>
      </c>
      <c r="F1252" s="79" t="b">
        <v>0</v>
      </c>
      <c r="G1252" s="79" t="b">
        <v>0</v>
      </c>
    </row>
    <row r="1253" spans="1:7" ht="15">
      <c r="A1253" s="111" t="s">
        <v>1952</v>
      </c>
      <c r="B1253" s="79">
        <v>2</v>
      </c>
      <c r="C1253" s="115">
        <v>0.005304493315664867</v>
      </c>
      <c r="D1253" s="79" t="s">
        <v>1404</v>
      </c>
      <c r="E1253" s="79" t="b">
        <v>0</v>
      </c>
      <c r="F1253" s="79" t="b">
        <v>0</v>
      </c>
      <c r="G1253" s="79" t="b">
        <v>0</v>
      </c>
    </row>
    <row r="1254" spans="1:7" ht="15">
      <c r="A1254" s="111" t="s">
        <v>1953</v>
      </c>
      <c r="B1254" s="79">
        <v>2</v>
      </c>
      <c r="C1254" s="115">
        <v>0.005304493315664867</v>
      </c>
      <c r="D1254" s="79" t="s">
        <v>1404</v>
      </c>
      <c r="E1254" s="79" t="b">
        <v>0</v>
      </c>
      <c r="F1254" s="79" t="b">
        <v>0</v>
      </c>
      <c r="G1254" s="79" t="b">
        <v>0</v>
      </c>
    </row>
    <row r="1255" spans="1:7" ht="15">
      <c r="A1255" s="111" t="s">
        <v>1954</v>
      </c>
      <c r="B1255" s="79">
        <v>2</v>
      </c>
      <c r="C1255" s="115">
        <v>0.005304493315664867</v>
      </c>
      <c r="D1255" s="79" t="s">
        <v>1404</v>
      </c>
      <c r="E1255" s="79" t="b">
        <v>0</v>
      </c>
      <c r="F1255" s="79" t="b">
        <v>0</v>
      </c>
      <c r="G1255" s="79" t="b">
        <v>0</v>
      </c>
    </row>
    <row r="1256" spans="1:7" ht="15">
      <c r="A1256" s="111" t="s">
        <v>1520</v>
      </c>
      <c r="B1256" s="79">
        <v>2</v>
      </c>
      <c r="C1256" s="115">
        <v>0.005304493315664867</v>
      </c>
      <c r="D1256" s="79" t="s">
        <v>1404</v>
      </c>
      <c r="E1256" s="79" t="b">
        <v>0</v>
      </c>
      <c r="F1256" s="79" t="b">
        <v>0</v>
      </c>
      <c r="G1256" s="79" t="b">
        <v>0</v>
      </c>
    </row>
    <row r="1257" spans="1:7" ht="15">
      <c r="A1257" s="111" t="s">
        <v>1955</v>
      </c>
      <c r="B1257" s="79">
        <v>2</v>
      </c>
      <c r="C1257" s="115">
        <v>0.005304493315664867</v>
      </c>
      <c r="D1257" s="79" t="s">
        <v>1404</v>
      </c>
      <c r="E1257" s="79" t="b">
        <v>0</v>
      </c>
      <c r="F1257" s="79" t="b">
        <v>0</v>
      </c>
      <c r="G1257" s="79" t="b">
        <v>0</v>
      </c>
    </row>
    <row r="1258" spans="1:7" ht="15">
      <c r="A1258" s="111" t="s">
        <v>1439</v>
      </c>
      <c r="B1258" s="79">
        <v>2</v>
      </c>
      <c r="C1258" s="115">
        <v>0.005304493315664867</v>
      </c>
      <c r="D1258" s="79" t="s">
        <v>1404</v>
      </c>
      <c r="E1258" s="79" t="b">
        <v>0</v>
      </c>
      <c r="F1258" s="79" t="b">
        <v>0</v>
      </c>
      <c r="G1258" s="79" t="b">
        <v>0</v>
      </c>
    </row>
    <row r="1259" spans="1:7" ht="15">
      <c r="A1259" s="111" t="s">
        <v>1957</v>
      </c>
      <c r="B1259" s="79">
        <v>2</v>
      </c>
      <c r="C1259" s="115">
        <v>0.007956739973497301</v>
      </c>
      <c r="D1259" s="79" t="s">
        <v>1404</v>
      </c>
      <c r="E1259" s="79" t="b">
        <v>0</v>
      </c>
      <c r="F1259" s="79" t="b">
        <v>0</v>
      </c>
      <c r="G1259" s="79" t="b">
        <v>0</v>
      </c>
    </row>
    <row r="1260" spans="1:7" ht="15">
      <c r="A1260" s="111" t="s">
        <v>1540</v>
      </c>
      <c r="B1260" s="79">
        <v>2</v>
      </c>
      <c r="C1260" s="115">
        <v>0.007956739973497301</v>
      </c>
      <c r="D1260" s="79" t="s">
        <v>1404</v>
      </c>
      <c r="E1260" s="79" t="b">
        <v>0</v>
      </c>
      <c r="F1260" s="79" t="b">
        <v>0</v>
      </c>
      <c r="G1260" s="79" t="b">
        <v>0</v>
      </c>
    </row>
    <row r="1261" spans="1:7" ht="15">
      <c r="A1261" s="111" t="s">
        <v>1958</v>
      </c>
      <c r="B1261" s="79">
        <v>2</v>
      </c>
      <c r="C1261" s="115">
        <v>0.007956739973497301</v>
      </c>
      <c r="D1261" s="79" t="s">
        <v>1404</v>
      </c>
      <c r="E1261" s="79" t="b">
        <v>0</v>
      </c>
      <c r="F1261" s="79" t="b">
        <v>0</v>
      </c>
      <c r="G1261" s="79" t="b">
        <v>0</v>
      </c>
    </row>
    <row r="1262" spans="1:7" ht="15">
      <c r="A1262" s="111" t="s">
        <v>1959</v>
      </c>
      <c r="B1262" s="79">
        <v>2</v>
      </c>
      <c r="C1262" s="115">
        <v>0.007956739973497301</v>
      </c>
      <c r="D1262" s="79" t="s">
        <v>1404</v>
      </c>
      <c r="E1262" s="79" t="b">
        <v>0</v>
      </c>
      <c r="F1262" s="79" t="b">
        <v>0</v>
      </c>
      <c r="G1262" s="79" t="b">
        <v>0</v>
      </c>
    </row>
    <row r="1263" spans="1:7" ht="15">
      <c r="A1263" s="111" t="s">
        <v>1960</v>
      </c>
      <c r="B1263" s="79">
        <v>2</v>
      </c>
      <c r="C1263" s="115">
        <v>0.007956739973497301</v>
      </c>
      <c r="D1263" s="79" t="s">
        <v>1404</v>
      </c>
      <c r="E1263" s="79" t="b">
        <v>0</v>
      </c>
      <c r="F1263" s="79" t="b">
        <v>0</v>
      </c>
      <c r="G1263" s="79" t="b">
        <v>0</v>
      </c>
    </row>
    <row r="1264" spans="1:7" ht="15">
      <c r="A1264" s="111" t="s">
        <v>1440</v>
      </c>
      <c r="B1264" s="79">
        <v>2</v>
      </c>
      <c r="C1264" s="115">
        <v>0.007956739973497301</v>
      </c>
      <c r="D1264" s="79" t="s">
        <v>1404</v>
      </c>
      <c r="E1264" s="79" t="b">
        <v>0</v>
      </c>
      <c r="F1264" s="79" t="b">
        <v>0</v>
      </c>
      <c r="G1264" s="79" t="b">
        <v>0</v>
      </c>
    </row>
    <row r="1265" spans="1:7" ht="15">
      <c r="A1265" s="111" t="s">
        <v>1961</v>
      </c>
      <c r="B1265" s="79">
        <v>2</v>
      </c>
      <c r="C1265" s="115">
        <v>0.007956739973497301</v>
      </c>
      <c r="D1265" s="79" t="s">
        <v>1404</v>
      </c>
      <c r="E1265" s="79" t="b">
        <v>0</v>
      </c>
      <c r="F1265" s="79" t="b">
        <v>0</v>
      </c>
      <c r="G1265" s="79" t="b">
        <v>0</v>
      </c>
    </row>
    <row r="1266" spans="1:7" ht="15">
      <c r="A1266" s="111" t="s">
        <v>1589</v>
      </c>
      <c r="B1266" s="79">
        <v>2</v>
      </c>
      <c r="C1266" s="115">
        <v>0.007956739973497301</v>
      </c>
      <c r="D1266" s="79" t="s">
        <v>1404</v>
      </c>
      <c r="E1266" s="79" t="b">
        <v>0</v>
      </c>
      <c r="F1266" s="79" t="b">
        <v>0</v>
      </c>
      <c r="G1266" s="79" t="b">
        <v>0</v>
      </c>
    </row>
    <row r="1267" spans="1:7" ht="15">
      <c r="A1267" s="111" t="s">
        <v>1962</v>
      </c>
      <c r="B1267" s="79">
        <v>2</v>
      </c>
      <c r="C1267" s="115">
        <v>0.007956739973497301</v>
      </c>
      <c r="D1267" s="79" t="s">
        <v>1404</v>
      </c>
      <c r="E1267" s="79" t="b">
        <v>0</v>
      </c>
      <c r="F1267" s="79" t="b">
        <v>0</v>
      </c>
      <c r="G1267" s="79" t="b">
        <v>0</v>
      </c>
    </row>
    <row r="1268" spans="1:7" ht="15">
      <c r="A1268" s="111" t="s">
        <v>1963</v>
      </c>
      <c r="B1268" s="79">
        <v>2</v>
      </c>
      <c r="C1268" s="115">
        <v>0.007956739973497301</v>
      </c>
      <c r="D1268" s="79" t="s">
        <v>1404</v>
      </c>
      <c r="E1268" s="79" t="b">
        <v>0</v>
      </c>
      <c r="F1268" s="79" t="b">
        <v>0</v>
      </c>
      <c r="G1268" s="79" t="b">
        <v>0</v>
      </c>
    </row>
    <row r="1269" spans="1:7" ht="15">
      <c r="A1269" s="111" t="s">
        <v>1964</v>
      </c>
      <c r="B1269" s="79">
        <v>2</v>
      </c>
      <c r="C1269" s="115">
        <v>0.007956739973497301</v>
      </c>
      <c r="D1269" s="79" t="s">
        <v>1404</v>
      </c>
      <c r="E1269" s="79" t="b">
        <v>0</v>
      </c>
      <c r="F1269" s="79" t="b">
        <v>0</v>
      </c>
      <c r="G1269" s="79" t="b">
        <v>0</v>
      </c>
    </row>
    <row r="1270" spans="1:7" ht="15">
      <c r="A1270" s="111" t="s">
        <v>1965</v>
      </c>
      <c r="B1270" s="79">
        <v>2</v>
      </c>
      <c r="C1270" s="115">
        <v>0.007956739973497301</v>
      </c>
      <c r="D1270" s="79" t="s">
        <v>1404</v>
      </c>
      <c r="E1270" s="79" t="b">
        <v>0</v>
      </c>
      <c r="F1270" s="79" t="b">
        <v>0</v>
      </c>
      <c r="G1270" s="79" t="b">
        <v>0</v>
      </c>
    </row>
    <row r="1271" spans="1:7" ht="15">
      <c r="A1271" s="111" t="s">
        <v>1966</v>
      </c>
      <c r="B1271" s="79">
        <v>2</v>
      </c>
      <c r="C1271" s="115">
        <v>0.007956739973497301</v>
      </c>
      <c r="D1271" s="79" t="s">
        <v>1404</v>
      </c>
      <c r="E1271" s="79" t="b">
        <v>0</v>
      </c>
      <c r="F1271" s="79" t="b">
        <v>0</v>
      </c>
      <c r="G1271" s="79" t="b">
        <v>0</v>
      </c>
    </row>
    <row r="1272" spans="1:7" ht="15">
      <c r="A1272" s="111" t="s">
        <v>1967</v>
      </c>
      <c r="B1272" s="79">
        <v>2</v>
      </c>
      <c r="C1272" s="115">
        <v>0.007956739973497301</v>
      </c>
      <c r="D1272" s="79" t="s">
        <v>1404</v>
      </c>
      <c r="E1272" s="79" t="b">
        <v>0</v>
      </c>
      <c r="F1272" s="79" t="b">
        <v>0</v>
      </c>
      <c r="G1272" s="79" t="b">
        <v>0</v>
      </c>
    </row>
    <row r="1273" spans="1:7" ht="15">
      <c r="A1273" s="111" t="s">
        <v>1968</v>
      </c>
      <c r="B1273" s="79">
        <v>2</v>
      </c>
      <c r="C1273" s="115">
        <v>0.007956739973497301</v>
      </c>
      <c r="D1273" s="79" t="s">
        <v>1404</v>
      </c>
      <c r="E1273" s="79" t="b">
        <v>0</v>
      </c>
      <c r="F1273" s="79" t="b">
        <v>0</v>
      </c>
      <c r="G1273" s="79" t="b">
        <v>0</v>
      </c>
    </row>
    <row r="1274" spans="1:7" ht="15">
      <c r="A1274" s="111" t="s">
        <v>2139</v>
      </c>
      <c r="B1274" s="79">
        <v>2</v>
      </c>
      <c r="C1274" s="115">
        <v>0.005304493315664867</v>
      </c>
      <c r="D1274" s="79" t="s">
        <v>1404</v>
      </c>
      <c r="E1274" s="79" t="b">
        <v>0</v>
      </c>
      <c r="F1274" s="79" t="b">
        <v>0</v>
      </c>
      <c r="G1274" s="79" t="b">
        <v>0</v>
      </c>
    </row>
    <row r="1275" spans="1:7" ht="15">
      <c r="A1275" s="111" t="s">
        <v>2140</v>
      </c>
      <c r="B1275" s="79">
        <v>2</v>
      </c>
      <c r="C1275" s="115">
        <v>0.005304493315664867</v>
      </c>
      <c r="D1275" s="79" t="s">
        <v>1404</v>
      </c>
      <c r="E1275" s="79" t="b">
        <v>0</v>
      </c>
      <c r="F1275" s="79" t="b">
        <v>0</v>
      </c>
      <c r="G1275" s="79" t="b">
        <v>0</v>
      </c>
    </row>
    <row r="1276" spans="1:7" ht="15">
      <c r="A1276" s="111" t="s">
        <v>2141</v>
      </c>
      <c r="B1276" s="79">
        <v>2</v>
      </c>
      <c r="C1276" s="115">
        <v>0.005304493315664867</v>
      </c>
      <c r="D1276" s="79" t="s">
        <v>1404</v>
      </c>
      <c r="E1276" s="79" t="b">
        <v>0</v>
      </c>
      <c r="F1276" s="79" t="b">
        <v>0</v>
      </c>
      <c r="G1276" s="79" t="b">
        <v>0</v>
      </c>
    </row>
    <row r="1277" spans="1:7" ht="15">
      <c r="A1277" s="111" t="s">
        <v>2142</v>
      </c>
      <c r="B1277" s="79">
        <v>2</v>
      </c>
      <c r="C1277" s="115">
        <v>0.005304493315664867</v>
      </c>
      <c r="D1277" s="79" t="s">
        <v>1404</v>
      </c>
      <c r="E1277" s="79" t="b">
        <v>0</v>
      </c>
      <c r="F1277" s="79" t="b">
        <v>0</v>
      </c>
      <c r="G1277" s="79" t="b">
        <v>0</v>
      </c>
    </row>
    <row r="1278" spans="1:7" ht="15">
      <c r="A1278" s="111" t="s">
        <v>2143</v>
      </c>
      <c r="B1278" s="79">
        <v>2</v>
      </c>
      <c r="C1278" s="115">
        <v>0.005304493315664867</v>
      </c>
      <c r="D1278" s="79" t="s">
        <v>1404</v>
      </c>
      <c r="E1278" s="79" t="b">
        <v>0</v>
      </c>
      <c r="F1278" s="79" t="b">
        <v>0</v>
      </c>
      <c r="G1278" s="79" t="b">
        <v>0</v>
      </c>
    </row>
    <row r="1279" spans="1:7" ht="15">
      <c r="A1279" s="111" t="s">
        <v>2144</v>
      </c>
      <c r="B1279" s="79">
        <v>2</v>
      </c>
      <c r="C1279" s="115">
        <v>0.005304493315664867</v>
      </c>
      <c r="D1279" s="79" t="s">
        <v>1404</v>
      </c>
      <c r="E1279" s="79" t="b">
        <v>0</v>
      </c>
      <c r="F1279" s="79" t="b">
        <v>0</v>
      </c>
      <c r="G1279" s="79" t="b">
        <v>0</v>
      </c>
    </row>
    <row r="1280" spans="1:7" ht="15">
      <c r="A1280" s="111" t="s">
        <v>2145</v>
      </c>
      <c r="B1280" s="79">
        <v>2</v>
      </c>
      <c r="C1280" s="115">
        <v>0.005304493315664867</v>
      </c>
      <c r="D1280" s="79" t="s">
        <v>1404</v>
      </c>
      <c r="E1280" s="79" t="b">
        <v>0</v>
      </c>
      <c r="F1280" s="79" t="b">
        <v>0</v>
      </c>
      <c r="G1280" s="79" t="b">
        <v>0</v>
      </c>
    </row>
    <row r="1281" spans="1:7" ht="15">
      <c r="A1281" s="111" t="s">
        <v>2146</v>
      </c>
      <c r="B1281" s="79">
        <v>2</v>
      </c>
      <c r="C1281" s="115">
        <v>0.005304493315664867</v>
      </c>
      <c r="D1281" s="79" t="s">
        <v>1404</v>
      </c>
      <c r="E1281" s="79" t="b">
        <v>0</v>
      </c>
      <c r="F1281" s="79" t="b">
        <v>0</v>
      </c>
      <c r="G1281" s="79" t="b">
        <v>0</v>
      </c>
    </row>
    <row r="1282" spans="1:7" ht="15">
      <c r="A1282" s="111" t="s">
        <v>2147</v>
      </c>
      <c r="B1282" s="79">
        <v>2</v>
      </c>
      <c r="C1282" s="115">
        <v>0.005304493315664867</v>
      </c>
      <c r="D1282" s="79" t="s">
        <v>1404</v>
      </c>
      <c r="E1282" s="79" t="b">
        <v>0</v>
      </c>
      <c r="F1282" s="79" t="b">
        <v>0</v>
      </c>
      <c r="G1282" s="79" t="b">
        <v>0</v>
      </c>
    </row>
    <row r="1283" spans="1:7" ht="15">
      <c r="A1283" s="111" t="s">
        <v>2148</v>
      </c>
      <c r="B1283" s="79">
        <v>2</v>
      </c>
      <c r="C1283" s="115">
        <v>0.005304493315664867</v>
      </c>
      <c r="D1283" s="79" t="s">
        <v>1404</v>
      </c>
      <c r="E1283" s="79" t="b">
        <v>0</v>
      </c>
      <c r="F1283" s="79" t="b">
        <v>0</v>
      </c>
      <c r="G1283" s="79" t="b">
        <v>0</v>
      </c>
    </row>
    <row r="1284" spans="1:7" ht="15">
      <c r="A1284" s="111" t="s">
        <v>2149</v>
      </c>
      <c r="B1284" s="79">
        <v>2</v>
      </c>
      <c r="C1284" s="115">
        <v>0.005304493315664867</v>
      </c>
      <c r="D1284" s="79" t="s">
        <v>1404</v>
      </c>
      <c r="E1284" s="79" t="b">
        <v>0</v>
      </c>
      <c r="F1284" s="79" t="b">
        <v>0</v>
      </c>
      <c r="G1284" s="79" t="b">
        <v>0</v>
      </c>
    </row>
    <row r="1285" spans="1:7" ht="15">
      <c r="A1285" s="111" t="s">
        <v>2150</v>
      </c>
      <c r="B1285" s="79">
        <v>2</v>
      </c>
      <c r="C1285" s="115">
        <v>0.005304493315664867</v>
      </c>
      <c r="D1285" s="79" t="s">
        <v>1404</v>
      </c>
      <c r="E1285" s="79" t="b">
        <v>0</v>
      </c>
      <c r="F1285" s="79" t="b">
        <v>0</v>
      </c>
      <c r="G1285" s="79" t="b">
        <v>0</v>
      </c>
    </row>
    <row r="1286" spans="1:7" ht="15">
      <c r="A1286" s="111" t="s">
        <v>2151</v>
      </c>
      <c r="B1286" s="79">
        <v>2</v>
      </c>
      <c r="C1286" s="115">
        <v>0.005304493315664867</v>
      </c>
      <c r="D1286" s="79" t="s">
        <v>1404</v>
      </c>
      <c r="E1286" s="79" t="b">
        <v>0</v>
      </c>
      <c r="F1286" s="79" t="b">
        <v>0</v>
      </c>
      <c r="G1286" s="79" t="b">
        <v>0</v>
      </c>
    </row>
    <row r="1287" spans="1:7" ht="15">
      <c r="A1287" s="111" t="s">
        <v>2152</v>
      </c>
      <c r="B1287" s="79">
        <v>2</v>
      </c>
      <c r="C1287" s="115">
        <v>0.005304493315664867</v>
      </c>
      <c r="D1287" s="79" t="s">
        <v>1404</v>
      </c>
      <c r="E1287" s="79" t="b">
        <v>0</v>
      </c>
      <c r="F1287" s="79" t="b">
        <v>0</v>
      </c>
      <c r="G1287" s="79" t="b">
        <v>0</v>
      </c>
    </row>
    <row r="1288" spans="1:7" ht="15">
      <c r="A1288" s="111" t="s">
        <v>2153</v>
      </c>
      <c r="B1288" s="79">
        <v>2</v>
      </c>
      <c r="C1288" s="115">
        <v>0.005304493315664867</v>
      </c>
      <c r="D1288" s="79" t="s">
        <v>1404</v>
      </c>
      <c r="E1288" s="79" t="b">
        <v>0</v>
      </c>
      <c r="F1288" s="79" t="b">
        <v>0</v>
      </c>
      <c r="G1288" s="79" t="b">
        <v>0</v>
      </c>
    </row>
    <row r="1289" spans="1:7" ht="15">
      <c r="A1289" s="111" t="s">
        <v>2154</v>
      </c>
      <c r="B1289" s="79">
        <v>2</v>
      </c>
      <c r="C1289" s="115">
        <v>0.005304493315664867</v>
      </c>
      <c r="D1289" s="79" t="s">
        <v>1404</v>
      </c>
      <c r="E1289" s="79" t="b">
        <v>0</v>
      </c>
      <c r="F1289" s="79" t="b">
        <v>0</v>
      </c>
      <c r="G1289" s="79" t="b">
        <v>0</v>
      </c>
    </row>
    <row r="1290" spans="1:7" ht="15">
      <c r="A1290" s="111" t="s">
        <v>2155</v>
      </c>
      <c r="B1290" s="79">
        <v>2</v>
      </c>
      <c r="C1290" s="115">
        <v>0.005304493315664867</v>
      </c>
      <c r="D1290" s="79" t="s">
        <v>1404</v>
      </c>
      <c r="E1290" s="79" t="b">
        <v>0</v>
      </c>
      <c r="F1290" s="79" t="b">
        <v>0</v>
      </c>
      <c r="G1290" s="79" t="b">
        <v>0</v>
      </c>
    </row>
    <row r="1291" spans="1:7" ht="15">
      <c r="A1291" s="111" t="s">
        <v>2156</v>
      </c>
      <c r="B1291" s="79">
        <v>2</v>
      </c>
      <c r="C1291" s="115">
        <v>0.005304493315664867</v>
      </c>
      <c r="D1291" s="79" t="s">
        <v>1404</v>
      </c>
      <c r="E1291" s="79" t="b">
        <v>0</v>
      </c>
      <c r="F1291" s="79" t="b">
        <v>0</v>
      </c>
      <c r="G1291" s="79" t="b">
        <v>0</v>
      </c>
    </row>
    <row r="1292" spans="1:7" ht="15">
      <c r="A1292" s="111" t="s">
        <v>2157</v>
      </c>
      <c r="B1292" s="79">
        <v>2</v>
      </c>
      <c r="C1292" s="115">
        <v>0.005304493315664867</v>
      </c>
      <c r="D1292" s="79" t="s">
        <v>1404</v>
      </c>
      <c r="E1292" s="79" t="b">
        <v>0</v>
      </c>
      <c r="F1292" s="79" t="b">
        <v>0</v>
      </c>
      <c r="G1292" s="79" t="b">
        <v>0</v>
      </c>
    </row>
    <row r="1293" spans="1:7" ht="15">
      <c r="A1293" s="111" t="s">
        <v>2158</v>
      </c>
      <c r="B1293" s="79">
        <v>2</v>
      </c>
      <c r="C1293" s="115">
        <v>0.005304493315664867</v>
      </c>
      <c r="D1293" s="79" t="s">
        <v>1404</v>
      </c>
      <c r="E1293" s="79" t="b">
        <v>0</v>
      </c>
      <c r="F1293" s="79" t="b">
        <v>0</v>
      </c>
      <c r="G1293" s="79" t="b">
        <v>0</v>
      </c>
    </row>
    <row r="1294" spans="1:7" ht="15">
      <c r="A1294" s="111" t="s">
        <v>2159</v>
      </c>
      <c r="B1294" s="79">
        <v>2</v>
      </c>
      <c r="C1294" s="115">
        <v>0.005304493315664867</v>
      </c>
      <c r="D1294" s="79" t="s">
        <v>1404</v>
      </c>
      <c r="E1294" s="79" t="b">
        <v>0</v>
      </c>
      <c r="F1294" s="79" t="b">
        <v>0</v>
      </c>
      <c r="G1294" s="79" t="b">
        <v>0</v>
      </c>
    </row>
    <row r="1295" spans="1:7" ht="15">
      <c r="A1295" s="111" t="s">
        <v>2160</v>
      </c>
      <c r="B1295" s="79">
        <v>2</v>
      </c>
      <c r="C1295" s="115">
        <v>0.005304493315664867</v>
      </c>
      <c r="D1295" s="79" t="s">
        <v>1404</v>
      </c>
      <c r="E1295" s="79" t="b">
        <v>0</v>
      </c>
      <c r="F1295" s="79" t="b">
        <v>0</v>
      </c>
      <c r="G1295" s="79" t="b">
        <v>0</v>
      </c>
    </row>
    <row r="1296" spans="1:7" ht="15">
      <c r="A1296" s="111" t="s">
        <v>2161</v>
      </c>
      <c r="B1296" s="79">
        <v>2</v>
      </c>
      <c r="C1296" s="115">
        <v>0.005304493315664867</v>
      </c>
      <c r="D1296" s="79" t="s">
        <v>1404</v>
      </c>
      <c r="E1296" s="79" t="b">
        <v>0</v>
      </c>
      <c r="F1296" s="79" t="b">
        <v>0</v>
      </c>
      <c r="G1296" s="79" t="b">
        <v>0</v>
      </c>
    </row>
    <row r="1297" spans="1:7" ht="15">
      <c r="A1297" s="111" t="s">
        <v>1557</v>
      </c>
      <c r="B1297" s="79">
        <v>2</v>
      </c>
      <c r="C1297" s="115">
        <v>0.005304493315664867</v>
      </c>
      <c r="D1297" s="79" t="s">
        <v>1404</v>
      </c>
      <c r="E1297" s="79" t="b">
        <v>0</v>
      </c>
      <c r="F1297" s="79" t="b">
        <v>0</v>
      </c>
      <c r="G1297" s="79" t="b">
        <v>0</v>
      </c>
    </row>
    <row r="1298" spans="1:7" ht="15">
      <c r="A1298" s="111" t="s">
        <v>2162</v>
      </c>
      <c r="B1298" s="79">
        <v>2</v>
      </c>
      <c r="C1298" s="115">
        <v>0.005304493315664867</v>
      </c>
      <c r="D1298" s="79" t="s">
        <v>1404</v>
      </c>
      <c r="E1298" s="79" t="b">
        <v>0</v>
      </c>
      <c r="F1298" s="79" t="b">
        <v>0</v>
      </c>
      <c r="G1298" s="79" t="b">
        <v>0</v>
      </c>
    </row>
    <row r="1299" spans="1:7" ht="15">
      <c r="A1299" s="111" t="s">
        <v>1705</v>
      </c>
      <c r="B1299" s="79">
        <v>4</v>
      </c>
      <c r="C1299" s="115">
        <v>0.022107778259557644</v>
      </c>
      <c r="D1299" s="79" t="s">
        <v>1405</v>
      </c>
      <c r="E1299" s="79" t="b">
        <v>0</v>
      </c>
      <c r="F1299" s="79" t="b">
        <v>0</v>
      </c>
      <c r="G1299" s="79" t="b">
        <v>0</v>
      </c>
    </row>
    <row r="1300" spans="1:7" ht="15">
      <c r="A1300" s="111" t="s">
        <v>1778</v>
      </c>
      <c r="B1300" s="79">
        <v>4</v>
      </c>
      <c r="C1300" s="115">
        <v>0.022107778259557644</v>
      </c>
      <c r="D1300" s="79" t="s">
        <v>1405</v>
      </c>
      <c r="E1300" s="79" t="b">
        <v>0</v>
      </c>
      <c r="F1300" s="79" t="b">
        <v>0</v>
      </c>
      <c r="G1300" s="79" t="b">
        <v>0</v>
      </c>
    </row>
    <row r="1301" spans="1:7" ht="15">
      <c r="A1301" s="111" t="s">
        <v>1438</v>
      </c>
      <c r="B1301" s="79">
        <v>3</v>
      </c>
      <c r="C1301" s="115">
        <v>0.009243697900681516</v>
      </c>
      <c r="D1301" s="79" t="s">
        <v>1405</v>
      </c>
      <c r="E1301" s="79" t="b">
        <v>1</v>
      </c>
      <c r="F1301" s="79" t="b">
        <v>0</v>
      </c>
      <c r="G1301" s="79" t="b">
        <v>0</v>
      </c>
    </row>
    <row r="1302" spans="1:7" ht="15">
      <c r="A1302" s="111" t="s">
        <v>1676</v>
      </c>
      <c r="B1302" s="79">
        <v>3</v>
      </c>
      <c r="C1302" s="115">
        <v>0.009243697900681516</v>
      </c>
      <c r="D1302" s="79" t="s">
        <v>1405</v>
      </c>
      <c r="E1302" s="79" t="b">
        <v>0</v>
      </c>
      <c r="F1302" s="79" t="b">
        <v>0</v>
      </c>
      <c r="G1302" s="79" t="b">
        <v>0</v>
      </c>
    </row>
    <row r="1303" spans="1:7" ht="15">
      <c r="A1303" s="111" t="s">
        <v>1447</v>
      </c>
      <c r="B1303" s="79">
        <v>2</v>
      </c>
      <c r="C1303" s="115">
        <v>0.0194158334537783</v>
      </c>
      <c r="D1303" s="79" t="s">
        <v>1405</v>
      </c>
      <c r="E1303" s="79" t="b">
        <v>0</v>
      </c>
      <c r="F1303" s="79" t="b">
        <v>0</v>
      </c>
      <c r="G1303" s="79" t="b">
        <v>0</v>
      </c>
    </row>
    <row r="1304" spans="1:7" ht="15">
      <c r="A1304" s="111" t="s">
        <v>1473</v>
      </c>
      <c r="B1304" s="79">
        <v>2</v>
      </c>
      <c r="C1304" s="115">
        <v>0.011053889129778822</v>
      </c>
      <c r="D1304" s="79" t="s">
        <v>1405</v>
      </c>
      <c r="E1304" s="79" t="b">
        <v>0</v>
      </c>
      <c r="F1304" s="79" t="b">
        <v>0</v>
      </c>
      <c r="G1304" s="79" t="b">
        <v>0</v>
      </c>
    </row>
    <row r="1305" spans="1:7" ht="15">
      <c r="A1305" s="111" t="s">
        <v>1458</v>
      </c>
      <c r="B1305" s="79">
        <v>2</v>
      </c>
      <c r="C1305" s="115">
        <v>0.011053889129778822</v>
      </c>
      <c r="D1305" s="79" t="s">
        <v>1405</v>
      </c>
      <c r="E1305" s="79" t="b">
        <v>0</v>
      </c>
      <c r="F1305" s="79" t="b">
        <v>0</v>
      </c>
      <c r="G1305" s="79" t="b">
        <v>0</v>
      </c>
    </row>
    <row r="1306" spans="1:7" ht="15">
      <c r="A1306" s="111" t="s">
        <v>1542</v>
      </c>
      <c r="B1306" s="79">
        <v>2</v>
      </c>
      <c r="C1306" s="115">
        <v>0.011053889129778822</v>
      </c>
      <c r="D1306" s="79" t="s">
        <v>1405</v>
      </c>
      <c r="E1306" s="79" t="b">
        <v>0</v>
      </c>
      <c r="F1306" s="79" t="b">
        <v>0</v>
      </c>
      <c r="G1306" s="79" t="b">
        <v>0</v>
      </c>
    </row>
    <row r="1307" spans="1:7" ht="15">
      <c r="A1307" s="111" t="s">
        <v>1936</v>
      </c>
      <c r="B1307" s="79">
        <v>2</v>
      </c>
      <c r="C1307" s="115">
        <v>0.011053889129778822</v>
      </c>
      <c r="D1307" s="79" t="s">
        <v>1405</v>
      </c>
      <c r="E1307" s="79" t="b">
        <v>0</v>
      </c>
      <c r="F1307" s="79" t="b">
        <v>0</v>
      </c>
      <c r="G1307" s="79" t="b">
        <v>0</v>
      </c>
    </row>
    <row r="1308" spans="1:7" ht="15">
      <c r="A1308" s="111" t="s">
        <v>1937</v>
      </c>
      <c r="B1308" s="79">
        <v>2</v>
      </c>
      <c r="C1308" s="115">
        <v>0.011053889129778822</v>
      </c>
      <c r="D1308" s="79" t="s">
        <v>1405</v>
      </c>
      <c r="E1308" s="79" t="b">
        <v>0</v>
      </c>
      <c r="F1308" s="79" t="b">
        <v>0</v>
      </c>
      <c r="G1308" s="79" t="b">
        <v>0</v>
      </c>
    </row>
    <row r="1309" spans="1:7" ht="15">
      <c r="A1309" s="111" t="s">
        <v>1739</v>
      </c>
      <c r="B1309" s="79">
        <v>2</v>
      </c>
      <c r="C1309" s="115">
        <v>0.011053889129778822</v>
      </c>
      <c r="D1309" s="79" t="s">
        <v>1405</v>
      </c>
      <c r="E1309" s="79" t="b">
        <v>0</v>
      </c>
      <c r="F1309" s="79" t="b">
        <v>0</v>
      </c>
      <c r="G1309" s="79" t="b">
        <v>0</v>
      </c>
    </row>
    <row r="1310" spans="1:7" ht="15">
      <c r="A1310" s="111" t="s">
        <v>1938</v>
      </c>
      <c r="B1310" s="79">
        <v>2</v>
      </c>
      <c r="C1310" s="115">
        <v>0.011053889129778822</v>
      </c>
      <c r="D1310" s="79" t="s">
        <v>1405</v>
      </c>
      <c r="E1310" s="79" t="b">
        <v>0</v>
      </c>
      <c r="F1310" s="79" t="b">
        <v>0</v>
      </c>
      <c r="G1310" s="79" t="b">
        <v>0</v>
      </c>
    </row>
    <row r="1311" spans="1:7" ht="15">
      <c r="A1311" s="111" t="s">
        <v>1704</v>
      </c>
      <c r="B1311" s="79">
        <v>2</v>
      </c>
      <c r="C1311" s="115">
        <v>0.011053889129778822</v>
      </c>
      <c r="D1311" s="79" t="s">
        <v>1405</v>
      </c>
      <c r="E1311" s="79" t="b">
        <v>0</v>
      </c>
      <c r="F1311" s="79" t="b">
        <v>1</v>
      </c>
      <c r="G1311" s="79" t="b">
        <v>0</v>
      </c>
    </row>
    <row r="1312" spans="1:7" ht="15">
      <c r="A1312" s="111" t="s">
        <v>1939</v>
      </c>
      <c r="B1312" s="79">
        <v>2</v>
      </c>
      <c r="C1312" s="115">
        <v>0.011053889129778822</v>
      </c>
      <c r="D1312" s="79" t="s">
        <v>1405</v>
      </c>
      <c r="E1312" s="79" t="b">
        <v>0</v>
      </c>
      <c r="F1312" s="79" t="b">
        <v>0</v>
      </c>
      <c r="G1312" s="79" t="b">
        <v>0</v>
      </c>
    </row>
    <row r="1313" spans="1:7" ht="15">
      <c r="A1313" s="111" t="s">
        <v>1738</v>
      </c>
      <c r="B1313" s="79">
        <v>2</v>
      </c>
      <c r="C1313" s="115">
        <v>0.011053889129778822</v>
      </c>
      <c r="D1313" s="79" t="s">
        <v>1405</v>
      </c>
      <c r="E1313" s="79" t="b">
        <v>0</v>
      </c>
      <c r="F1313" s="79" t="b">
        <v>0</v>
      </c>
      <c r="G1313" s="79" t="b">
        <v>0</v>
      </c>
    </row>
    <row r="1314" spans="1:7" ht="15">
      <c r="A1314" s="111" t="s">
        <v>1779</v>
      </c>
      <c r="B1314" s="79">
        <v>2</v>
      </c>
      <c r="C1314" s="115">
        <v>0.011053889129778822</v>
      </c>
      <c r="D1314" s="79" t="s">
        <v>1405</v>
      </c>
      <c r="E1314" s="79" t="b">
        <v>0</v>
      </c>
      <c r="F1314" s="79" t="b">
        <v>0</v>
      </c>
      <c r="G1314" s="79" t="b">
        <v>0</v>
      </c>
    </row>
    <row r="1315" spans="1:7" ht="15">
      <c r="A1315" s="111" t="s">
        <v>1706</v>
      </c>
      <c r="B1315" s="79">
        <v>2</v>
      </c>
      <c r="C1315" s="115">
        <v>0.011053889129778822</v>
      </c>
      <c r="D1315" s="79" t="s">
        <v>1405</v>
      </c>
      <c r="E1315" s="79" t="b">
        <v>0</v>
      </c>
      <c r="F1315" s="79" t="b">
        <v>0</v>
      </c>
      <c r="G1315" s="79" t="b">
        <v>0</v>
      </c>
    </row>
    <row r="1316" spans="1:7" ht="15">
      <c r="A1316" s="111" t="s">
        <v>1528</v>
      </c>
      <c r="B1316" s="79">
        <v>2</v>
      </c>
      <c r="C1316" s="115">
        <v>0.011053889129778822</v>
      </c>
      <c r="D1316" s="79" t="s">
        <v>1405</v>
      </c>
      <c r="E1316" s="79" t="b">
        <v>0</v>
      </c>
      <c r="F1316" s="79" t="b">
        <v>0</v>
      </c>
      <c r="G1316" s="79" t="b">
        <v>0</v>
      </c>
    </row>
    <row r="1317" spans="1:7" ht="15">
      <c r="A1317" s="111" t="s">
        <v>1803</v>
      </c>
      <c r="B1317" s="79">
        <v>2</v>
      </c>
      <c r="C1317" s="115">
        <v>0.011053889129778822</v>
      </c>
      <c r="D1317" s="79" t="s">
        <v>1405</v>
      </c>
      <c r="E1317" s="79" t="b">
        <v>0</v>
      </c>
      <c r="F1317" s="79" t="b">
        <v>0</v>
      </c>
      <c r="G1317" s="79" t="b">
        <v>0</v>
      </c>
    </row>
    <row r="1318" spans="1:7" ht="15">
      <c r="A1318" s="111" t="s">
        <v>1544</v>
      </c>
      <c r="B1318" s="79">
        <v>2</v>
      </c>
      <c r="C1318" s="115">
        <v>0.011053889129778822</v>
      </c>
      <c r="D1318" s="79" t="s">
        <v>1405</v>
      </c>
      <c r="E1318" s="79" t="b">
        <v>0</v>
      </c>
      <c r="F1318" s="79" t="b">
        <v>0</v>
      </c>
      <c r="G1318" s="79" t="b">
        <v>0</v>
      </c>
    </row>
    <row r="1319" spans="1:7" ht="15">
      <c r="A1319" s="111" t="s">
        <v>1676</v>
      </c>
      <c r="B1319" s="79">
        <v>7</v>
      </c>
      <c r="C1319" s="115">
        <v>0.01494107652593659</v>
      </c>
      <c r="D1319" s="79" t="s">
        <v>1406</v>
      </c>
      <c r="E1319" s="79" t="b">
        <v>0</v>
      </c>
      <c r="F1319" s="79" t="b">
        <v>0</v>
      </c>
      <c r="G1319" s="79" t="b">
        <v>0</v>
      </c>
    </row>
    <row r="1320" spans="1:7" ht="15">
      <c r="A1320" s="111" t="s">
        <v>1438</v>
      </c>
      <c r="B1320" s="79">
        <v>5</v>
      </c>
      <c r="C1320" s="115">
        <v>0.014458219839989772</v>
      </c>
      <c r="D1320" s="79" t="s">
        <v>1406</v>
      </c>
      <c r="E1320" s="79" t="b">
        <v>1</v>
      </c>
      <c r="F1320" s="79" t="b">
        <v>0</v>
      </c>
      <c r="G1320" s="79" t="b">
        <v>0</v>
      </c>
    </row>
    <row r="1321" spans="1:7" ht="15">
      <c r="A1321" s="111" t="s">
        <v>1477</v>
      </c>
      <c r="B1321" s="79">
        <v>4</v>
      </c>
      <c r="C1321" s="115">
        <v>0.015835454879402272</v>
      </c>
      <c r="D1321" s="79" t="s">
        <v>1406</v>
      </c>
      <c r="E1321" s="79" t="b">
        <v>0</v>
      </c>
      <c r="F1321" s="79" t="b">
        <v>0</v>
      </c>
      <c r="G1321" s="79" t="b">
        <v>0</v>
      </c>
    </row>
    <row r="1322" spans="1:7" ht="15">
      <c r="A1322" s="111" t="s">
        <v>1691</v>
      </c>
      <c r="B1322" s="79">
        <v>4</v>
      </c>
      <c r="C1322" s="115">
        <v>0.015835454879402272</v>
      </c>
      <c r="D1322" s="79" t="s">
        <v>1406</v>
      </c>
      <c r="E1322" s="79" t="b">
        <v>0</v>
      </c>
      <c r="F1322" s="79" t="b">
        <v>0</v>
      </c>
      <c r="G1322" s="79" t="b">
        <v>0</v>
      </c>
    </row>
    <row r="1323" spans="1:7" ht="15">
      <c r="A1323" s="111" t="s">
        <v>1451</v>
      </c>
      <c r="B1323" s="79">
        <v>2</v>
      </c>
      <c r="C1323" s="115">
        <v>0.011566575871991816</v>
      </c>
      <c r="D1323" s="79" t="s">
        <v>1406</v>
      </c>
      <c r="E1323" s="79" t="b">
        <v>0</v>
      </c>
      <c r="F1323" s="79" t="b">
        <v>0</v>
      </c>
      <c r="G1323" s="79" t="b">
        <v>0</v>
      </c>
    </row>
    <row r="1324" spans="1:7" ht="15">
      <c r="A1324" s="111" t="s">
        <v>1881</v>
      </c>
      <c r="B1324" s="79">
        <v>2</v>
      </c>
      <c r="C1324" s="115">
        <v>0.007917727439701136</v>
      </c>
      <c r="D1324" s="79" t="s">
        <v>1406</v>
      </c>
      <c r="E1324" s="79" t="b">
        <v>0</v>
      </c>
      <c r="F1324" s="79" t="b">
        <v>1</v>
      </c>
      <c r="G1324" s="79" t="b">
        <v>0</v>
      </c>
    </row>
    <row r="1325" spans="1:7" ht="15">
      <c r="A1325" s="111" t="s">
        <v>1716</v>
      </c>
      <c r="B1325" s="79">
        <v>2</v>
      </c>
      <c r="C1325" s="115">
        <v>0.011566575871991816</v>
      </c>
      <c r="D1325" s="79" t="s">
        <v>1406</v>
      </c>
      <c r="E1325" s="79" t="b">
        <v>0</v>
      </c>
      <c r="F1325" s="79" t="b">
        <v>1</v>
      </c>
      <c r="G1325" s="79" t="b">
        <v>0</v>
      </c>
    </row>
    <row r="1326" spans="1:7" ht="15">
      <c r="A1326" s="111" t="s">
        <v>1439</v>
      </c>
      <c r="B1326" s="79">
        <v>2</v>
      </c>
      <c r="C1326" s="115">
        <v>0.007917727439701136</v>
      </c>
      <c r="D1326" s="79" t="s">
        <v>1406</v>
      </c>
      <c r="E1326" s="79" t="b">
        <v>0</v>
      </c>
      <c r="F1326" s="79" t="b">
        <v>0</v>
      </c>
      <c r="G1326" s="79" t="b">
        <v>0</v>
      </c>
    </row>
    <row r="1327" spans="1:7" ht="15">
      <c r="A1327" s="111" t="s">
        <v>1510</v>
      </c>
      <c r="B1327" s="79">
        <v>2</v>
      </c>
      <c r="C1327" s="115">
        <v>0.011566575871991816</v>
      </c>
      <c r="D1327" s="79" t="s">
        <v>1406</v>
      </c>
      <c r="E1327" s="79" t="b">
        <v>0</v>
      </c>
      <c r="F1327" s="79" t="b">
        <v>0</v>
      </c>
      <c r="G1327" s="79" t="b">
        <v>0</v>
      </c>
    </row>
    <row r="1328" spans="1:7" ht="15">
      <c r="A1328" s="111" t="s">
        <v>1467</v>
      </c>
      <c r="B1328" s="79">
        <v>2</v>
      </c>
      <c r="C1328" s="115">
        <v>0.011566575871991816</v>
      </c>
      <c r="D1328" s="79" t="s">
        <v>1406</v>
      </c>
      <c r="E1328" s="79" t="b">
        <v>0</v>
      </c>
      <c r="F1328" s="79" t="b">
        <v>0</v>
      </c>
      <c r="G1328" s="79" t="b">
        <v>0</v>
      </c>
    </row>
    <row r="1329" spans="1:7" ht="15">
      <c r="A1329" s="111" t="s">
        <v>2132</v>
      </c>
      <c r="B1329" s="79">
        <v>2</v>
      </c>
      <c r="C1329" s="115">
        <v>0.011566575871991816</v>
      </c>
      <c r="D1329" s="79" t="s">
        <v>1406</v>
      </c>
      <c r="E1329" s="79" t="b">
        <v>0</v>
      </c>
      <c r="F1329" s="79" t="b">
        <v>1</v>
      </c>
      <c r="G1329" s="79" t="b">
        <v>0</v>
      </c>
    </row>
    <row r="1330" spans="1:7" ht="15">
      <c r="A1330" s="111" t="s">
        <v>1738</v>
      </c>
      <c r="B1330" s="79">
        <v>2</v>
      </c>
      <c r="C1330" s="115">
        <v>0.007917727439701136</v>
      </c>
      <c r="D1330" s="79" t="s">
        <v>1406</v>
      </c>
      <c r="E1330" s="79" t="b">
        <v>0</v>
      </c>
      <c r="F1330" s="79" t="b">
        <v>0</v>
      </c>
      <c r="G1330" s="79" t="b">
        <v>0</v>
      </c>
    </row>
    <row r="1331" spans="1:7" ht="15">
      <c r="A1331" s="111" t="s">
        <v>1452</v>
      </c>
      <c r="B1331" s="79">
        <v>2</v>
      </c>
      <c r="C1331" s="115">
        <v>0.007917727439701136</v>
      </c>
      <c r="D1331" s="79" t="s">
        <v>1406</v>
      </c>
      <c r="E1331" s="79" t="b">
        <v>0</v>
      </c>
      <c r="F1331" s="79" t="b">
        <v>0</v>
      </c>
      <c r="G1331" s="79" t="b">
        <v>0</v>
      </c>
    </row>
    <row r="1332" spans="1:7" ht="15">
      <c r="A1332" s="111" t="s">
        <v>1729</v>
      </c>
      <c r="B1332" s="79">
        <v>2</v>
      </c>
      <c r="C1332" s="115">
        <v>0.007917727439701136</v>
      </c>
      <c r="D1332" s="79" t="s">
        <v>1406</v>
      </c>
      <c r="E1332" s="79" t="b">
        <v>0</v>
      </c>
      <c r="F1332" s="79" t="b">
        <v>0</v>
      </c>
      <c r="G1332" s="79" t="b">
        <v>0</v>
      </c>
    </row>
    <row r="1333" spans="1:7" ht="15">
      <c r="A1333" s="111" t="s">
        <v>1499</v>
      </c>
      <c r="B1333" s="79">
        <v>2</v>
      </c>
      <c r="C1333" s="115">
        <v>0.011566575871991816</v>
      </c>
      <c r="D1333" s="79" t="s">
        <v>1406</v>
      </c>
      <c r="E1333" s="79" t="b">
        <v>0</v>
      </c>
      <c r="F1333" s="79" t="b">
        <v>0</v>
      </c>
      <c r="G1333" s="79" t="b">
        <v>0</v>
      </c>
    </row>
    <row r="1334" spans="1:7" ht="15">
      <c r="A1334" s="111" t="s">
        <v>1780</v>
      </c>
      <c r="B1334" s="79">
        <v>2</v>
      </c>
      <c r="C1334" s="115">
        <v>0.011566575871991816</v>
      </c>
      <c r="D1334" s="79" t="s">
        <v>1406</v>
      </c>
      <c r="E1334" s="79" t="b">
        <v>0</v>
      </c>
      <c r="F1334" s="79" t="b">
        <v>0</v>
      </c>
      <c r="G1334" s="79" t="b">
        <v>0</v>
      </c>
    </row>
    <row r="1335" spans="1:7" ht="15">
      <c r="A1335" s="111" t="s">
        <v>1439</v>
      </c>
      <c r="B1335" s="79">
        <v>4</v>
      </c>
      <c r="C1335" s="115">
        <v>0</v>
      </c>
      <c r="D1335" s="79" t="s">
        <v>1407</v>
      </c>
      <c r="E1335" s="79" t="b">
        <v>0</v>
      </c>
      <c r="F1335" s="79" t="b">
        <v>0</v>
      </c>
      <c r="G1335" s="79" t="b">
        <v>0</v>
      </c>
    </row>
    <row r="1336" spans="1:7" ht="15">
      <c r="A1336" s="111" t="s">
        <v>1913</v>
      </c>
      <c r="B1336" s="79">
        <v>3</v>
      </c>
      <c r="C1336" s="115">
        <v>0.004805336023396152</v>
      </c>
      <c r="D1336" s="79" t="s">
        <v>1407</v>
      </c>
      <c r="E1336" s="79" t="b">
        <v>0</v>
      </c>
      <c r="F1336" s="79" t="b">
        <v>0</v>
      </c>
      <c r="G1336" s="79" t="b">
        <v>0</v>
      </c>
    </row>
    <row r="1337" spans="1:7" ht="15">
      <c r="A1337" s="111" t="s">
        <v>1914</v>
      </c>
      <c r="B1337" s="79">
        <v>3</v>
      </c>
      <c r="C1337" s="115">
        <v>0.004805336023396152</v>
      </c>
      <c r="D1337" s="79" t="s">
        <v>1407</v>
      </c>
      <c r="E1337" s="79" t="b">
        <v>0</v>
      </c>
      <c r="F1337" s="79" t="b">
        <v>0</v>
      </c>
      <c r="G1337" s="79" t="b">
        <v>0</v>
      </c>
    </row>
    <row r="1338" spans="1:7" ht="15">
      <c r="A1338" s="111" t="s">
        <v>1915</v>
      </c>
      <c r="B1338" s="79">
        <v>3</v>
      </c>
      <c r="C1338" s="115">
        <v>0.004805336023396152</v>
      </c>
      <c r="D1338" s="79" t="s">
        <v>1407</v>
      </c>
      <c r="E1338" s="79" t="b">
        <v>0</v>
      </c>
      <c r="F1338" s="79" t="b">
        <v>0</v>
      </c>
      <c r="G1338" s="79" t="b">
        <v>0</v>
      </c>
    </row>
    <row r="1339" spans="1:7" ht="15">
      <c r="A1339" s="111" t="s">
        <v>2133</v>
      </c>
      <c r="B1339" s="79">
        <v>2</v>
      </c>
      <c r="C1339" s="115">
        <v>0.015437435675075958</v>
      </c>
      <c r="D1339" s="79" t="s">
        <v>1407</v>
      </c>
      <c r="E1339" s="79" t="b">
        <v>0</v>
      </c>
      <c r="F1339" s="79" t="b">
        <v>0</v>
      </c>
      <c r="G1339" s="79" t="b">
        <v>0</v>
      </c>
    </row>
    <row r="1340" spans="1:7" ht="15">
      <c r="A1340" s="111" t="s">
        <v>2134</v>
      </c>
      <c r="B1340" s="79">
        <v>2</v>
      </c>
      <c r="C1340" s="115">
        <v>0.015437435675075958</v>
      </c>
      <c r="D1340" s="79" t="s">
        <v>1407</v>
      </c>
      <c r="E1340" s="79" t="b">
        <v>0</v>
      </c>
      <c r="F1340" s="79" t="b">
        <v>0</v>
      </c>
      <c r="G1340" s="79" t="b">
        <v>0</v>
      </c>
    </row>
    <row r="1341" spans="1:7" ht="15">
      <c r="A1341" s="111" t="s">
        <v>1801</v>
      </c>
      <c r="B1341" s="79">
        <v>2</v>
      </c>
      <c r="C1341" s="115">
        <v>0.015437435675075958</v>
      </c>
      <c r="D1341" s="79" t="s">
        <v>1407</v>
      </c>
      <c r="E1341" s="79" t="b">
        <v>0</v>
      </c>
      <c r="F1341" s="79" t="b">
        <v>0</v>
      </c>
      <c r="G1341" s="79" t="b">
        <v>0</v>
      </c>
    </row>
    <row r="1342" spans="1:7" ht="15">
      <c r="A1342" s="111" t="s">
        <v>2135</v>
      </c>
      <c r="B1342" s="79">
        <v>2</v>
      </c>
      <c r="C1342" s="115">
        <v>0.015437435675075958</v>
      </c>
      <c r="D1342" s="79" t="s">
        <v>1407</v>
      </c>
      <c r="E1342" s="79" t="b">
        <v>0</v>
      </c>
      <c r="F1342" s="79" t="b">
        <v>0</v>
      </c>
      <c r="G1342" s="79" t="b">
        <v>0</v>
      </c>
    </row>
    <row r="1343" spans="1:7" ht="15">
      <c r="A1343" s="111" t="s">
        <v>2136</v>
      </c>
      <c r="B1343" s="79">
        <v>2</v>
      </c>
      <c r="C1343" s="115">
        <v>0.015437435675075958</v>
      </c>
      <c r="D1343" s="79" t="s">
        <v>1407</v>
      </c>
      <c r="E1343" s="79" t="b">
        <v>0</v>
      </c>
      <c r="F1343" s="79" t="b">
        <v>0</v>
      </c>
      <c r="G1343" s="79" t="b">
        <v>0</v>
      </c>
    </row>
    <row r="1344" spans="1:7" ht="15">
      <c r="A1344" s="111" t="s">
        <v>2137</v>
      </c>
      <c r="B1344" s="79">
        <v>2</v>
      </c>
      <c r="C1344" s="115">
        <v>0.015437435675075958</v>
      </c>
      <c r="D1344" s="79" t="s">
        <v>1407</v>
      </c>
      <c r="E1344" s="79" t="b">
        <v>0</v>
      </c>
      <c r="F1344" s="79" t="b">
        <v>0</v>
      </c>
      <c r="G1344" s="79" t="b">
        <v>0</v>
      </c>
    </row>
    <row r="1345" spans="1:7" ht="15">
      <c r="A1345" s="111" t="s">
        <v>2138</v>
      </c>
      <c r="B1345" s="79">
        <v>2</v>
      </c>
      <c r="C1345" s="115">
        <v>0.015437435675075958</v>
      </c>
      <c r="D1345" s="79" t="s">
        <v>1407</v>
      </c>
      <c r="E1345" s="79" t="b">
        <v>0</v>
      </c>
      <c r="F1345" s="79" t="b">
        <v>0</v>
      </c>
      <c r="G1345" s="79" t="b">
        <v>0</v>
      </c>
    </row>
    <row r="1346" spans="1:7" ht="15">
      <c r="A1346" s="111" t="s">
        <v>1676</v>
      </c>
      <c r="B1346" s="79">
        <v>2</v>
      </c>
      <c r="C1346" s="115">
        <v>0</v>
      </c>
      <c r="D1346" s="79" t="s">
        <v>1408</v>
      </c>
      <c r="E1346" s="79" t="b">
        <v>0</v>
      </c>
      <c r="F1346" s="79" t="b">
        <v>0</v>
      </c>
      <c r="G1346"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2019-01-18T16:01:44Z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